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13" activeTab="0"/>
  </bookViews>
  <sheets>
    <sheet name="wydat-miasto" sheetId="1" r:id="rId1"/>
  </sheets>
  <definedNames>
    <definedName name="_xlnm.Print_Area" localSheetId="0">'wydat-miasto'!$A$1:$E$975</definedName>
    <definedName name="_xlnm.Print_Titles" localSheetId="0">'wydat-miasto'!$1:$5</definedName>
  </definedNames>
  <calcPr fullCalcOnLoad="1"/>
</workbook>
</file>

<file path=xl/sharedStrings.xml><?xml version="1.0" encoding="utf-8"?>
<sst xmlns="http://schemas.openxmlformats.org/spreadsheetml/2006/main" count="1107" uniqueCount="501">
  <si>
    <t>Budowa boiska treningowego klubu OKS "ODRA" na terenie przylegającym do Skate Parku lub na części terenu należącego do PG Nr 7</t>
  </si>
  <si>
    <t>UM - Wydz. Oświaty</t>
  </si>
  <si>
    <t>SP ZOZ Zaodrze - wymiana instalacji co</t>
  </si>
  <si>
    <t>Fundusz nagród do dyspozycji Prezydenta</t>
  </si>
  <si>
    <t>Fundusz świadczeń socjalnych dla nauczycieli emerytów i rencistów</t>
  </si>
  <si>
    <t xml:space="preserve">UM - Wydz. Lokalowy </t>
  </si>
  <si>
    <t>wpłaty jednostek samorządu terytorialnego do budżetu państwa</t>
  </si>
  <si>
    <t xml:space="preserve"> Wydatki majątkowe niekwalifikowane związane z realizacją Programu Fundusz Spójności/ISPA - Poprawa jakości w Opolu</t>
  </si>
  <si>
    <t>Dofinansowanie działalności warsztatu terapii zajęciowej</t>
  </si>
  <si>
    <t>Środowiskowy Dom Samopomocy w Opolu przy                                                                                          ul.Mielęckiego 4A</t>
  </si>
  <si>
    <t>szkolenia pracowników niebędących członkami korpusu służby cywilnej</t>
  </si>
  <si>
    <t>zakupy ławek na tereny zieleni</t>
  </si>
  <si>
    <t xml:space="preserve">Dom Pomocy Społecznej w Opolu, ul.Szpitalna 17 </t>
  </si>
  <si>
    <t xml:space="preserve">dotacja podmiotowa z budżetu dla jednostek nie zaliczanych do sektora finansów publicznych </t>
  </si>
  <si>
    <t>opłaty na rzecz budżetu państwa</t>
  </si>
  <si>
    <t>zakup usług obejmujących wykonanie ekspertyz, analiz i opinii</t>
  </si>
  <si>
    <t>zakup usług obejmujących tłumaczenia</t>
  </si>
  <si>
    <t>dotacje celowe z budżetu na finansowanie lub dofinansowanie kosztów realizacji inwestycji i zakupów inwestycyjnych innych jednostek sektora finansów publicznych</t>
  </si>
  <si>
    <t>UM - Wydz. Polityki Społecznej/SP ZOZ "Centrum"</t>
  </si>
  <si>
    <t>UM - Wydz. Budżetu</t>
  </si>
  <si>
    <t xml:space="preserve">Usuwanie skutków klęsk żywiołowych </t>
  </si>
  <si>
    <t>wydatki na zakupy inwestycyjne jednostek budżetowych</t>
  </si>
  <si>
    <t>utrzymanie szaletów</t>
  </si>
  <si>
    <t>Komendy wojewódzkie Policji</t>
  </si>
  <si>
    <t xml:space="preserve">UM - Wydz. Informatyki </t>
  </si>
  <si>
    <t>przebudowa oświetlenia ulic: Drzymały, Telesfora, Jakuba Kani, Kasprowicza, Kolejowa, Warsztatowa, Przemysłowa</t>
  </si>
  <si>
    <t>Realizacja programu promocji i profilaktyki zdrowia - badania mammograficzne - dotacja dla SP ZOZ Centrum</t>
  </si>
  <si>
    <t xml:space="preserve">porozumienia </t>
  </si>
  <si>
    <t>UM - Wydz. Polityki Społecznej/SP ZOZ "Zaodrze"</t>
  </si>
  <si>
    <t>Rozbiórka budynków handlowo - usługowych na terenie targowiska "Centrum"</t>
  </si>
  <si>
    <t xml:space="preserve">rozbiórka budynków mieszkalnych i gospodarczych </t>
  </si>
  <si>
    <t>różne wydatki na rzecz osób fizycznych</t>
  </si>
  <si>
    <t>zakupy materiałów i wyposażenia</t>
  </si>
  <si>
    <t xml:space="preserve">opłaty z tytułu zakupu usług telekomunikacyjnych telefonii stacjonarnej </t>
  </si>
  <si>
    <t>Dokształcenie i doskonalenie nauczycieli</t>
  </si>
  <si>
    <t>Kontrakt nr 1 - budowa sieci kanalizacyjnej w miejscowościach: Folwark, Chrzowice, Chmielowice, Żerkowice, Komprachcice-Osiny, Polska Nowa Wieś</t>
  </si>
  <si>
    <t>w tym: przebudowa budynku Żłobka Nr 4</t>
  </si>
  <si>
    <t>przebudowa oświetlenia na ul. Budowlanych (odc. Od ul. Prudnickiej do obwodnicy północnej)</t>
  </si>
  <si>
    <t>budowa kanalizacji deszczowej i urządzeń podczyszczających wraz z przebudową rowu R - 12 w dzielnicy Nowa Wieś Królewska ul. Żwirowa, Al.. Przyjaźni, ul. Marka z Jemielnicy w Opolu</t>
  </si>
  <si>
    <t>zakup akcesoriów komputerowych w tym programów i licencji</t>
  </si>
  <si>
    <t>UM - Wydz. Inwestycji Miejskich</t>
  </si>
  <si>
    <t xml:space="preserve">budowa separatorów na wylotach kanalizacji deszczowej lewobrzeżnej zlewni rzeki Odry </t>
  </si>
  <si>
    <t xml:space="preserve">rozbudowa cmentarza komunalnego ul. Cmentarna w Opolu - zakończenie I etapu realizacji </t>
  </si>
  <si>
    <t>uzbrojenie terenu w rejonie ul. Wrocławskiej - Kokota w Opolu</t>
  </si>
  <si>
    <t>uzbrojenie terenów w rejonie ulicy Arki Bożka w Opolu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</si>
  <si>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</si>
  <si>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</si>
  <si>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</si>
  <si>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składki na fundusz pracy</t>
  </si>
  <si>
    <t>UM - Wydz. Inwestycji Miejskich/Referat Przetargów i Zamówień Publicznych</t>
  </si>
  <si>
    <t>Zwalczanie narkomanii</t>
  </si>
  <si>
    <t xml:space="preserve">UM - Wydz. Inwestycji Miejskich </t>
  </si>
  <si>
    <t xml:space="preserve">uzbrojenie terenów w rejonie ul. Lwowskiej </t>
  </si>
  <si>
    <t>inwestycje z udziałem  ludności</t>
  </si>
  <si>
    <t>wynagrodzenia agencyjno-prowizyjne</t>
  </si>
  <si>
    <t xml:space="preserve">dotacja podmiotowa z budżetu dla samodzielnego publicznego zakładu opieki zdrowotnej utworzonego przez jednostkę samorządu terytorialnego </t>
  </si>
  <si>
    <t>zakupy koszy na śmieci</t>
  </si>
  <si>
    <t xml:space="preserve">Gospodarka ściekowa i ochrona wód </t>
  </si>
  <si>
    <t xml:space="preserve">Opolski Teatr Lalki i Aktora </t>
  </si>
  <si>
    <t xml:space="preserve">Obiekty sportowe </t>
  </si>
  <si>
    <t>Pomoc materialna dla uczniów</t>
  </si>
  <si>
    <t>Oczyszczanie miast i wsi</t>
  </si>
  <si>
    <t>dotacje celowe przekazane do samorządu województwa na zadania bieżące realizowane na podstawie porozumień (umów) między jednostkami samorządu terytorialnego</t>
  </si>
  <si>
    <t xml:space="preserve">zakup usług zdrowotnych </t>
  </si>
  <si>
    <t xml:space="preserve">opłaty na rzecz budżetu państwa </t>
  </si>
  <si>
    <t>Ogłoszenia w mediach - dostęp do informacji o środowisku</t>
  </si>
  <si>
    <t>opłaty z tytułu zakupu usług telekomunikacyjnych telefonii komórkowej</t>
  </si>
  <si>
    <t>konserwacja, renowacja i roboty budowlane przy zabytku wpisanym do rejestru zabytków</t>
  </si>
  <si>
    <t>dotacje celowe z budżetu na finansowanie lub dofinansowanie prac remontowych i konserwatorskich obiektów zabytkowych przekazane jednostkom niezaliczonym do sektora finansów publicznych</t>
  </si>
  <si>
    <t>Zakup programów i akcesorii komputerowych</t>
  </si>
  <si>
    <t>Remont podziemi zabytkowej fontanny Ceres</t>
  </si>
  <si>
    <t>zakup usług remontowo-konserwatorskich dot. Obiektów zabytkowych będących w użytkowaniu jednostek budżetowych</t>
  </si>
  <si>
    <t xml:space="preserve">SP ZOZ Zaodrze - adaptacja pomieszczeń na szatnię dla pracowników </t>
  </si>
  <si>
    <t xml:space="preserve">SP ZOZ Zaodrze - adaptacja pomieszczeń na punkt informacyjno-rejestracyjny </t>
  </si>
  <si>
    <t xml:space="preserve">budowa budynku mieszkalnego wielorodzinnego z lokalami socjalnymi przy ul. Walecki 5 - 7 w Opolu </t>
  </si>
  <si>
    <t>budowa budynku mieszkalnego wielorodzinnego z lokalami socjalnymi przy ul. Walecki  w Opolu (działka nr 12)</t>
  </si>
  <si>
    <t xml:space="preserve">w tym: przebudowa, rozbudowa i nadbudowa budynku przy ul. Minorytów 4 z przeznaczeniem na siedzibę wypożyczalni centralnej Miejskiej Biblioteki Publicznej w Opolu </t>
  </si>
  <si>
    <t>w tym: przebudowa Amfiteatru Tysiąclecia w Opolu</t>
  </si>
  <si>
    <t>UM - Wydz.Kultury, Sportu i Turystyki</t>
  </si>
  <si>
    <t>w tym: budowa Optycznej Sieci Teleinformatycznej Opola (OSTO)</t>
  </si>
  <si>
    <t>dotacja celowa z budżetu dla pozostałych jednostek zaliczanych do sektora finansów publicznych</t>
  </si>
  <si>
    <t>dotacja celowa z budżetu na finansowanie lub dofinansowanie zadań zleconych do realizacji fundacjom</t>
  </si>
  <si>
    <t xml:space="preserve"> Prowadzenie oddziału dziennego pobytu dla dzieci z porażeniem mózgowym i innymi schorzeniami układu nerwowego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</si>
  <si>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</si>
  <si>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</t>
  </si>
  <si>
    <t xml:space="preserve">dotacja celowa z budżetu na finansowanie lub dofinansowanie zadań zleconych do realizacji fundacjom </t>
  </si>
  <si>
    <t>Realizacja zadania w zakresie promocji i organizacji wolontariatu</t>
  </si>
  <si>
    <t xml:space="preserve">Realizacja zadania w zakresie działania na rzecz osób niepełnosprawnych </t>
  </si>
  <si>
    <t xml:space="preserve">Realizacja zadania w zakresie działalności wspomagającej rozwój wspólnot i społeczności lokalnych </t>
  </si>
  <si>
    <t xml:space="preserve">Realizacja zadania w zakresie pomocy rodzinom i osobom w trudnej sytuacji życiowej </t>
  </si>
  <si>
    <t xml:space="preserve">dotacja celowa z budżetu na finansowanie lub dofinansowanie zadań zleconych do realizacji pozostałym jednostkom niezaliczanym do sektora finansów publicznych </t>
  </si>
  <si>
    <t xml:space="preserve">zakup usług remontowo - konserwatorskich dotyczących obiektów zabytkowych będących w użytkowaniu jednostek budżetowych </t>
  </si>
  <si>
    <t xml:space="preserve">nagrody o charakterze szczególnym niezaliczone do wynagrodzeń </t>
  </si>
  <si>
    <t>UM - Biuro Projektu FS</t>
  </si>
  <si>
    <t>wydatki osobowe niezliczone do wynagrodzeń</t>
  </si>
  <si>
    <t xml:space="preserve">Utrzymanie zieleni w miastach i gminach </t>
  </si>
  <si>
    <t>zakupy  inwestycyjne sprzętu do obsługi cmentarzy</t>
  </si>
  <si>
    <t>utrzymanie i administrowanie cmentarzami komunalnymi</t>
  </si>
  <si>
    <t xml:space="preserve">remont kaplicy cmentarnej przy ul. Krapkowickiej </t>
  </si>
  <si>
    <t>zakup usług pozostałych obejmujących wykonanie ekspertyz, analiz i opinii</t>
  </si>
  <si>
    <t>zakup znaczków rejestracyjnych dla psów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</si>
  <si>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</si>
  <si>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</si>
  <si>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</si>
  <si>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</si>
  <si>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</si>
  <si>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</si>
  <si>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</si>
  <si>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</si>
  <si>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</si>
  <si>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</si>
  <si>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>budowa windy i wykonanie wiatrołapu w holu wejściowym do budynku biurowego na Pl.Wolności</t>
  </si>
  <si>
    <t>dotacja celowa  z budżetu na finansowanie zadań zleconych do realizacji pozostałym jednostko, nie zaliczanym do sektora finansów publicznych</t>
  </si>
  <si>
    <t>dotacja celowa  z budżetu na finansowanie lub dofinansowanie zadań zleconych do realizacji stowarzyszeniom</t>
  </si>
  <si>
    <t xml:space="preserve">KULTURA I OCHRONA DZIEDZICTWA NARODOWEGO </t>
  </si>
  <si>
    <t xml:space="preserve">odsetki i dyskonto od krajowych skarbowych papierów wartościowych oraz od krajowych pożyczek i kredytów </t>
  </si>
  <si>
    <t xml:space="preserve"> 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</si>
  <si>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</si>
  <si>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</si>
  <si>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</si>
  <si>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</si>
  <si>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</si>
  <si>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</si>
  <si>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</si>
  <si>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ROZCHODY</t>
  </si>
  <si>
    <t>Spłaty otrzymanych krajowych pożyczek i kredytów</t>
  </si>
  <si>
    <t>podatek od nieruchomości</t>
  </si>
  <si>
    <t xml:space="preserve">Zadania ratownictwa górskiego i wodnego </t>
  </si>
  <si>
    <t>010</t>
  </si>
  <si>
    <t>ROLNICTWO I ŁOWIECTWO</t>
  </si>
  <si>
    <t>Realizacja projektu "Via Regia C III"</t>
  </si>
  <si>
    <t xml:space="preserve">dopłaty w spółkach prawa handlowego </t>
  </si>
  <si>
    <t xml:space="preserve">Udział w stowarzyszeniach i organizacjach - składki członkowskie </t>
  </si>
  <si>
    <t xml:space="preserve">Ogłoszenia prasowe związane z pomocą społeczną </t>
  </si>
  <si>
    <t>Zespoły do spraw orzekania o niepełnosprawności</t>
  </si>
  <si>
    <t>020</t>
  </si>
  <si>
    <t>LEŚNICTWO</t>
  </si>
  <si>
    <t>TRANSPORT I ŁĄCZNOŚĆ</t>
  </si>
  <si>
    <t>Drogi publiczne w miastach na prawach powiatu</t>
  </si>
  <si>
    <t>wpłaty na Państwowy Fundusz Rehabilitacji Osób Niepełnosprawnych</t>
  </si>
  <si>
    <t xml:space="preserve">UM - Wydz. Polityki Społecznej </t>
  </si>
  <si>
    <t>Dodatkowe służby patrolowe w czasie ponadnormatywnym</t>
  </si>
  <si>
    <t>wpłaty jednostek na fundusz celowy</t>
  </si>
  <si>
    <t xml:space="preserve">nagrody o charakterze szczególnym niezaliczane do wynagrodzeń </t>
  </si>
  <si>
    <t xml:space="preserve">Pozostała działalność </t>
  </si>
  <si>
    <t>DZIAŁALNOŚĆ USŁUGOWA</t>
  </si>
  <si>
    <t>Kontrakt nr 3 - budowa sieci kanalizacyjnej w miejscowościach: Wrzoski - Chróścina, Karczów, Chróścina - Mechnice, Dąbrowa - Ciepielowice, Sławice oraz w dzielnicach Opola: Półwieś, Bierkowice</t>
  </si>
  <si>
    <t>Realizacja świadczeń rodzinnych</t>
  </si>
  <si>
    <t>Powiatowy Zespół ds. Orzekania o Niepełnosprawności</t>
  </si>
  <si>
    <t>POZOSTAŁE ZADANIA W ZAKRESIE POLITYKI SPOŁECZNEJ</t>
  </si>
  <si>
    <t>UM - Wydz. Polityki Społecznej</t>
  </si>
  <si>
    <t>wydatki na oświetlenie ulic</t>
  </si>
  <si>
    <t xml:space="preserve">Dopłaty związane z odprowadzeniem ścieków z gospodarstw domowych </t>
  </si>
  <si>
    <t>Administrowanie parkingiem strzeżonym przy ul. Kołłątaja w Opolu</t>
  </si>
  <si>
    <t>Część równoważąca subwencji ogólnej dla powiatów</t>
  </si>
  <si>
    <t>Wydatki bieżące</t>
  </si>
  <si>
    <t>odsetki od samorządowych papierów wartościowych</t>
  </si>
  <si>
    <t xml:space="preserve">Starostwa powiatowe </t>
  </si>
  <si>
    <t>remonty konserwatorskie obiektów zabytkowych</t>
  </si>
  <si>
    <t xml:space="preserve">Promocja jednostek samorządu terytorialnego </t>
  </si>
  <si>
    <t xml:space="preserve">zakup akcesoriów komputerowych, w tym programów i licencji </t>
  </si>
  <si>
    <t xml:space="preserve">UM - Wydz. Gospodarki i Promocji Miasta </t>
  </si>
  <si>
    <t>Komisje poborowe</t>
  </si>
  <si>
    <t xml:space="preserve"> Melioracje wodne</t>
  </si>
  <si>
    <t xml:space="preserve">wydatki bieżące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</si>
  <si>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</si>
  <si>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</si>
  <si>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</si>
  <si>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</si>
  <si>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</si>
  <si>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</si>
  <si>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</si>
  <si>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</si>
  <si>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</si>
  <si>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</si>
  <si>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</si>
  <si>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>Szkoły podstawowe</t>
  </si>
  <si>
    <t>Publiczna Szkoła Podstawowa nr 2</t>
  </si>
  <si>
    <t>Publiczna Szkoła Podstawowa nr 5</t>
  </si>
  <si>
    <t>w tym: przebudowa Placu Daszyńskiego</t>
  </si>
  <si>
    <t xml:space="preserve"> w tym: opracowanie dokumentacji technicznej i studium wykonalności do projektu pn. "Zagospodarowanie wyrobiska pomarglowego Bolko I na cele rekreacyjno - sportowe</t>
  </si>
  <si>
    <t>Związek Gmin Śląska Opolskiego</t>
  </si>
  <si>
    <t xml:space="preserve">Międzygminny Związek "Trias Opolski" </t>
  </si>
  <si>
    <t>Stowarzyszenie Gmin Polskich Euroregionu Pradziad</t>
  </si>
  <si>
    <t>Stowarzyszenie Samorządowe A - 4</t>
  </si>
  <si>
    <t>Stowarzyszenie "Promocja Przedsiębiorczości"</t>
  </si>
  <si>
    <t>Związek Miast Polskich</t>
  </si>
  <si>
    <t>Stowarzyszenie na Kupieckim Szlaku</t>
  </si>
  <si>
    <t>Stowarzyszenie Szlak Staropolski</t>
  </si>
  <si>
    <t>w tym: Związek Powiatów Polskich</t>
  </si>
  <si>
    <t>Publiczna Szkoła Podstawowa nr 11</t>
  </si>
  <si>
    <t>Publiczna Szkoła Podstawowa nr 14</t>
  </si>
  <si>
    <t>Publiczna Szkoła Podstawowa nr 20</t>
  </si>
  <si>
    <t>Publiczna Szkoła Podstawowa nr 24</t>
  </si>
  <si>
    <t>Szkoły podstawowe niepubliczne</t>
  </si>
  <si>
    <t>Szkoły podstawowe specjalne</t>
  </si>
  <si>
    <t>Gimnazja</t>
  </si>
  <si>
    <t>Publiczne Gimnazjum nr 3</t>
  </si>
  <si>
    <t>Publiczne Gimnazjum nr 7</t>
  </si>
  <si>
    <t>Gimnazja niepubliczne</t>
  </si>
  <si>
    <t xml:space="preserve">Dowożenie uczniów do szkół </t>
  </si>
  <si>
    <t xml:space="preserve">Licea ogólnokształcące </t>
  </si>
  <si>
    <t xml:space="preserve">Licea ogólnokształcące niepubliczne </t>
  </si>
  <si>
    <t>Szkoły zawodowe</t>
  </si>
  <si>
    <t xml:space="preserve">Zasadnicza Szkoła Zawodowa WZDZ - publiczna </t>
  </si>
  <si>
    <t>Niepubliczne licea i technika zawodowe</t>
  </si>
  <si>
    <t>Komisje egzaminacyjne</t>
  </si>
  <si>
    <t>Kontakty zagraniczne placówek oświatowych</t>
  </si>
  <si>
    <t>Odprawy i nagrody jubileuszowe pracowników oświaty</t>
  </si>
  <si>
    <t xml:space="preserve">Przedszkola </t>
  </si>
  <si>
    <t>Przedszkola niepubliczne</t>
  </si>
  <si>
    <t>Placówki wychowania pozaszkolnego</t>
  </si>
  <si>
    <t>Międzyszkolny Ośrodek Sportowy</t>
  </si>
  <si>
    <t>MOS</t>
  </si>
  <si>
    <t>Młodzieżowy Dom Kultury</t>
  </si>
  <si>
    <t>MDK</t>
  </si>
  <si>
    <t>Państwowe Ognisko Plastyczne</t>
  </si>
  <si>
    <t>Internaty i bursy szkolne</t>
  </si>
  <si>
    <t>Internat Zespołu Szkół Mechanicznych</t>
  </si>
  <si>
    <t>Internat przy WZDZ Opole</t>
  </si>
  <si>
    <t>UM - Wydział Oświaty</t>
  </si>
  <si>
    <t>Awanse zawodowe nauczycieli</t>
  </si>
  <si>
    <t>Publiczne Liceum Ogólnokształcące Nr II</t>
  </si>
  <si>
    <t>Dokształcanie i doskonalenie nauczycieli</t>
  </si>
  <si>
    <t>UM - Wydział Budżetu</t>
  </si>
  <si>
    <t>Wypoczynek dzieci i młodzieży</t>
  </si>
  <si>
    <t>Dodatki motywacyjne dla dyrektorów szkół</t>
  </si>
  <si>
    <t>Centra kształcenia ustawicznego i praktycznego oraz ośrodki dokształcania zawodowego</t>
  </si>
  <si>
    <t>Kolonie i obozy oraz inne formy wypoczynku dzieci i młodzieży szkolnej a także szkolenia młodzieży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</si>
  <si>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</si>
  <si>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</si>
  <si>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dotacja podmiotowa z budżetu dla publicznej jednostki systemu oświaty prowadzonej przez osobę prawną inna niż jednostka samorządu terytorialnego oraz przez osobę fizyczną</t>
  </si>
  <si>
    <t>stypendia dla uczniów</t>
  </si>
  <si>
    <t>UM- Wydział Oświaty</t>
  </si>
  <si>
    <t>Realizacja akcji "Pij mleko codziennie"</t>
  </si>
  <si>
    <t xml:space="preserve">Upowszechnianie kultury, sportu i rekreacji wśród uczniów oraz inne zadania edukacyjno-wychowawcze realizowane przez jednostki oświatowe </t>
  </si>
  <si>
    <t>Dotacja podmiotowa z budżetu dla jednostek niezaliczonych do sektora finansów publicznych</t>
  </si>
  <si>
    <t xml:space="preserve">Współpraca z organizacjami pozarządowymi w zakresie nauki, edukacji, oświaty i wychowania </t>
  </si>
  <si>
    <t>Organizacja Regionalnych Targów Edukacyjnych</t>
  </si>
  <si>
    <t>Wydatki na planowane ogłoszenia prasowe o konkursie na stanowisko dyrektora jednostki oświatowej</t>
  </si>
  <si>
    <t>Dofinansowanie pracodawcom kosztów kształcenia młodocianych pracowników</t>
  </si>
  <si>
    <t xml:space="preserve">Wydatki na planowane konferencje, konsultacje, narady, spotkania, imprezy i uroczystości szkolne m.in. związane z jubileuszem szkoły, nadaniem imienia szkole oraz inne zadania edukacyjne </t>
  </si>
  <si>
    <t>Realizacja programu Wspólnoty Europejskiej Socrates -Comenius</t>
  </si>
  <si>
    <t>Zespół Placówek Oświatowych - Centrum Kształcenia Praktycznego</t>
  </si>
  <si>
    <t>Dowóz dzieci niepełnosprawnych do szkół i Ośrodków Szkolno-Wychowawczych</t>
  </si>
  <si>
    <t>w tym : remont sanitariatów</t>
  </si>
  <si>
    <t>Stypendia motywacyjne dla uczniów</t>
  </si>
  <si>
    <t>UM-Wydział Oświaty</t>
  </si>
  <si>
    <t>w tym : wydzielenie klatki schodowej w Internacie ZSM</t>
  </si>
  <si>
    <t xml:space="preserve">UM - Wydział Oświaty/Jednostki organizacyjne </t>
  </si>
  <si>
    <t>UM - Wydział Budżetu/Jednostki organizacyjne</t>
  </si>
  <si>
    <t>Wydział Oświaty</t>
  </si>
  <si>
    <t>Wydział Polityki Społecznej</t>
  </si>
  <si>
    <r>
      <t>Miejski Ośrodek Kultury</t>
    </r>
    <r>
      <rPr>
        <sz val="10"/>
        <rFont val="Arial CE"/>
        <family val="2"/>
      </rPr>
      <t xml:space="preserve"> </t>
    </r>
  </si>
  <si>
    <t>Eksploatacja</t>
  </si>
  <si>
    <t>Opracowanie audytu i dokumentacji termomodernizacyjnej PG Nr 3 i PG Nr 4</t>
  </si>
  <si>
    <t>Przechowywanie zarchiwizowanej dokumentacji po zlikwidowanych jednostkach oświatowych</t>
  </si>
  <si>
    <t xml:space="preserve">opłaty z tytułu zakupu usług telekomunukacyjnych telefonii stacjonarnej </t>
  </si>
  <si>
    <t xml:space="preserve">UM - Wydz. Organizacyjny </t>
  </si>
  <si>
    <t>UM Wydz. Informatyki</t>
  </si>
  <si>
    <t xml:space="preserve">Biuro Spraw Międzynarodowych </t>
  </si>
  <si>
    <t xml:space="preserve">UM - Wydz. ds. Europejskich i Planowania Rozwoju </t>
  </si>
  <si>
    <t>budowa kanalizacji deszczowej wraz z odbudową dróg nieutwardzonych w dzielnicach Gosławice, Nowa Wieś Królewska związana z realizacją Programu Fundusz Spójności/ISPA</t>
  </si>
  <si>
    <t>opracowania projektowe (zmiany)</t>
  </si>
  <si>
    <t xml:space="preserve">konserwacja i utrzymanie rowów melioracyjnych </t>
  </si>
  <si>
    <t>w tym: przebudowa istniejącego okablowania strukturalnego w budynku na Pl.Wolności</t>
  </si>
  <si>
    <t>Zakup samochodu dostawczego</t>
  </si>
  <si>
    <t>dotacja celowa z budżetu na finansowanie lub dofinansowanie zadań zleconych do realizacji stowarzyszeniom</t>
  </si>
  <si>
    <t>02002</t>
  </si>
  <si>
    <t>Nadzór nad gospodarką leśną</t>
  </si>
  <si>
    <t>Realizacja projektu "Podnoszenie i dostosowanie kwalifikacji zawodowych do potrzeb administracji samorządowej</t>
  </si>
  <si>
    <t xml:space="preserve">zakup usług obejmujących wykonanie ekspertyz, analiz i opinii </t>
  </si>
  <si>
    <t xml:space="preserve">kary i odszkodowania wypłacane na rzecz osób prawnych i innych jednostek organizacyjnych </t>
  </si>
  <si>
    <t xml:space="preserve">Przebudowa wejścia do kaplicy przy ul. Cmentarnej i wykonanie elewacji </t>
  </si>
  <si>
    <t>Zakup sprzętu medycznego dla SP ZOZ "śródmieście" w Opolu</t>
  </si>
  <si>
    <t>UM - Wydz. Polityki Społecznej/SP ZOZ "Śródmieście"</t>
  </si>
  <si>
    <t xml:space="preserve">nagrody o charakterze szczególnym niezliczone do wynagrodzeń </t>
  </si>
  <si>
    <t>Realizacja projektu "Polsko - Czeska współpraca sportowa Opole - Ołomuniec"</t>
  </si>
  <si>
    <t>Realizacja programu edukacyjnego dla dzieci w wieku przedszkolnym "Biały Ząbek"</t>
  </si>
  <si>
    <t xml:space="preserve">Realizacja programu zapobiegania otyłości wśród dzieci "ABC zdrowego żywienia" </t>
  </si>
  <si>
    <t xml:space="preserve">Realizacja programu samobadania piersi "Badaj swoje piersi" </t>
  </si>
  <si>
    <t xml:space="preserve">kontrakt nr 2 -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</si>
  <si>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>Realizacja programu profilaktyki raka krtani - dotacja dla SP ZOZ Centrum</t>
  </si>
  <si>
    <t>Kontrakt nr 4 - budowa sieci kanalizacyjnej w miejscowościach: Suchy Bór, Kępa, Luboszyce, Biadacz oraz w dzielnicach Opola: Groszowice, Malina, Gosławice, Nowa Wieś Królewska, Zakrzów - Wróblin; magistrali wodociągowej "Południe" w Opolu</t>
  </si>
  <si>
    <t>Wydatki bieżące niekwalifikowane związane z realizacją Programu Fundusz Spójności/ISPA - "Poprawa jakości wody w Opolu"</t>
  </si>
  <si>
    <t xml:space="preserve">w tym: zakupy inwestycyjne sprzętu </t>
  </si>
  <si>
    <t>dotacja celowa dla z budżetu na finansowanie lub dofinansowanie zadań zleconych do realizacji fundacjom</t>
  </si>
  <si>
    <t>02001</t>
  </si>
  <si>
    <t>Gospodarka leśna</t>
  </si>
  <si>
    <t>rozbudowa cmentarza komunalnego ul. Cmentarna w Opolu - II etap - opracowanie dokumentacji</t>
  </si>
  <si>
    <t>Realizacja projektu "eurząd dla mieszkańca Opolszczyzny"</t>
  </si>
  <si>
    <t>dotacje celowe przekazane do samorządu województwa na inwestycje i zakupy inwestycyjne realizowane na podstawie porozumień (umów) między jednostkami samorządu terytorialnego</t>
  </si>
  <si>
    <t>wyposażenie techniczne budynku zapleczatechnicznego z salą prób Opolskiego Teatru Lalki i Aktora im. A. Smolki</t>
  </si>
  <si>
    <t>w tym: budowa budynku zaplecza technicznego z salą prób Opolskiego Teatru Lalki i Aktora im. A. Smolki, wraz z rozbiórką istniejącego budynku zaplecza technicznego w Opolu</t>
  </si>
  <si>
    <t>Iluminacja zabytkowej zabudowy Kanału Młynówki od ul. Katedralnej do ul. Zamkowej w Opolu</t>
  </si>
  <si>
    <t>UM - Wydz. Inżynierii Miejskiej</t>
  </si>
  <si>
    <t>Pożyczki udzielane na finansowanie zadań realizowanych z udziałem środków pochądzących z budżetu Unii Europejskiej</t>
  </si>
  <si>
    <t xml:space="preserve">zadanie własne </t>
  </si>
  <si>
    <t>koszty eksmisji</t>
  </si>
  <si>
    <t>zadania własne</t>
  </si>
  <si>
    <t xml:space="preserve">Ochrona i konserwacja zabytków </t>
  </si>
  <si>
    <t xml:space="preserve">Badania do celów sanitarno - epidemiologicznych 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</si>
  <si>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</si>
  <si>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</si>
  <si>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</si>
  <si>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</si>
  <si>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</si>
  <si>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</si>
  <si>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dopłaty w spółkach prawa handlowego</t>
  </si>
  <si>
    <t>Lecznictwo ambulatoryjne</t>
  </si>
  <si>
    <t>Rejestracja i emisja sesji Rady Miasta Opola</t>
  </si>
  <si>
    <t>prowizje z tytułu opłaty targowej</t>
  </si>
  <si>
    <t>UM - Wydz. Informatyki</t>
  </si>
  <si>
    <t>RÓŻNE ROZLICZENIA</t>
  </si>
  <si>
    <t xml:space="preserve">Drogi wewnętrzne </t>
  </si>
  <si>
    <t>Programy polityki zdrowotnej</t>
  </si>
  <si>
    <t>Przeciwdziałanie alkoholizmowi</t>
  </si>
  <si>
    <t>Środki z Miejskiego Programu Profilaktyki i Rozwiązywania Problemów Alkoholowych</t>
  </si>
  <si>
    <t xml:space="preserve">Składki na ubezpieczenie zdrowotne opłacane za osoby pobierające niektóre świadczenia z pomocy społecznej </t>
  </si>
  <si>
    <t>Dodatki mieszkaniowe</t>
  </si>
  <si>
    <t xml:space="preserve">zadanie zlecone </t>
  </si>
  <si>
    <t>zakup usług zdrowotnych</t>
  </si>
  <si>
    <t>OCHRONA ZDROWIA</t>
  </si>
  <si>
    <t xml:space="preserve">Domy pomocy społecznej </t>
  </si>
  <si>
    <t>Ośrodki wsparcia</t>
  </si>
  <si>
    <t>Żłobki</t>
  </si>
  <si>
    <t>EDUKACYJNA OPIEKA WYCHOWAWCZA</t>
  </si>
  <si>
    <t xml:space="preserve">GOSPODARKA KOMUNALNA I OCHRONA ŚRODOWISKA </t>
  </si>
  <si>
    <t xml:space="preserve">OGRODY BOTANICZNE I ZOOLOGICZNE ORAZ NATURALNE OBSZARY I OBIEKTY CHRONIONEJ PRZYRODY </t>
  </si>
  <si>
    <t>KULTURA FIZYCZNA I SPORT</t>
  </si>
  <si>
    <t>OGÓŁEM</t>
  </si>
  <si>
    <t>w tym:</t>
  </si>
  <si>
    <t>UM-Wydz.Ochr.Środ. i Roln.</t>
  </si>
  <si>
    <t xml:space="preserve">zakup usług pozostałych </t>
  </si>
  <si>
    <t xml:space="preserve">wynagrodzenia osobowe pracowników 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</si>
  <si>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</si>
  <si>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</si>
  <si>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</si>
  <si>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</si>
  <si>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</si>
  <si>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</si>
  <si>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</si>
  <si>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</si>
  <si>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>Stypendia sportowe za wysokie wyniki we współzawodnictwie krajowym i międzynarodowym</t>
  </si>
  <si>
    <t>Stypendia różne</t>
  </si>
  <si>
    <t xml:space="preserve">odpisy na zakładowy fundusz świadczeń socjalnych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</si>
  <si>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</si>
  <si>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</si>
  <si>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</si>
  <si>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</si>
  <si>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 xml:space="preserve">UM - Wydz. Świadczeń Socjalnych </t>
  </si>
  <si>
    <t>UM - Wydz. Świadczeń Socjalnych</t>
  </si>
  <si>
    <t>dotacja podmiotowa z budżetu dla samorządowej instytucji kultury</t>
  </si>
  <si>
    <t xml:space="preserve">wynagrodzenia bezosobowe </t>
  </si>
  <si>
    <t xml:space="preserve">różne wydatki na rzecz osób fizycznych </t>
  </si>
  <si>
    <t>UM-Wydz.Gosp. Nieruch.,Geodezji i Kart.</t>
  </si>
  <si>
    <t xml:space="preserve">różne opłaty i składki </t>
  </si>
  <si>
    <t>UM - Referat Nieruchomości Skarbu Państwa</t>
  </si>
  <si>
    <t xml:space="preserve">Rozbiórka nieczynnego obiektu szaletu na ul. Ściegiennego </t>
  </si>
  <si>
    <t>Prace geodezyjne i kartograficzne (nieinwestycyjne)</t>
  </si>
  <si>
    <t xml:space="preserve">wydatki na zakupy inwestycyjne jednostek budżetowych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</si>
  <si>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</si>
  <si>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</si>
  <si>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</si>
  <si>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</si>
  <si>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</si>
  <si>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>zakup energii</t>
  </si>
  <si>
    <t>UM-Wydz.Zarządz.Kryzys., Ochr. Ludności i Spr. Obr.</t>
  </si>
  <si>
    <t>wynagrodzenia osobowe pracowników</t>
  </si>
  <si>
    <t>Remont korytarzy w Ratuszu</t>
  </si>
  <si>
    <t xml:space="preserve">zakup materiałów papierniczych do sprzętu drukarskiego i kserokopiarek </t>
  </si>
  <si>
    <t xml:space="preserve">podatek od nieruchomości </t>
  </si>
  <si>
    <t>Biuro Urbanistyczne</t>
  </si>
  <si>
    <t>podróże służbowe krajowe</t>
  </si>
  <si>
    <t xml:space="preserve">kary i odszkodowania wypłacane na rzecz osób fizycznych </t>
  </si>
  <si>
    <t>zakup usług dostępu do sieci Internet</t>
  </si>
  <si>
    <t>Obrona cywilna</t>
  </si>
  <si>
    <t>UM  - Wydz. Organizacyjny</t>
  </si>
  <si>
    <t>wynagrodzenia bezosobowe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</si>
  <si>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</si>
  <si>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</si>
  <si>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</si>
  <si>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w tym: zakupy inwestycyjne sprzętu</t>
  </si>
  <si>
    <t>utrzymanie terenów zieleni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</si>
  <si>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</si>
  <si>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</si>
  <si>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</si>
  <si>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administrowanie terenem po rekultywacji składowiska odpadów przy Al. Przyjaźni </t>
  </si>
  <si>
    <t xml:space="preserve">OŚWIATA I WYCHOWANIE </t>
  </si>
  <si>
    <t xml:space="preserve">składki na Fundusz Pracy </t>
  </si>
  <si>
    <t>Składki na ubezpieczenie zdrowotne oraz świadczenia dla osób nie objętych obowiązkiem ubezpieczenia zdrowotnego</t>
  </si>
  <si>
    <t xml:space="preserve">składki na ubezpieczenie zdrowotne </t>
  </si>
  <si>
    <t xml:space="preserve">świadczenia społeczne </t>
  </si>
  <si>
    <t xml:space="preserve">składki na ubezpieczenia zdrowotne </t>
  </si>
  <si>
    <t>UM - Wydz. Finansowo-Księgowy</t>
  </si>
  <si>
    <t>zadanie zlecone</t>
  </si>
  <si>
    <t>Pobór podatków, opłat i niepodatkowych należności budżetowych</t>
  </si>
  <si>
    <t xml:space="preserve">UM - Wydz. Finansowo-Księgowy </t>
  </si>
  <si>
    <t xml:space="preserve">Składki na ubezpieczenia dla dzieci </t>
  </si>
  <si>
    <t xml:space="preserve">Badania dotyczące ochrony środowiska 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</si>
  <si>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</si>
  <si>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</si>
  <si>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</si>
  <si>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</si>
  <si>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 xml:space="preserve">UM - Wydz. Kultury, Sportu i Turystyki </t>
  </si>
  <si>
    <t>Dział</t>
  </si>
  <si>
    <t>Treść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</si>
  <si>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</si>
  <si>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</si>
  <si>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</si>
  <si>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</si>
  <si>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</si>
  <si>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</si>
  <si>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</si>
  <si>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</si>
  <si>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</si>
  <si>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dotacje celowe z budżetu na finansowanie lub dofinansowanie kosztów realizacji inwestycji i zakupów inwestycyjnych innych jednostek sektora finansów publicznych </t>
  </si>
  <si>
    <t xml:space="preserve">Lokalny transport zbiorowy </t>
  </si>
  <si>
    <t xml:space="preserve">Miejski Zakład Komunikacyjny Sp. z o.o. </t>
  </si>
  <si>
    <t xml:space="preserve">UM -  Wydz. Komunikacji </t>
  </si>
  <si>
    <t xml:space="preserve">Miejski Zarząd Dróg </t>
  </si>
  <si>
    <t>"</t>
  </si>
  <si>
    <t>zakup leków i materiałów medycznych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</si>
  <si>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</si>
  <si>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</si>
  <si>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</si>
  <si>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</si>
  <si>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</si>
  <si>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</si>
  <si>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 xml:space="preserve">zakup usług pozostałych  </t>
  </si>
  <si>
    <t xml:space="preserve">zakup usług pozostałych   </t>
  </si>
  <si>
    <t>Plany zagospodarowania przestrzennego</t>
  </si>
  <si>
    <t>UM - Wydz. Urbanistyki, Architektury i Budownictwa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</si>
  <si>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</si>
  <si>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</si>
  <si>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</si>
  <si>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</si>
  <si>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 xml:space="preserve">UM - Wydz. Adm. - Gosp. </t>
  </si>
  <si>
    <t>w tym: dokumentacja przyszłościowa</t>
  </si>
  <si>
    <t>usuwanie wraków pojazdów z terenu gminy</t>
  </si>
  <si>
    <t>Obsługa Urzędu Miasta</t>
  </si>
  <si>
    <t xml:space="preserve">UM - Wydz. Adm.-Gosp. </t>
  </si>
  <si>
    <t>składki na ubezpieczenia społeczne</t>
  </si>
  <si>
    <t>UM - Wydz. Spraw Obywatelskich</t>
  </si>
  <si>
    <t xml:space="preserve">UM - Biuro Projektu FS                  </t>
  </si>
  <si>
    <t xml:space="preserve">rozbudowa urządzeń kanalizacji deszczowej </t>
  </si>
  <si>
    <t xml:space="preserve">Remonty </t>
  </si>
  <si>
    <t>Zarządzanie</t>
  </si>
  <si>
    <t>Media</t>
  </si>
  <si>
    <t>Remonty mieszkań komunalnych - Spółka "Feroma"</t>
  </si>
  <si>
    <t>w tym: dotacja na organizację XXIII OFTL</t>
  </si>
  <si>
    <t>Realizacja programu profilaktyki chorób układu krążenia  - dotacja dla SP ZOZ Centrum</t>
  </si>
  <si>
    <t>Realizacja programu profilaktyki chorób układu krążenia  - dotacja dla SP ZOZ Zaodrze</t>
  </si>
  <si>
    <t>Realizacja programu profilaktyki chorób układu krążenia  - dotacja dla SP ZOZ Śródmieście</t>
  </si>
  <si>
    <t>Realizacja programu profilaktyki chorób cukrzycy</t>
  </si>
  <si>
    <t>Realizacja programu profilaktyki wad postawy</t>
  </si>
  <si>
    <t xml:space="preserve">Rezerwy na inwestycje i zakupy inwestycyjne </t>
  </si>
  <si>
    <t>różne opłaty i składki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</si>
  <si>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</si>
  <si>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</si>
  <si>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</si>
  <si>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</si>
  <si>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</si>
  <si>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</si>
  <si>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Rezerwa celowa</t>
  </si>
  <si>
    <t>zakup materiałów i wyposażenia</t>
  </si>
  <si>
    <t>odpisy na zakładowy fundusz świadczeń socjalnych</t>
  </si>
  <si>
    <t>Teatry</t>
  </si>
  <si>
    <t>Spłaty pożyczek otrzymanych na finansowanie zadań realizowanych z udziałem środków pochodzących z budżetu Unii Europejskiej</t>
  </si>
  <si>
    <t>wydatki inwestycyjne jednostek budżetowych</t>
  </si>
  <si>
    <t>w tym: zagospodarowanie terenu i przebudowa elewacji oraz remont wnętrza budynku Galerii Współczesnej w Opolu ze szczególnym uwzględnieniem termoizolacyjności</t>
  </si>
  <si>
    <t>Świadczenia rodzinne, zaliczka alimentacyjna oraz składki na ubezpieczenia emerytalne i rentowe z ubezpieczenia społecznego</t>
  </si>
  <si>
    <t>Analizy i opracowania dot. Opracowanej dokumentacji przyszłościowej</t>
  </si>
  <si>
    <t>Wydatki na publikację "Opole 2006 - Biuletyn Statystyczny"</t>
  </si>
  <si>
    <t xml:space="preserve">UM - Wydział Oświaty </t>
  </si>
  <si>
    <t>pozostałe odsetki</t>
  </si>
  <si>
    <t>Zobowiązania zlikwidowanych jednostek oświatowych</t>
  </si>
  <si>
    <t>Realizacja projektu "Profesjonalna kadra samorządowa miasta Opola"</t>
  </si>
  <si>
    <t>Budowa konsoli w Pracowni Mammograficznej SP ZOZ "Centrum" w Opolu</t>
  </si>
  <si>
    <t>Wydatki na planowane ogłoszenia o konkursach ofert związanych z ochroną zdrowia</t>
  </si>
  <si>
    <t>Wydatki na planowane ekspertyzy związane z kasacją mienia pozostałego po zlikwidowanych SP ZOZ-ach</t>
  </si>
  <si>
    <t>Rozbudowa Centrum Kształcenia Specjalnego - III etap</t>
  </si>
  <si>
    <t>UM-Wydział Świadczeń Socjalnych</t>
  </si>
  <si>
    <t>budowa dróg, oświetlenia ulicznego, sieci wodociągowej, kanalizacji sanitarnej i deszczowej w rejonie obwodnicy Północnej - ul. Północnej</t>
  </si>
  <si>
    <t>Realizacja projektu pn. "Program badawczy UE dla samorządów lokalnych, stanu i rozwoju sektora handlu i usług w Opolu"</t>
  </si>
  <si>
    <t>Organizacja konkursu architektonicznego na przebudowę Amfiteatru Tysiąclecia w Opolu</t>
  </si>
  <si>
    <t>zakup pomocy naukowych, dydaktycznych i książek</t>
  </si>
  <si>
    <t>podróże służbowe zagraniczne</t>
  </si>
  <si>
    <t xml:space="preserve">UM-Wydz.Gospodarki i Promocji Miasta </t>
  </si>
  <si>
    <t>Rezerwy</t>
  </si>
  <si>
    <t>dodatkowe wynagrodzenie roczne</t>
  </si>
  <si>
    <t>składki na Fundusz Pracy</t>
  </si>
  <si>
    <t xml:space="preserve">                      w tym: doświetlenie ulic</t>
  </si>
  <si>
    <t>Wpływy i wydatki związane z gromadzeniem środków z opłat produktowych</t>
  </si>
  <si>
    <t>Selektywna zbiórka i utylizacja odpadów</t>
  </si>
  <si>
    <t>budowa pomnika Karola Musioła</t>
  </si>
  <si>
    <t xml:space="preserve">Zagospodarowanie terenu kąpieliska Bolko wraz z budową boiska do piłki siatkowej i nawiezieniem piasku na plażę </t>
  </si>
  <si>
    <t xml:space="preserve">budowa oświetlenia ulicy Olsztyńskiej </t>
  </si>
  <si>
    <t>oświetlenie Alei Gwiazd Polskiej Piosenki</t>
  </si>
  <si>
    <t xml:space="preserve">Budowa rowerowego toru przeszkód </t>
  </si>
  <si>
    <t>w tym Prezydent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</si>
</sst>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name val="Arial CE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2" xfId="0" applyNumberFormat="1" applyFont="1" applyFill="1" applyBorder="1" applyAlignment="1" quotePrefix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1" fillId="0" borderId="2" xfId="31" applyNumberFormat="1" applyFont="1" applyFill="1" applyBorder="1" applyAlignment="1">
      <alignment horizontal="center" vertical="center" wrapText="1"/>
      <protection/>
    </xf>
    <xf numFmtId="3" fontId="11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 quotePrefix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1" fillId="0" borderId="2" xfId="32" applyNumberFormat="1" applyFont="1" applyFill="1" applyBorder="1" applyAlignment="1">
      <alignment horizontal="center" vertical="center" wrapText="1"/>
      <protection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0" fillId="0" borderId="2" xfId="32" applyNumberFormat="1" applyFont="1" applyFill="1" applyBorder="1" applyAlignment="1">
      <alignment horizontal="center" vertical="center" wrapText="1"/>
      <protection/>
    </xf>
    <xf numFmtId="3" fontId="1" fillId="0" borderId="2" xfId="33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1" fontId="0" fillId="0" borderId="2" xfId="33" applyNumberFormat="1" applyFont="1" applyFill="1" applyBorder="1" applyAlignment="1">
      <alignment horizontal="center" vertical="center" wrapText="1"/>
      <protection/>
    </xf>
    <xf numFmtId="3" fontId="0" fillId="0" borderId="2" xfId="33" applyNumberFormat="1" applyFont="1" applyFill="1" applyBorder="1" applyAlignment="1">
      <alignment horizontal="center" vertical="center" wrapText="1"/>
      <protection/>
    </xf>
    <xf numFmtId="3" fontId="2" fillId="0" borderId="2" xfId="33" applyNumberFormat="1" applyFont="1" applyFill="1" applyBorder="1" applyAlignment="1">
      <alignment horizontal="right" vertical="center" wrapText="1"/>
      <protection/>
    </xf>
    <xf numFmtId="1" fontId="1" fillId="0" borderId="2" xfId="33" applyNumberFormat="1" applyFont="1" applyFill="1" applyBorder="1" applyAlignment="1">
      <alignment horizontal="center" vertical="center" wrapText="1"/>
      <protection/>
    </xf>
    <xf numFmtId="3" fontId="1" fillId="0" borderId="2" xfId="33" applyNumberFormat="1" applyFont="1" applyFill="1" applyBorder="1" applyAlignment="1">
      <alignment horizontal="center" vertical="center" wrapText="1"/>
      <protection/>
    </xf>
    <xf numFmtId="3" fontId="0" fillId="0" borderId="2" xfId="33" applyNumberFormat="1" applyFont="1" applyBorder="1" applyAlignment="1">
      <alignment horizontal="center" vertical="center" wrapText="1"/>
      <protection/>
    </xf>
    <xf numFmtId="3" fontId="1" fillId="0" borderId="2" xfId="33" applyNumberFormat="1" applyFont="1" applyFill="1" applyBorder="1" applyAlignment="1">
      <alignment horizontal="left" vertical="center" wrapText="1"/>
      <protection/>
    </xf>
    <xf numFmtId="1" fontId="0" fillId="0" borderId="5" xfId="33" applyNumberFormat="1" applyFont="1" applyFill="1" applyBorder="1" applyAlignment="1">
      <alignment horizontal="center" vertical="center" wrapText="1"/>
      <protection/>
    </xf>
    <xf numFmtId="3" fontId="0" fillId="0" borderId="5" xfId="33" applyNumberFormat="1" applyFont="1" applyFill="1" applyBorder="1" applyAlignment="1">
      <alignment horizontal="center" vertical="center" wrapText="1"/>
      <protection/>
    </xf>
    <xf numFmtId="0" fontId="12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0" xfId="32" applyNumberFormat="1" applyFont="1" applyFill="1" applyBorder="1" applyAlignment="1">
      <alignment horizontal="center" vertical="center" wrapText="1"/>
      <protection/>
    </xf>
    <xf numFmtId="3" fontId="0" fillId="0" borderId="0" xfId="32" applyNumberFormat="1" applyFont="1" applyFill="1" applyBorder="1" applyAlignment="1">
      <alignment horizontal="center" vertical="center" wrapText="1"/>
      <protection/>
    </xf>
    <xf numFmtId="3" fontId="1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" fontId="0" fillId="0" borderId="2" xfId="32" applyNumberFormat="1" applyFont="1" applyFill="1" applyBorder="1" applyAlignment="1">
      <alignment horizontal="center" vertical="center" wrapText="1"/>
      <protection/>
    </xf>
    <xf numFmtId="3" fontId="2" fillId="0" borderId="2" xfId="32" applyNumberFormat="1" applyFont="1" applyFill="1" applyBorder="1" applyAlignment="1">
      <alignment horizontal="right" vertical="center" wrapText="1"/>
      <protection/>
    </xf>
    <xf numFmtId="3" fontId="3" fillId="0" borderId="4" xfId="0" applyNumberFormat="1" applyFont="1" applyFill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1" fontId="1" fillId="2" borderId="1" xfId="31" applyNumberFormat="1" applyFont="1" applyFill="1" applyBorder="1" applyAlignment="1">
      <alignment horizontal="center" vertical="center" wrapText="1"/>
      <protection/>
    </xf>
    <xf numFmtId="3" fontId="1" fillId="2" borderId="1" xfId="31" applyNumberFormat="1" applyFont="1" applyFill="1" applyBorder="1" applyAlignment="1">
      <alignment horizontal="center" vertical="center" wrapText="1"/>
      <protection/>
    </xf>
    <xf numFmtId="1" fontId="1" fillId="0" borderId="2" xfId="31" applyNumberFormat="1" applyFont="1" applyFill="1" applyBorder="1" applyAlignment="1">
      <alignment horizontal="center" vertical="center" wrapText="1"/>
      <protection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49" fontId="1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2" borderId="1" xfId="33" applyNumberFormat="1" applyFont="1" applyFill="1" applyBorder="1" applyAlignment="1">
      <alignment horizontal="center" vertical="center" wrapText="1"/>
      <protection/>
    </xf>
    <xf numFmtId="3" fontId="1" fillId="2" borderId="1" xfId="33" applyNumberFormat="1" applyFont="1" applyFill="1" applyBorder="1" applyAlignment="1">
      <alignment horizontal="center" vertical="center" wrapText="1"/>
      <protection/>
    </xf>
    <xf numFmtId="1" fontId="1" fillId="0" borderId="2" xfId="33" applyNumberFormat="1" applyFont="1" applyFill="1" applyBorder="1" applyAlignment="1">
      <alignment horizontal="center" vertical="center" wrapText="1"/>
      <protection/>
    </xf>
    <xf numFmtId="3" fontId="1" fillId="0" borderId="2" xfId="33" applyNumberFormat="1" applyFont="1" applyFill="1" applyBorder="1" applyAlignment="1">
      <alignment horizontal="left" vertical="center" wrapText="1"/>
      <protection/>
    </xf>
    <xf numFmtId="3" fontId="1" fillId="0" borderId="2" xfId="33" applyNumberFormat="1" applyFont="1" applyFill="1" applyBorder="1" applyAlignment="1">
      <alignment horizontal="center" vertical="center" wrapText="1"/>
      <protection/>
    </xf>
    <xf numFmtId="1" fontId="0" fillId="0" borderId="2" xfId="33" applyNumberFormat="1" applyFont="1" applyFill="1" applyBorder="1" applyAlignment="1">
      <alignment horizontal="center" vertical="center" wrapText="1"/>
      <protection/>
    </xf>
    <xf numFmtId="3" fontId="2" fillId="0" borderId="2" xfId="33" applyNumberFormat="1" applyFont="1" applyFill="1" applyBorder="1" applyAlignment="1">
      <alignment horizontal="right" vertical="center" wrapText="1"/>
      <protection/>
    </xf>
    <xf numFmtId="3" fontId="0" fillId="0" borderId="2" xfId="33" applyNumberFormat="1" applyFont="1" applyFill="1" applyBorder="1" applyAlignment="1">
      <alignment horizontal="center" vertical="center" wrapText="1"/>
      <protection/>
    </xf>
    <xf numFmtId="3" fontId="1" fillId="0" borderId="2" xfId="33" applyNumberFormat="1" applyFont="1" applyBorder="1" applyAlignment="1">
      <alignment horizontal="center" vertical="center" wrapText="1"/>
      <protection/>
    </xf>
    <xf numFmtId="3" fontId="0" fillId="0" borderId="2" xfId="33" applyNumberFormat="1" applyFont="1" applyBorder="1" applyAlignment="1">
      <alignment horizontal="center" vertical="center" wrapText="1"/>
      <protection/>
    </xf>
    <xf numFmtId="3" fontId="2" fillId="0" borderId="5" xfId="33" applyNumberFormat="1" applyFont="1" applyFill="1" applyBorder="1" applyAlignment="1">
      <alignment horizontal="right" vertical="center" wrapText="1"/>
      <protection/>
    </xf>
    <xf numFmtId="3" fontId="1" fillId="0" borderId="5" xfId="33" applyNumberFormat="1" applyFont="1" applyFill="1" applyBorder="1" applyAlignment="1">
      <alignment horizontal="center" vertical="center" wrapText="1"/>
      <protection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5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2" xfId="32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Border="1" applyAlignment="1">
      <alignment horizontal="center" vertical="center" wrapText="1"/>
    </xf>
    <xf numFmtId="3" fontId="1" fillId="0" borderId="2" xfId="33" applyNumberFormat="1" applyFont="1" applyFill="1" applyBorder="1" applyAlignment="1">
      <alignment horizontal="right" vertical="center" wrapText="1"/>
      <protection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</cellXfs>
  <cellStyles count="23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miasto_1" xfId="31"/>
    <cellStyle name="Normalny_Wyd.-miasto_1_Ukł wykonawczy 30.04" xfId="32"/>
    <cellStyle name="Normalny_Wyd.-miasto_1_Układ wykonawczy 2004" xfId="33"/>
    <cellStyle name="Followed Hyperlink" xfId="34"/>
    <cellStyle name="Percent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5"/>
  <sheetViews>
    <sheetView tabSelected="1" zoomScale="90" zoomScaleNormal="90" workbookViewId="0" topLeftCell="A1">
      <selection activeCell="D236" sqref="D236"/>
    </sheetView>
  </sheetViews>
  <sheetFormatPr defaultColWidth="9.00390625" defaultRowHeight="12.75"/>
  <cols>
    <col min="1" max="1" width="5.875" style="9" customWidth="1"/>
    <col min="2" max="2" width="9.375" style="9" customWidth="1"/>
    <col min="3" max="3" width="56.375" style="9" customWidth="1"/>
    <col min="4" max="4" width="28.625" style="49" customWidth="1"/>
    <col min="5" max="5" width="12.375" style="9" bestFit="1" customWidth="1"/>
    <col min="6" max="6" width="9.875" style="9" bestFit="1" customWidth="1"/>
    <col min="7" max="16384" width="9.125" style="9" customWidth="1"/>
  </cols>
  <sheetData>
    <row r="1" spans="1:5" ht="35.25" customHeight="1">
      <c r="A1" s="111" t="s">
        <v>405</v>
      </c>
      <c r="B1" s="111" t="s">
        <v>407</v>
      </c>
      <c r="C1" s="114" t="s">
        <v>406</v>
      </c>
      <c r="D1" s="44" t="s">
        <v>408</v>
      </c>
      <c r="E1" s="117" t="s">
        <v>409</v>
      </c>
    </row>
    <row r="2" spans="1:5" ht="0.75" customHeight="1" hidden="1">
      <c r="A2" s="112"/>
      <c r="B2" s="112"/>
      <c r="C2" s="115"/>
      <c r="D2" s="45"/>
      <c r="E2" s="118"/>
    </row>
    <row r="3" spans="1:5" ht="8.25" customHeight="1" hidden="1">
      <c r="A3" s="112"/>
      <c r="B3" s="112"/>
      <c r="C3" s="115"/>
      <c r="D3" s="45"/>
      <c r="E3" s="118"/>
    </row>
    <row r="4" spans="1:5" ht="19.5" customHeight="1" hidden="1">
      <c r="A4" s="113"/>
      <c r="B4" s="113"/>
      <c r="C4" s="116"/>
      <c r="D4" s="46"/>
      <c r="E4" s="119"/>
    </row>
    <row r="5" spans="1:5" ht="12.75">
      <c r="A5" s="1">
        <v>1</v>
      </c>
      <c r="B5" s="1">
        <v>2</v>
      </c>
      <c r="C5" s="47">
        <v>3</v>
      </c>
      <c r="D5" s="47">
        <v>4</v>
      </c>
      <c r="E5" s="1">
        <v>5</v>
      </c>
    </row>
    <row r="6" spans="1:5" ht="22.5" customHeight="1">
      <c r="A6" s="48" t="s">
        <v>128</v>
      </c>
      <c r="B6" s="12"/>
      <c r="C6" s="2" t="s">
        <v>129</v>
      </c>
      <c r="D6" s="2"/>
      <c r="E6" s="2">
        <f>E7+E10+E12</f>
        <v>229000</v>
      </c>
    </row>
    <row r="7" spans="1:5" ht="12.75">
      <c r="A7" s="8"/>
      <c r="B7" s="21" t="s">
        <v>410</v>
      </c>
      <c r="C7" s="11" t="s">
        <v>163</v>
      </c>
      <c r="E7" s="3">
        <f>E8</f>
        <v>50000</v>
      </c>
    </row>
    <row r="8" spans="1:5" ht="12.75">
      <c r="A8" s="8"/>
      <c r="B8" s="21"/>
      <c r="C8" s="3" t="s">
        <v>264</v>
      </c>
      <c r="D8" s="29" t="s">
        <v>332</v>
      </c>
      <c r="E8" s="50">
        <f>E9</f>
        <v>50000</v>
      </c>
    </row>
    <row r="9" spans="1:5" ht="12.75">
      <c r="A9" s="6"/>
      <c r="B9" s="6">
        <v>4300</v>
      </c>
      <c r="C9" s="14" t="s">
        <v>333</v>
      </c>
      <c r="D9" s="22"/>
      <c r="E9" s="24">
        <v>50000</v>
      </c>
    </row>
    <row r="10" spans="1:5" ht="12.75">
      <c r="A10" s="6"/>
      <c r="B10" s="21" t="s">
        <v>411</v>
      </c>
      <c r="C10" s="11" t="s">
        <v>412</v>
      </c>
      <c r="D10" s="29" t="s">
        <v>332</v>
      </c>
      <c r="E10" s="3">
        <f>E11</f>
        <v>6000</v>
      </c>
    </row>
    <row r="11" spans="1:5" ht="25.5">
      <c r="A11" s="6"/>
      <c r="B11" s="6">
        <v>2850</v>
      </c>
      <c r="C11" s="14" t="s">
        <v>413</v>
      </c>
      <c r="D11" s="22"/>
      <c r="E11" s="4">
        <v>6000</v>
      </c>
    </row>
    <row r="12" spans="1:5" ht="12.75">
      <c r="A12" s="8"/>
      <c r="B12" s="21" t="s">
        <v>414</v>
      </c>
      <c r="C12" s="11" t="s">
        <v>415</v>
      </c>
      <c r="D12" s="29" t="s">
        <v>332</v>
      </c>
      <c r="E12" s="3">
        <f>E13</f>
        <v>173000</v>
      </c>
    </row>
    <row r="13" spans="1:5" ht="12.75">
      <c r="A13" s="8"/>
      <c r="B13" s="21"/>
      <c r="C13" s="3" t="s">
        <v>164</v>
      </c>
      <c r="D13" s="51"/>
      <c r="E13" s="3">
        <f>E15+E14</f>
        <v>173000</v>
      </c>
    </row>
    <row r="14" spans="1:5" ht="12.75">
      <c r="A14" s="6"/>
      <c r="B14" s="10">
        <v>4270</v>
      </c>
      <c r="C14" s="14" t="s">
        <v>348</v>
      </c>
      <c r="D14" s="52"/>
      <c r="E14" s="4">
        <v>153000</v>
      </c>
    </row>
    <row r="15" spans="1:5" ht="12.75">
      <c r="A15" s="8"/>
      <c r="B15" s="6">
        <v>4300</v>
      </c>
      <c r="C15" s="14" t="s">
        <v>333</v>
      </c>
      <c r="D15" s="51"/>
      <c r="E15" s="4">
        <v>20000</v>
      </c>
    </row>
    <row r="16" spans="1:5" ht="12.75">
      <c r="A16" s="6"/>
      <c r="B16" s="6"/>
      <c r="C16" s="14"/>
      <c r="D16" s="22"/>
      <c r="E16" s="4"/>
    </row>
    <row r="17" spans="1:5" ht="22.5" customHeight="1">
      <c r="A17" s="48" t="s">
        <v>135</v>
      </c>
      <c r="B17" s="12"/>
      <c r="C17" s="2" t="s">
        <v>136</v>
      </c>
      <c r="D17" s="2"/>
      <c r="E17" s="2">
        <f>E21+E18</f>
        <v>13000</v>
      </c>
    </row>
    <row r="18" spans="1:5" s="7" customFormat="1" ht="12.75">
      <c r="A18" s="21"/>
      <c r="B18" s="21" t="s">
        <v>287</v>
      </c>
      <c r="C18" s="11" t="s">
        <v>288</v>
      </c>
      <c r="D18" s="3"/>
      <c r="E18" s="3">
        <f>E20</f>
        <v>400</v>
      </c>
    </row>
    <row r="19" spans="1:5" s="7" customFormat="1" ht="12.75">
      <c r="A19" s="21"/>
      <c r="B19" s="8"/>
      <c r="C19" s="3" t="s">
        <v>305</v>
      </c>
      <c r="D19" s="29" t="s">
        <v>332</v>
      </c>
      <c r="E19" s="3"/>
    </row>
    <row r="20" spans="1:5" s="7" customFormat="1" ht="12.75">
      <c r="A20" s="21"/>
      <c r="B20" s="10">
        <v>4300</v>
      </c>
      <c r="C20" s="14" t="s">
        <v>333</v>
      </c>
      <c r="D20" s="3"/>
      <c r="E20" s="83">
        <v>400</v>
      </c>
    </row>
    <row r="21" spans="1:5" ht="12.75">
      <c r="A21" s="8"/>
      <c r="B21" s="21" t="s">
        <v>268</v>
      </c>
      <c r="C21" s="11" t="s">
        <v>269</v>
      </c>
      <c r="D21" s="29" t="s">
        <v>332</v>
      </c>
      <c r="E21" s="3">
        <f>SUM(E23:E23)</f>
        <v>12600</v>
      </c>
    </row>
    <row r="22" spans="1:5" ht="12.75">
      <c r="A22" s="8"/>
      <c r="B22" s="21"/>
      <c r="C22" s="3" t="s">
        <v>305</v>
      </c>
      <c r="D22" s="29"/>
      <c r="E22" s="3"/>
    </row>
    <row r="23" spans="1:5" ht="12.75">
      <c r="A23" s="8"/>
      <c r="B23" s="10">
        <v>4300</v>
      </c>
      <c r="C23" s="14" t="s">
        <v>333</v>
      </c>
      <c r="D23" s="3"/>
      <c r="E23" s="4">
        <v>12600</v>
      </c>
    </row>
    <row r="24" spans="1:5" ht="12.75">
      <c r="A24" s="8"/>
      <c r="B24" s="10"/>
      <c r="C24" s="14"/>
      <c r="D24" s="3"/>
      <c r="E24" s="4"/>
    </row>
    <row r="25" spans="1:5" ht="22.5" customHeight="1">
      <c r="A25" s="12">
        <v>600</v>
      </c>
      <c r="B25" s="12"/>
      <c r="C25" s="2" t="s">
        <v>137</v>
      </c>
      <c r="D25" s="2"/>
      <c r="E25" s="2">
        <f>E26+E29+E32+E39+E43</f>
        <v>13628000</v>
      </c>
    </row>
    <row r="26" spans="1:5" s="5" customFormat="1" ht="12.75">
      <c r="A26" s="8"/>
      <c r="B26" s="8">
        <v>60004</v>
      </c>
      <c r="C26" s="11" t="s">
        <v>417</v>
      </c>
      <c r="D26" s="3"/>
      <c r="E26" s="3">
        <f>E27</f>
        <v>9600000</v>
      </c>
    </row>
    <row r="27" spans="1:5" s="5" customFormat="1" ht="12.75">
      <c r="A27" s="8"/>
      <c r="B27" s="8"/>
      <c r="C27" s="3" t="s">
        <v>418</v>
      </c>
      <c r="D27" s="3" t="s">
        <v>419</v>
      </c>
      <c r="E27" s="3">
        <f>E28</f>
        <v>9600000</v>
      </c>
    </row>
    <row r="28" spans="1:5" ht="12.75">
      <c r="A28" s="6"/>
      <c r="B28" s="6">
        <v>4150</v>
      </c>
      <c r="C28" s="14" t="s">
        <v>308</v>
      </c>
      <c r="D28" s="3"/>
      <c r="E28" s="4">
        <v>9600000</v>
      </c>
    </row>
    <row r="29" spans="1:5" ht="12.75">
      <c r="A29" s="8"/>
      <c r="B29" s="8">
        <v>60015</v>
      </c>
      <c r="C29" s="11" t="s">
        <v>138</v>
      </c>
      <c r="D29" s="3"/>
      <c r="E29" s="3">
        <f>E30</f>
        <v>1750000</v>
      </c>
    </row>
    <row r="30" spans="1:5" ht="12.75">
      <c r="A30" s="8"/>
      <c r="B30" s="6">
        <v>6050</v>
      </c>
      <c r="C30" s="14" t="s">
        <v>423</v>
      </c>
      <c r="E30" s="3">
        <f>E31</f>
        <v>1750000</v>
      </c>
    </row>
    <row r="31" spans="1:5" ht="25.5">
      <c r="A31" s="8"/>
      <c r="B31" s="6"/>
      <c r="C31" s="14" t="s">
        <v>179</v>
      </c>
      <c r="D31" s="3" t="s">
        <v>40</v>
      </c>
      <c r="E31" s="4">
        <v>1750000</v>
      </c>
    </row>
    <row r="32" spans="1:5" ht="12.75">
      <c r="A32" s="8"/>
      <c r="B32" s="8">
        <v>60016</v>
      </c>
      <c r="C32" s="11" t="s">
        <v>424</v>
      </c>
      <c r="D32" s="3"/>
      <c r="E32" s="3">
        <f>E33+E36</f>
        <v>1800000</v>
      </c>
    </row>
    <row r="33" spans="1:5" ht="25.5">
      <c r="A33" s="6"/>
      <c r="B33" s="8"/>
      <c r="C33" s="3" t="s">
        <v>425</v>
      </c>
      <c r="D33" s="3" t="s">
        <v>346</v>
      </c>
      <c r="E33" s="53">
        <f>E34+E35</f>
        <v>1500000</v>
      </c>
    </row>
    <row r="34" spans="1:5" ht="12.75">
      <c r="A34" s="6"/>
      <c r="B34" s="6">
        <v>4300</v>
      </c>
      <c r="C34" s="14" t="s">
        <v>333</v>
      </c>
      <c r="D34" s="22"/>
      <c r="E34" s="4">
        <v>1200000</v>
      </c>
    </row>
    <row r="35" spans="1:5" ht="12.75">
      <c r="A35" s="6"/>
      <c r="B35" s="6">
        <v>4430</v>
      </c>
      <c r="C35" s="14" t="s">
        <v>356</v>
      </c>
      <c r="D35" s="22"/>
      <c r="E35" s="4">
        <v>300000</v>
      </c>
    </row>
    <row r="36" spans="1:5" s="7" customFormat="1" ht="12.75">
      <c r="A36" s="6"/>
      <c r="B36" s="6">
        <v>6050</v>
      </c>
      <c r="C36" s="14" t="s">
        <v>423</v>
      </c>
      <c r="D36" s="3"/>
      <c r="E36" s="3">
        <f>E38</f>
        <v>300000</v>
      </c>
    </row>
    <row r="37" spans="1:5" ht="12.75">
      <c r="A37" s="6"/>
      <c r="B37" s="6"/>
      <c r="C37" s="54" t="s">
        <v>331</v>
      </c>
      <c r="D37" s="55"/>
      <c r="E37" s="4"/>
    </row>
    <row r="38" spans="1:5" ht="51">
      <c r="A38" s="6"/>
      <c r="B38" s="6"/>
      <c r="C38" s="14" t="s">
        <v>262</v>
      </c>
      <c r="D38" s="3" t="s">
        <v>93</v>
      </c>
      <c r="E38" s="4">
        <v>300000</v>
      </c>
    </row>
    <row r="39" spans="1:5" ht="12.75">
      <c r="A39" s="6"/>
      <c r="B39" s="8">
        <v>60017</v>
      </c>
      <c r="C39" s="11" t="s">
        <v>314</v>
      </c>
      <c r="D39" s="50"/>
      <c r="E39" s="3">
        <f>E40</f>
        <v>118000</v>
      </c>
    </row>
    <row r="40" spans="1:5" ht="25.5">
      <c r="A40" s="6"/>
      <c r="B40" s="6"/>
      <c r="C40" s="3" t="s">
        <v>153</v>
      </c>
      <c r="D40" s="3" t="s">
        <v>346</v>
      </c>
      <c r="E40" s="3">
        <f>E41</f>
        <v>118000</v>
      </c>
    </row>
    <row r="41" spans="1:5" ht="12.75">
      <c r="A41" s="6"/>
      <c r="B41" s="6">
        <v>4300</v>
      </c>
      <c r="C41" s="14" t="s">
        <v>333</v>
      </c>
      <c r="D41" s="3"/>
      <c r="E41" s="4">
        <v>118000</v>
      </c>
    </row>
    <row r="42" spans="1:5" ht="12.75">
      <c r="A42" s="6"/>
      <c r="B42" s="6"/>
      <c r="C42" s="14"/>
      <c r="D42" s="3"/>
      <c r="E42" s="4"/>
    </row>
    <row r="43" spans="1:5" s="5" customFormat="1" ht="12.75">
      <c r="A43" s="8"/>
      <c r="B43" s="8">
        <v>60095</v>
      </c>
      <c r="C43" s="11" t="s">
        <v>144</v>
      </c>
      <c r="D43" s="3"/>
      <c r="E43" s="3">
        <f>E44</f>
        <v>360000</v>
      </c>
    </row>
    <row r="44" spans="1:5" ht="12.75">
      <c r="A44" s="6"/>
      <c r="B44" s="6">
        <v>6050</v>
      </c>
      <c r="C44" s="14" t="s">
        <v>423</v>
      </c>
      <c r="D44" s="3"/>
      <c r="E44" s="22">
        <f>E45</f>
        <v>360000</v>
      </c>
    </row>
    <row r="45" spans="1:5" ht="25.5">
      <c r="A45" s="6"/>
      <c r="B45" s="6"/>
      <c r="C45" s="54" t="s">
        <v>79</v>
      </c>
      <c r="D45" s="29" t="s">
        <v>312</v>
      </c>
      <c r="E45" s="4">
        <v>360000</v>
      </c>
    </row>
    <row r="46" spans="1:5" ht="12.75">
      <c r="A46" s="6"/>
      <c r="B46" s="6"/>
      <c r="C46" s="54"/>
      <c r="D46" s="29"/>
      <c r="E46" s="4"/>
    </row>
    <row r="47" spans="1:5" ht="26.25" customHeight="1">
      <c r="A47" s="12">
        <v>630</v>
      </c>
      <c r="B47" s="12"/>
      <c r="C47" s="2" t="s">
        <v>106</v>
      </c>
      <c r="D47" s="2"/>
      <c r="E47" s="2">
        <f>E48</f>
        <v>2000</v>
      </c>
    </row>
    <row r="48" spans="1:5" s="5" customFormat="1" ht="12.75">
      <c r="A48" s="8"/>
      <c r="B48" s="8">
        <v>63001</v>
      </c>
      <c r="C48" s="11" t="s">
        <v>107</v>
      </c>
      <c r="D48" s="29"/>
      <c r="E48" s="3">
        <f>E49</f>
        <v>2000</v>
      </c>
    </row>
    <row r="49" spans="1:5" ht="25.5">
      <c r="A49" s="6"/>
      <c r="B49" s="6"/>
      <c r="C49" s="3" t="s">
        <v>108</v>
      </c>
      <c r="D49" s="29" t="s">
        <v>166</v>
      </c>
      <c r="E49" s="3">
        <f>SUM(E50:E50)</f>
        <v>2000</v>
      </c>
    </row>
    <row r="50" spans="1:5" ht="12.75">
      <c r="A50" s="6"/>
      <c r="B50" s="6">
        <v>4300</v>
      </c>
      <c r="C50" s="14" t="s">
        <v>365</v>
      </c>
      <c r="D50" s="29"/>
      <c r="E50" s="4">
        <v>2000</v>
      </c>
    </row>
    <row r="51" spans="1:5" ht="12.75">
      <c r="A51" s="6"/>
      <c r="B51" s="6"/>
      <c r="C51" s="14"/>
      <c r="D51" s="29"/>
      <c r="E51" s="4"/>
    </row>
    <row r="52" spans="1:5" ht="22.5" customHeight="1">
      <c r="A52" s="12">
        <v>700</v>
      </c>
      <c r="B52" s="12"/>
      <c r="C52" s="2" t="s">
        <v>347</v>
      </c>
      <c r="D52" s="2"/>
      <c r="E52" s="2">
        <f>E53+E57+E77+E87</f>
        <v>29387000</v>
      </c>
    </row>
    <row r="53" spans="1:5" ht="12.75">
      <c r="A53" s="8"/>
      <c r="B53" s="8">
        <v>70001</v>
      </c>
      <c r="C53" s="56" t="s">
        <v>427</v>
      </c>
      <c r="E53" s="3">
        <f>E54</f>
        <v>2035000</v>
      </c>
    </row>
    <row r="54" spans="1:5" ht="12.75">
      <c r="A54" s="6"/>
      <c r="B54" s="6">
        <v>6050</v>
      </c>
      <c r="C54" s="57" t="s">
        <v>469</v>
      </c>
      <c r="D54" s="29" t="s">
        <v>5</v>
      </c>
      <c r="E54" s="3">
        <f>E55+E56</f>
        <v>2035000</v>
      </c>
    </row>
    <row r="55" spans="1:5" ht="25.5">
      <c r="A55" s="6"/>
      <c r="B55" s="6"/>
      <c r="C55" s="57" t="s">
        <v>74</v>
      </c>
      <c r="D55" s="58" t="s">
        <v>421</v>
      </c>
      <c r="E55" s="4">
        <v>1000000</v>
      </c>
    </row>
    <row r="56" spans="1:5" ht="25.5">
      <c r="A56" s="6"/>
      <c r="B56" s="6"/>
      <c r="C56" s="57" t="s">
        <v>75</v>
      </c>
      <c r="D56" s="58" t="s">
        <v>421</v>
      </c>
      <c r="E56" s="4">
        <v>1035000</v>
      </c>
    </row>
    <row r="57" spans="1:5" s="5" customFormat="1" ht="12.75">
      <c r="A57" s="8"/>
      <c r="B57" s="8">
        <v>70004</v>
      </c>
      <c r="C57" s="11" t="s">
        <v>428</v>
      </c>
      <c r="D57" s="3"/>
      <c r="E57" s="3">
        <f>E59+E62+E65+E68+E72+E74</f>
        <v>23950000</v>
      </c>
    </row>
    <row r="58" spans="1:5" s="5" customFormat="1" ht="12.75">
      <c r="A58" s="8"/>
      <c r="B58" s="8"/>
      <c r="C58" s="11"/>
      <c r="D58" s="50"/>
      <c r="E58" s="3"/>
    </row>
    <row r="59" spans="1:5" s="5" customFormat="1" ht="12.75">
      <c r="A59" s="8"/>
      <c r="B59" s="8"/>
      <c r="C59" s="3" t="s">
        <v>446</v>
      </c>
      <c r="D59" s="29" t="s">
        <v>5</v>
      </c>
      <c r="E59" s="3">
        <f>E60</f>
        <v>7330000</v>
      </c>
    </row>
    <row r="60" spans="1:5" s="5" customFormat="1" ht="12.75">
      <c r="A60" s="8"/>
      <c r="B60" s="59">
        <v>4270</v>
      </c>
      <c r="C60" s="60" t="s">
        <v>341</v>
      </c>
      <c r="D60" s="50"/>
      <c r="E60" s="4">
        <v>7330000</v>
      </c>
    </row>
    <row r="61" spans="1:5" s="5" customFormat="1" ht="12.75">
      <c r="A61" s="8"/>
      <c r="B61" s="8"/>
      <c r="C61" s="11"/>
      <c r="D61" s="50"/>
      <c r="E61" s="3"/>
    </row>
    <row r="62" spans="1:5" s="5" customFormat="1" ht="12.75">
      <c r="A62" s="8"/>
      <c r="B62" s="6"/>
      <c r="C62" s="3" t="s">
        <v>254</v>
      </c>
      <c r="D62" s="29" t="s">
        <v>5</v>
      </c>
      <c r="E62" s="3">
        <f>E63</f>
        <v>5150000</v>
      </c>
    </row>
    <row r="63" spans="1:5" s="5" customFormat="1" ht="12.75">
      <c r="A63" s="8"/>
      <c r="B63" s="6">
        <v>4300</v>
      </c>
      <c r="C63" s="14" t="s">
        <v>333</v>
      </c>
      <c r="D63" s="61"/>
      <c r="E63" s="4">
        <v>5150000</v>
      </c>
    </row>
    <row r="64" spans="1:5" s="5" customFormat="1" ht="12.75">
      <c r="A64" s="8"/>
      <c r="B64" s="6"/>
      <c r="C64" s="14"/>
      <c r="D64" s="61"/>
      <c r="E64" s="4"/>
    </row>
    <row r="65" spans="1:5" s="5" customFormat="1" ht="12.75">
      <c r="A65" s="8"/>
      <c r="B65" s="6"/>
      <c r="C65" s="3" t="s">
        <v>447</v>
      </c>
      <c r="D65" s="29" t="s">
        <v>5</v>
      </c>
      <c r="E65" s="3">
        <f>E66</f>
        <v>2510000</v>
      </c>
    </row>
    <row r="66" spans="1:5" s="5" customFormat="1" ht="12.75">
      <c r="A66" s="8"/>
      <c r="B66" s="6">
        <v>4300</v>
      </c>
      <c r="C66" s="14" t="s">
        <v>333</v>
      </c>
      <c r="D66" s="61"/>
      <c r="E66" s="4">
        <v>2510000</v>
      </c>
    </row>
    <row r="67" spans="1:5" s="5" customFormat="1" ht="12.75">
      <c r="A67" s="8"/>
      <c r="B67" s="6"/>
      <c r="C67" s="14"/>
      <c r="D67" s="61"/>
      <c r="E67" s="4"/>
    </row>
    <row r="68" spans="1:5" s="5" customFormat="1" ht="12.75">
      <c r="A68" s="8"/>
      <c r="B68" s="6"/>
      <c r="C68" s="3" t="s">
        <v>448</v>
      </c>
      <c r="D68" s="29" t="s">
        <v>5</v>
      </c>
      <c r="E68" s="3">
        <f>E69+E70</f>
        <v>8060000</v>
      </c>
    </row>
    <row r="69" spans="1:5" s="5" customFormat="1" ht="12.75">
      <c r="A69" s="8"/>
      <c r="B69" s="6">
        <v>4260</v>
      </c>
      <c r="C69" s="14" t="s">
        <v>366</v>
      </c>
      <c r="D69" s="61"/>
      <c r="E69" s="4">
        <v>6900000</v>
      </c>
    </row>
    <row r="70" spans="1:5" s="5" customFormat="1" ht="12.75">
      <c r="A70" s="8"/>
      <c r="B70" s="6">
        <v>4300</v>
      </c>
      <c r="C70" s="14" t="s">
        <v>333</v>
      </c>
      <c r="D70" s="61"/>
      <c r="E70" s="4">
        <v>1160000</v>
      </c>
    </row>
    <row r="71" spans="1:5" ht="12.75">
      <c r="A71" s="6"/>
      <c r="B71" s="6"/>
      <c r="C71" s="19"/>
      <c r="D71" s="61"/>
      <c r="E71" s="4"/>
    </row>
    <row r="72" spans="1:5" ht="12.75">
      <c r="A72" s="6"/>
      <c r="B72" s="6">
        <v>4480</v>
      </c>
      <c r="C72" s="14" t="s">
        <v>371</v>
      </c>
      <c r="D72" s="29" t="s">
        <v>5</v>
      </c>
      <c r="E72" s="3">
        <v>400000</v>
      </c>
    </row>
    <row r="73" spans="1:5" ht="12.75">
      <c r="A73" s="6"/>
      <c r="B73" s="6"/>
      <c r="C73" s="14"/>
      <c r="D73" s="27"/>
      <c r="E73" s="3"/>
    </row>
    <row r="74" spans="1:5" ht="12.75">
      <c r="A74" s="6"/>
      <c r="B74" s="6"/>
      <c r="C74" s="3" t="s">
        <v>449</v>
      </c>
      <c r="D74" s="29" t="s">
        <v>5</v>
      </c>
      <c r="E74" s="3">
        <f>E75</f>
        <v>500000</v>
      </c>
    </row>
    <row r="75" spans="1:5" ht="12.75">
      <c r="A75" s="6"/>
      <c r="B75" s="59">
        <v>4270</v>
      </c>
      <c r="C75" s="60" t="s">
        <v>341</v>
      </c>
      <c r="D75" s="9"/>
      <c r="E75" s="4">
        <v>500000</v>
      </c>
    </row>
    <row r="76" spans="1:5" ht="12.75">
      <c r="A76" s="6"/>
      <c r="B76" s="6"/>
      <c r="C76" s="19"/>
      <c r="D76" s="61"/>
      <c r="E76" s="4"/>
    </row>
    <row r="77" spans="1:5" ht="12.75">
      <c r="A77" s="8"/>
      <c r="B77" s="8">
        <v>70005</v>
      </c>
      <c r="C77" s="11" t="s">
        <v>349</v>
      </c>
      <c r="D77" s="62"/>
      <c r="E77" s="3">
        <f>E78+E83+E85</f>
        <v>3197000</v>
      </c>
    </row>
    <row r="78" spans="1:5" ht="25.5">
      <c r="A78" s="8"/>
      <c r="B78" s="8"/>
      <c r="C78" s="3" t="s">
        <v>164</v>
      </c>
      <c r="D78" s="29" t="s">
        <v>355</v>
      </c>
      <c r="E78" s="3">
        <f>E79+E80+E81+E82</f>
        <v>2937000</v>
      </c>
    </row>
    <row r="79" spans="1:5" ht="12.75">
      <c r="A79" s="6"/>
      <c r="B79" s="6">
        <v>3030</v>
      </c>
      <c r="C79" s="14" t="s">
        <v>354</v>
      </c>
      <c r="E79" s="4">
        <v>2420000</v>
      </c>
    </row>
    <row r="80" spans="1:5" ht="12.75">
      <c r="A80" s="8"/>
      <c r="B80" s="6">
        <v>4300</v>
      </c>
      <c r="C80" s="15" t="s">
        <v>429</v>
      </c>
      <c r="D80" s="29"/>
      <c r="E80" s="4">
        <v>300000</v>
      </c>
    </row>
    <row r="81" spans="1:5" ht="12.75">
      <c r="A81" s="8"/>
      <c r="B81" s="6">
        <v>4430</v>
      </c>
      <c r="C81" s="14" t="s">
        <v>356</v>
      </c>
      <c r="D81" s="29"/>
      <c r="E81" s="4">
        <v>200000</v>
      </c>
    </row>
    <row r="82" spans="1:5" ht="12.75">
      <c r="A82" s="8"/>
      <c r="B82" s="6">
        <v>4510</v>
      </c>
      <c r="C82" s="14" t="s">
        <v>14</v>
      </c>
      <c r="D82" s="29"/>
      <c r="E82" s="4">
        <v>17000</v>
      </c>
    </row>
    <row r="83" spans="1:5" ht="38.25">
      <c r="A83" s="8"/>
      <c r="B83" s="8"/>
      <c r="C83" s="3" t="s">
        <v>164</v>
      </c>
      <c r="D83" s="3" t="s">
        <v>49</v>
      </c>
      <c r="E83" s="3">
        <f>E84</f>
        <v>180000</v>
      </c>
    </row>
    <row r="84" spans="1:5" ht="12.75">
      <c r="A84" s="8"/>
      <c r="B84" s="6">
        <v>4300</v>
      </c>
      <c r="C84" s="15" t="s">
        <v>429</v>
      </c>
      <c r="D84" s="3"/>
      <c r="E84" s="4">
        <v>180000</v>
      </c>
    </row>
    <row r="85" spans="1:5" ht="25.5">
      <c r="A85" s="8"/>
      <c r="B85" s="6"/>
      <c r="C85" s="3" t="s">
        <v>395</v>
      </c>
      <c r="D85" s="29" t="s">
        <v>357</v>
      </c>
      <c r="E85" s="3">
        <f>E86</f>
        <v>80000</v>
      </c>
    </row>
    <row r="86" spans="1:5" ht="12.75">
      <c r="A86" s="8"/>
      <c r="B86" s="6">
        <v>4300</v>
      </c>
      <c r="C86" s="15" t="s">
        <v>429</v>
      </c>
      <c r="D86" s="29"/>
      <c r="E86" s="4">
        <v>80000</v>
      </c>
    </row>
    <row r="87" spans="1:5" ht="12.75">
      <c r="A87" s="8"/>
      <c r="B87" s="8">
        <v>70095</v>
      </c>
      <c r="C87" s="11" t="s">
        <v>415</v>
      </c>
      <c r="E87" s="3">
        <f>E88+E90+E92+E95</f>
        <v>205000</v>
      </c>
    </row>
    <row r="88" spans="1:5" s="7" customFormat="1" ht="12.75">
      <c r="A88" s="6"/>
      <c r="B88" s="6"/>
      <c r="C88" s="3" t="s">
        <v>298</v>
      </c>
      <c r="D88" s="29" t="s">
        <v>5</v>
      </c>
      <c r="E88" s="3">
        <f>E89</f>
        <v>5000</v>
      </c>
    </row>
    <row r="89" spans="1:5" ht="12.75">
      <c r="A89" s="6"/>
      <c r="B89" s="6">
        <v>4300</v>
      </c>
      <c r="C89" s="14" t="s">
        <v>430</v>
      </c>
      <c r="D89" s="29"/>
      <c r="E89" s="4">
        <v>5000</v>
      </c>
    </row>
    <row r="90" spans="1:5" ht="12.75">
      <c r="A90" s="6"/>
      <c r="B90" s="8"/>
      <c r="C90" s="3" t="s">
        <v>164</v>
      </c>
      <c r="D90" s="29" t="s">
        <v>5</v>
      </c>
      <c r="E90" s="3">
        <f>SUM(E91:E91)</f>
        <v>40000</v>
      </c>
    </row>
    <row r="91" spans="1:5" ht="12.75">
      <c r="A91" s="6"/>
      <c r="B91" s="6">
        <v>4300</v>
      </c>
      <c r="C91" s="63" t="s">
        <v>333</v>
      </c>
      <c r="D91" s="3"/>
      <c r="E91" s="4">
        <v>40000</v>
      </c>
    </row>
    <row r="92" spans="1:5" ht="25.5">
      <c r="A92" s="6"/>
      <c r="B92" s="6"/>
      <c r="C92" s="27" t="s">
        <v>302</v>
      </c>
      <c r="D92" s="3" t="s">
        <v>394</v>
      </c>
      <c r="E92" s="3">
        <f>E93+E94</f>
        <v>60000</v>
      </c>
    </row>
    <row r="93" spans="1:5" ht="12.75">
      <c r="A93" s="6"/>
      <c r="B93" s="6">
        <v>4430</v>
      </c>
      <c r="C93" s="63" t="s">
        <v>356</v>
      </c>
      <c r="D93" s="3"/>
      <c r="E93" s="4">
        <v>50000</v>
      </c>
    </row>
    <row r="94" spans="1:5" ht="12.75">
      <c r="A94" s="6"/>
      <c r="B94" s="6">
        <v>4510</v>
      </c>
      <c r="C94" s="63" t="s">
        <v>14</v>
      </c>
      <c r="D94" s="3"/>
      <c r="E94" s="4">
        <v>10000</v>
      </c>
    </row>
    <row r="95" spans="1:5" ht="12.75">
      <c r="A95" s="6"/>
      <c r="B95" s="6"/>
      <c r="C95" s="27" t="s">
        <v>30</v>
      </c>
      <c r="D95" s="29" t="s">
        <v>5</v>
      </c>
      <c r="E95" s="3">
        <f>E96</f>
        <v>100000</v>
      </c>
    </row>
    <row r="96" spans="1:5" ht="12.75">
      <c r="A96" s="6"/>
      <c r="B96" s="6">
        <v>4300</v>
      </c>
      <c r="C96" s="63" t="s">
        <v>333</v>
      </c>
      <c r="D96" s="3"/>
      <c r="E96" s="4">
        <v>100000</v>
      </c>
    </row>
    <row r="97" spans="1:5" ht="12.75">
      <c r="A97" s="6"/>
      <c r="B97" s="6"/>
      <c r="C97" s="63"/>
      <c r="D97" s="3"/>
      <c r="E97" s="4"/>
    </row>
    <row r="98" spans="1:5" ht="22.5" customHeight="1">
      <c r="A98" s="12">
        <v>710</v>
      </c>
      <c r="B98" s="12"/>
      <c r="C98" s="2" t="s">
        <v>145</v>
      </c>
      <c r="D98" s="2"/>
      <c r="E98" s="2">
        <f>E99++E125+E131+E148</f>
        <v>2898000</v>
      </c>
    </row>
    <row r="99" spans="1:5" ht="12.75">
      <c r="A99" s="8"/>
      <c r="B99" s="8">
        <v>71004</v>
      </c>
      <c r="C99" s="11" t="s">
        <v>431</v>
      </c>
      <c r="E99" s="3">
        <f>E107+E100+E114</f>
        <v>589000</v>
      </c>
    </row>
    <row r="100" spans="1:5" ht="12.75">
      <c r="A100" s="8"/>
      <c r="B100" s="8"/>
      <c r="C100" s="3" t="s">
        <v>304</v>
      </c>
      <c r="D100" s="29" t="s">
        <v>372</v>
      </c>
      <c r="E100" s="3">
        <f>E105+E101+E102+E103+E104+E106</f>
        <v>194000</v>
      </c>
    </row>
    <row r="101" spans="1:5" ht="12.75">
      <c r="A101" s="8"/>
      <c r="B101" s="6">
        <v>4110</v>
      </c>
      <c r="C101" s="14" t="s">
        <v>337</v>
      </c>
      <c r="D101" s="51"/>
      <c r="E101" s="4">
        <v>4363</v>
      </c>
    </row>
    <row r="102" spans="1:5" ht="12.75">
      <c r="A102" s="8"/>
      <c r="B102" s="6">
        <v>4120</v>
      </c>
      <c r="C102" s="14" t="s">
        <v>338</v>
      </c>
      <c r="D102" s="51"/>
      <c r="E102" s="4">
        <v>637</v>
      </c>
    </row>
    <row r="103" spans="1:5" ht="12.75">
      <c r="A103" s="6"/>
      <c r="B103" s="6">
        <v>4210</v>
      </c>
      <c r="C103" s="14" t="s">
        <v>32</v>
      </c>
      <c r="D103" s="52"/>
      <c r="E103" s="4">
        <v>900</v>
      </c>
    </row>
    <row r="104" spans="1:5" ht="12.75">
      <c r="A104" s="6"/>
      <c r="B104" s="6">
        <v>4240</v>
      </c>
      <c r="C104" s="14" t="s">
        <v>486</v>
      </c>
      <c r="D104" s="52"/>
      <c r="E104" s="4">
        <v>1000</v>
      </c>
    </row>
    <row r="105" spans="1:5" ht="12.75">
      <c r="A105" s="8"/>
      <c r="B105" s="6">
        <v>4300</v>
      </c>
      <c r="C105" s="14" t="s">
        <v>333</v>
      </c>
      <c r="D105" s="64"/>
      <c r="E105" s="4">
        <v>114400</v>
      </c>
    </row>
    <row r="106" spans="1:5" ht="12.75">
      <c r="A106" s="8"/>
      <c r="B106" s="6">
        <v>4390</v>
      </c>
      <c r="C106" s="14" t="s">
        <v>15</v>
      </c>
      <c r="D106" s="64"/>
      <c r="E106" s="4">
        <v>72700</v>
      </c>
    </row>
    <row r="107" spans="1:5" ht="25.5">
      <c r="A107" s="8"/>
      <c r="B107" s="8"/>
      <c r="C107" s="3" t="s">
        <v>263</v>
      </c>
      <c r="D107" s="29" t="s">
        <v>432</v>
      </c>
      <c r="E107" s="3">
        <f>E112+E109+E110+E113+E111+E108</f>
        <v>335000</v>
      </c>
    </row>
    <row r="108" spans="1:5" ht="25.5">
      <c r="A108" s="6"/>
      <c r="B108" s="6">
        <v>3040</v>
      </c>
      <c r="C108" s="14" t="s">
        <v>92</v>
      </c>
      <c r="D108" s="52"/>
      <c r="E108" s="4">
        <v>25000</v>
      </c>
    </row>
    <row r="109" spans="1:5" ht="12.75">
      <c r="A109" s="8"/>
      <c r="B109" s="6">
        <v>4110</v>
      </c>
      <c r="C109" s="14" t="s">
        <v>337</v>
      </c>
      <c r="D109" s="51"/>
      <c r="E109" s="4">
        <v>1950</v>
      </c>
    </row>
    <row r="110" spans="1:5" ht="12.75">
      <c r="A110" s="8"/>
      <c r="B110" s="6">
        <v>4120</v>
      </c>
      <c r="C110" s="14" t="s">
        <v>338</v>
      </c>
      <c r="D110" s="51"/>
      <c r="E110" s="4">
        <v>350</v>
      </c>
    </row>
    <row r="111" spans="1:5" ht="12.75">
      <c r="A111" s="8"/>
      <c r="B111" s="6">
        <v>4210</v>
      </c>
      <c r="C111" s="14" t="s">
        <v>32</v>
      </c>
      <c r="D111" s="51"/>
      <c r="E111" s="4">
        <v>4000</v>
      </c>
    </row>
    <row r="112" spans="1:5" ht="12.75">
      <c r="A112" s="8"/>
      <c r="B112" s="6">
        <v>4300</v>
      </c>
      <c r="C112" s="14" t="s">
        <v>333</v>
      </c>
      <c r="E112" s="4">
        <v>239540</v>
      </c>
    </row>
    <row r="113" spans="1:5" ht="12.75">
      <c r="A113" s="8"/>
      <c r="B113" s="6">
        <v>4390</v>
      </c>
      <c r="C113" s="14" t="s">
        <v>15</v>
      </c>
      <c r="E113" s="4">
        <v>64160</v>
      </c>
    </row>
    <row r="114" spans="1:5" ht="12.75">
      <c r="A114" s="8"/>
      <c r="B114" s="6"/>
      <c r="C114" s="3" t="s">
        <v>130</v>
      </c>
      <c r="D114" s="29" t="s">
        <v>372</v>
      </c>
      <c r="E114" s="3">
        <f>E122+E115+E116+E117+E118+E119+E120+E121+E123</f>
        <v>60000</v>
      </c>
    </row>
    <row r="115" spans="1:5" ht="26.25" customHeight="1">
      <c r="A115" s="8"/>
      <c r="B115" s="6">
        <v>3048</v>
      </c>
      <c r="C115" s="14" t="s">
        <v>276</v>
      </c>
      <c r="D115" s="51"/>
      <c r="E115" s="4">
        <v>10000</v>
      </c>
    </row>
    <row r="116" spans="1:5" ht="12.75">
      <c r="A116" s="8"/>
      <c r="B116" s="6">
        <v>4018</v>
      </c>
      <c r="C116" s="14" t="s">
        <v>334</v>
      </c>
      <c r="D116" s="51"/>
      <c r="E116" s="4">
        <v>22269</v>
      </c>
    </row>
    <row r="117" spans="1:5" ht="12.75">
      <c r="A117" s="8"/>
      <c r="B117" s="6">
        <v>4019</v>
      </c>
      <c r="C117" s="14" t="s">
        <v>334</v>
      </c>
      <c r="D117" s="51"/>
      <c r="E117" s="4">
        <v>11832</v>
      </c>
    </row>
    <row r="118" spans="1:5" ht="12.75">
      <c r="A118" s="8"/>
      <c r="B118" s="6">
        <v>4118</v>
      </c>
      <c r="C118" s="14" t="s">
        <v>337</v>
      </c>
      <c r="D118" s="51"/>
      <c r="E118" s="4">
        <v>5284</v>
      </c>
    </row>
    <row r="119" spans="1:5" ht="12.75">
      <c r="A119" s="8"/>
      <c r="B119" s="6">
        <v>4119</v>
      </c>
      <c r="C119" s="14" t="s">
        <v>337</v>
      </c>
      <c r="D119" s="51"/>
      <c r="E119" s="4">
        <v>2807</v>
      </c>
    </row>
    <row r="120" spans="1:5" ht="12.75">
      <c r="A120" s="8"/>
      <c r="B120" s="6">
        <v>4128</v>
      </c>
      <c r="C120" s="14" t="s">
        <v>338</v>
      </c>
      <c r="D120" s="51"/>
      <c r="E120" s="4">
        <v>691</v>
      </c>
    </row>
    <row r="121" spans="1:5" ht="12.75">
      <c r="A121" s="8"/>
      <c r="B121" s="6">
        <v>4129</v>
      </c>
      <c r="C121" s="14" t="s">
        <v>338</v>
      </c>
      <c r="D121" s="51"/>
      <c r="E121" s="4">
        <v>367</v>
      </c>
    </row>
    <row r="122" spans="1:5" ht="12.75">
      <c r="A122" s="8"/>
      <c r="B122" s="6">
        <v>4418</v>
      </c>
      <c r="C122" s="14" t="s">
        <v>342</v>
      </c>
      <c r="E122" s="4">
        <v>2000</v>
      </c>
    </row>
    <row r="123" spans="1:5" ht="12.75">
      <c r="A123" s="8"/>
      <c r="B123" s="6">
        <v>4428</v>
      </c>
      <c r="C123" s="14" t="s">
        <v>487</v>
      </c>
      <c r="E123" s="4">
        <v>4750</v>
      </c>
    </row>
    <row r="124" spans="1:5" ht="12.75">
      <c r="A124" s="8"/>
      <c r="B124" s="6"/>
      <c r="C124" s="14"/>
      <c r="E124" s="4"/>
    </row>
    <row r="125" spans="1:5" ht="25.5">
      <c r="A125" s="8"/>
      <c r="B125" s="8">
        <v>71013</v>
      </c>
      <c r="C125" s="11" t="s">
        <v>359</v>
      </c>
      <c r="D125" s="29" t="s">
        <v>355</v>
      </c>
      <c r="E125" s="3">
        <f>E129+E127</f>
        <v>220000</v>
      </c>
    </row>
    <row r="126" spans="1:5" ht="12.75">
      <c r="A126" s="8"/>
      <c r="B126" s="8"/>
      <c r="C126" s="3" t="s">
        <v>164</v>
      </c>
      <c r="D126" s="51"/>
      <c r="E126" s="3"/>
    </row>
    <row r="127" spans="1:5" ht="12.75">
      <c r="A127" s="8"/>
      <c r="B127" s="6">
        <v>4300</v>
      </c>
      <c r="C127" s="15" t="s">
        <v>333</v>
      </c>
      <c r="D127" s="51"/>
      <c r="E127" s="4">
        <v>150000</v>
      </c>
    </row>
    <row r="128" spans="1:5" ht="12.75">
      <c r="A128" s="8"/>
      <c r="B128" s="8"/>
      <c r="C128" s="3" t="s">
        <v>395</v>
      </c>
      <c r="D128" s="51" t="s">
        <v>421</v>
      </c>
      <c r="E128" s="3"/>
    </row>
    <row r="129" spans="1:5" ht="12.75">
      <c r="A129" s="8"/>
      <c r="B129" s="6">
        <v>4300</v>
      </c>
      <c r="C129" s="15" t="s">
        <v>333</v>
      </c>
      <c r="E129" s="4">
        <v>70000</v>
      </c>
    </row>
    <row r="130" spans="1:5" s="5" customFormat="1" ht="13.5" customHeight="1">
      <c r="A130" s="8"/>
      <c r="B130" s="6"/>
      <c r="C130" s="14"/>
      <c r="D130" s="3"/>
      <c r="E130" s="4"/>
    </row>
    <row r="131" spans="1:5" s="5" customFormat="1" ht="13.5" customHeight="1">
      <c r="A131" s="8"/>
      <c r="B131" s="8">
        <v>71035</v>
      </c>
      <c r="C131" s="11" t="s">
        <v>361</v>
      </c>
      <c r="D131" s="3"/>
      <c r="E131" s="3">
        <f>E141+E143+E132+E134+E137+E145+E139</f>
        <v>2083000</v>
      </c>
    </row>
    <row r="132" spans="1:5" s="5" customFormat="1" ht="25.5">
      <c r="A132" s="8"/>
      <c r="B132" s="8"/>
      <c r="C132" s="3" t="s">
        <v>273</v>
      </c>
      <c r="D132" s="29" t="s">
        <v>332</v>
      </c>
      <c r="E132" s="3">
        <f>E133</f>
        <v>170000</v>
      </c>
    </row>
    <row r="133" spans="1:5" s="7" customFormat="1" ht="13.5" customHeight="1">
      <c r="A133" s="6"/>
      <c r="B133" s="6">
        <v>6050</v>
      </c>
      <c r="C133" s="14" t="s">
        <v>423</v>
      </c>
      <c r="D133" s="4"/>
      <c r="E133" s="4">
        <v>170000</v>
      </c>
    </row>
    <row r="134" spans="1:5" s="5" customFormat="1" ht="12.75">
      <c r="A134" s="8"/>
      <c r="B134" s="6"/>
      <c r="C134" s="3" t="s">
        <v>97</v>
      </c>
      <c r="D134" s="29" t="s">
        <v>332</v>
      </c>
      <c r="E134" s="3">
        <f>SUM(E135:E136)</f>
        <v>650000</v>
      </c>
    </row>
    <row r="135" spans="1:5" s="5" customFormat="1" ht="12.75">
      <c r="A135" s="8"/>
      <c r="B135" s="6">
        <v>4150</v>
      </c>
      <c r="C135" s="14" t="s">
        <v>131</v>
      </c>
      <c r="D135" s="29"/>
      <c r="E135" s="4">
        <v>600000</v>
      </c>
    </row>
    <row r="136" spans="1:5" s="5" customFormat="1" ht="12.75">
      <c r="A136" s="8"/>
      <c r="B136" s="6">
        <v>4270</v>
      </c>
      <c r="C136" s="14" t="s">
        <v>348</v>
      </c>
      <c r="D136" s="29"/>
      <c r="E136" s="4">
        <v>50000</v>
      </c>
    </row>
    <row r="137" spans="1:5" s="5" customFormat="1" ht="25.5">
      <c r="A137" s="8"/>
      <c r="B137" s="6"/>
      <c r="C137" s="3" t="s">
        <v>42</v>
      </c>
      <c r="D137" s="29" t="s">
        <v>40</v>
      </c>
      <c r="E137" s="3">
        <f>E138</f>
        <v>450000</v>
      </c>
    </row>
    <row r="138" spans="1:5" s="5" customFormat="1" ht="12.75">
      <c r="A138" s="8"/>
      <c r="B138" s="6">
        <v>6050</v>
      </c>
      <c r="C138" s="14" t="s">
        <v>423</v>
      </c>
      <c r="D138" s="29"/>
      <c r="E138" s="4">
        <v>450000</v>
      </c>
    </row>
    <row r="139" spans="1:5" s="5" customFormat="1" ht="25.5">
      <c r="A139" s="8"/>
      <c r="B139" s="6"/>
      <c r="C139" s="3" t="s">
        <v>289</v>
      </c>
      <c r="D139" s="29" t="s">
        <v>332</v>
      </c>
      <c r="E139" s="81">
        <f>E140</f>
        <v>50000</v>
      </c>
    </row>
    <row r="140" spans="1:5" s="5" customFormat="1" ht="12.75">
      <c r="A140" s="8"/>
      <c r="B140" s="6">
        <v>6050</v>
      </c>
      <c r="C140" s="14" t="s">
        <v>423</v>
      </c>
      <c r="D140" s="29"/>
      <c r="E140" s="4">
        <v>50000</v>
      </c>
    </row>
    <row r="141" spans="1:5" s="5" customFormat="1" ht="12.75">
      <c r="A141" s="8"/>
      <c r="B141" s="6"/>
      <c r="C141" s="3" t="s">
        <v>27</v>
      </c>
      <c r="D141" s="29" t="s">
        <v>332</v>
      </c>
      <c r="E141" s="3">
        <f>E142</f>
        <v>8000</v>
      </c>
    </row>
    <row r="142" spans="1:5" s="5" customFormat="1" ht="12.75">
      <c r="A142" s="8"/>
      <c r="B142" s="6">
        <v>4300</v>
      </c>
      <c r="C142" s="14" t="s">
        <v>333</v>
      </c>
      <c r="D142" s="29"/>
      <c r="E142" s="4">
        <v>8000</v>
      </c>
    </row>
    <row r="143" spans="1:5" s="5" customFormat="1" ht="12.75">
      <c r="A143" s="8"/>
      <c r="B143" s="6"/>
      <c r="C143" s="3" t="s">
        <v>96</v>
      </c>
      <c r="D143" s="29" t="s">
        <v>332</v>
      </c>
      <c r="E143" s="3">
        <f>E144</f>
        <v>715000</v>
      </c>
    </row>
    <row r="144" spans="1:5" s="5" customFormat="1" ht="12.75">
      <c r="A144" s="8"/>
      <c r="B144" s="6">
        <v>6060</v>
      </c>
      <c r="C144" s="14" t="s">
        <v>21</v>
      </c>
      <c r="D144" s="29"/>
      <c r="E144" s="4">
        <v>715000</v>
      </c>
    </row>
    <row r="145" spans="1:5" s="5" customFormat="1" ht="12.75">
      <c r="A145" s="8"/>
      <c r="B145" s="6"/>
      <c r="C145" s="3" t="s">
        <v>98</v>
      </c>
      <c r="D145" s="29" t="s">
        <v>332</v>
      </c>
      <c r="E145" s="3">
        <f>E146</f>
        <v>40000</v>
      </c>
    </row>
    <row r="146" spans="1:5" s="5" customFormat="1" ht="12.75">
      <c r="A146" s="8"/>
      <c r="B146" s="6">
        <v>4270</v>
      </c>
      <c r="C146" s="14" t="s">
        <v>348</v>
      </c>
      <c r="D146" s="29"/>
      <c r="E146" s="4">
        <v>40000</v>
      </c>
    </row>
    <row r="147" spans="1:5" s="5" customFormat="1" ht="12.75">
      <c r="A147" s="8"/>
      <c r="B147" s="6"/>
      <c r="C147" s="14"/>
      <c r="D147" s="29"/>
      <c r="E147" s="4"/>
    </row>
    <row r="148" spans="1:5" s="87" customFormat="1" ht="12.75">
      <c r="A148" s="86"/>
      <c r="B148" s="86">
        <v>71095</v>
      </c>
      <c r="C148" s="82" t="s">
        <v>415</v>
      </c>
      <c r="D148" s="108"/>
      <c r="E148" s="81">
        <f>E149</f>
        <v>6000</v>
      </c>
    </row>
    <row r="149" spans="1:5" s="5" customFormat="1" ht="38.25">
      <c r="A149" s="8"/>
      <c r="B149" s="6"/>
      <c r="C149" s="88" t="s">
        <v>484</v>
      </c>
      <c r="D149" s="3" t="s">
        <v>261</v>
      </c>
      <c r="E149" s="81">
        <f>E150</f>
        <v>6000</v>
      </c>
    </row>
    <row r="150" spans="1:5" s="5" customFormat="1" ht="12.75">
      <c r="A150" s="8"/>
      <c r="B150" s="6">
        <v>4300</v>
      </c>
      <c r="C150" s="15" t="s">
        <v>429</v>
      </c>
      <c r="D150" s="3"/>
      <c r="E150" s="4">
        <v>6000</v>
      </c>
    </row>
    <row r="151" spans="1:5" s="5" customFormat="1" ht="12.75">
      <c r="A151" s="8"/>
      <c r="B151" s="6"/>
      <c r="C151" s="14"/>
      <c r="D151" s="29"/>
      <c r="E151" s="4"/>
    </row>
    <row r="152" spans="1:5" ht="22.5" customHeight="1">
      <c r="A152" s="12">
        <v>750</v>
      </c>
      <c r="B152" s="12"/>
      <c r="C152" s="2" t="s">
        <v>362</v>
      </c>
      <c r="D152" s="2"/>
      <c r="E152" s="2">
        <f>E153+E159+E168+E181+E257+E280+E292</f>
        <v>38381671</v>
      </c>
    </row>
    <row r="153" spans="1:7" ht="12.75">
      <c r="A153" s="8"/>
      <c r="B153" s="8">
        <v>75011</v>
      </c>
      <c r="C153" s="11" t="s">
        <v>363</v>
      </c>
      <c r="D153" s="3" t="s">
        <v>364</v>
      </c>
      <c r="E153" s="3">
        <f>SUM(E155:E158)</f>
        <v>935159</v>
      </c>
      <c r="F153" s="3"/>
      <c r="G153" s="28"/>
    </row>
    <row r="154" spans="1:7" ht="12.75">
      <c r="A154" s="8"/>
      <c r="B154" s="8"/>
      <c r="C154" s="3" t="s">
        <v>395</v>
      </c>
      <c r="D154" s="3"/>
      <c r="E154" s="3"/>
      <c r="G154" s="28"/>
    </row>
    <row r="155" spans="1:7" ht="12.75">
      <c r="A155" s="8"/>
      <c r="B155" s="6">
        <v>4010</v>
      </c>
      <c r="C155" s="15" t="s">
        <v>334</v>
      </c>
      <c r="D155" s="65"/>
      <c r="E155" s="4">
        <v>772200</v>
      </c>
      <c r="G155" s="28"/>
    </row>
    <row r="156" spans="1:7" ht="12.75">
      <c r="A156" s="8"/>
      <c r="B156" s="6">
        <v>4110</v>
      </c>
      <c r="C156" s="15" t="s">
        <v>337</v>
      </c>
      <c r="D156" s="65"/>
      <c r="E156" s="4">
        <v>132877</v>
      </c>
      <c r="G156" s="28"/>
    </row>
    <row r="157" spans="1:7" ht="12.75">
      <c r="A157" s="8"/>
      <c r="B157" s="6">
        <v>4120</v>
      </c>
      <c r="C157" s="15" t="s">
        <v>338</v>
      </c>
      <c r="D157" s="65"/>
      <c r="E157" s="4">
        <v>18771</v>
      </c>
      <c r="G157" s="28"/>
    </row>
    <row r="158" spans="1:7" ht="12.75">
      <c r="A158" s="8"/>
      <c r="B158" s="6">
        <v>4440</v>
      </c>
      <c r="C158" s="15" t="s">
        <v>345</v>
      </c>
      <c r="D158" s="65"/>
      <c r="E158" s="4">
        <v>11311</v>
      </c>
      <c r="G158" s="28"/>
    </row>
    <row r="159" spans="1:5" ht="12.75">
      <c r="A159" s="8"/>
      <c r="B159" s="8">
        <v>75020</v>
      </c>
      <c r="C159" s="11" t="s">
        <v>157</v>
      </c>
      <c r="D159" s="3" t="s">
        <v>364</v>
      </c>
      <c r="E159" s="3">
        <f>SUM(E161:E167)</f>
        <v>2374000</v>
      </c>
    </row>
    <row r="160" spans="1:5" ht="12.75">
      <c r="A160" s="8"/>
      <c r="B160" s="8"/>
      <c r="C160" s="3" t="s">
        <v>305</v>
      </c>
      <c r="D160" s="3"/>
      <c r="E160" s="3"/>
    </row>
    <row r="161" spans="1:5" ht="12.75">
      <c r="A161" s="6"/>
      <c r="B161" s="6">
        <v>4010</v>
      </c>
      <c r="C161" s="14" t="s">
        <v>334</v>
      </c>
      <c r="D161" s="22"/>
      <c r="E161" s="4">
        <v>567300</v>
      </c>
    </row>
    <row r="162" spans="1:5" ht="12.75">
      <c r="A162" s="6"/>
      <c r="B162" s="6">
        <v>4110</v>
      </c>
      <c r="C162" s="14" t="s">
        <v>337</v>
      </c>
      <c r="D162" s="22"/>
      <c r="E162" s="4">
        <v>101500</v>
      </c>
    </row>
    <row r="163" spans="1:5" ht="12.75">
      <c r="A163" s="6"/>
      <c r="B163" s="6">
        <v>4120</v>
      </c>
      <c r="C163" s="14" t="s">
        <v>338</v>
      </c>
      <c r="D163" s="22"/>
      <c r="E163" s="4">
        <v>14200</v>
      </c>
    </row>
    <row r="164" spans="1:5" ht="12.75">
      <c r="A164" s="6"/>
      <c r="B164" s="6">
        <v>4210</v>
      </c>
      <c r="C164" s="14" t="s">
        <v>340</v>
      </c>
      <c r="D164" s="22"/>
      <c r="E164" s="4">
        <v>1258000</v>
      </c>
    </row>
    <row r="165" spans="1:5" ht="12.75">
      <c r="A165" s="6"/>
      <c r="B165" s="6">
        <v>4300</v>
      </c>
      <c r="C165" s="15" t="s">
        <v>365</v>
      </c>
      <c r="D165" s="22"/>
      <c r="E165" s="4">
        <v>401000</v>
      </c>
    </row>
    <row r="166" spans="1:5" ht="12.75">
      <c r="A166" s="6"/>
      <c r="B166" s="6">
        <v>4440</v>
      </c>
      <c r="C166" s="14" t="s">
        <v>345</v>
      </c>
      <c r="D166" s="22"/>
      <c r="E166" s="4">
        <v>16000</v>
      </c>
    </row>
    <row r="167" spans="1:5" ht="12.75">
      <c r="A167" s="6"/>
      <c r="B167" s="6">
        <v>4610</v>
      </c>
      <c r="C167" s="14" t="s">
        <v>307</v>
      </c>
      <c r="D167" s="22"/>
      <c r="E167" s="4">
        <v>16000</v>
      </c>
    </row>
    <row r="168" spans="1:5" ht="12.75">
      <c r="A168" s="8"/>
      <c r="B168" s="8">
        <v>75022</v>
      </c>
      <c r="C168" s="11" t="s">
        <v>433</v>
      </c>
      <c r="E168" s="3">
        <f>E169+E179</f>
        <v>776000</v>
      </c>
    </row>
    <row r="169" spans="1:5" ht="12.75">
      <c r="A169" s="8"/>
      <c r="B169" s="8"/>
      <c r="C169" s="3" t="s">
        <v>305</v>
      </c>
      <c r="D169" s="29" t="s">
        <v>434</v>
      </c>
      <c r="E169" s="3">
        <f>E170+E171+E172+E173+E174+E175+E176+E177+E178</f>
        <v>659000</v>
      </c>
    </row>
    <row r="170" spans="1:5" ht="12.75">
      <c r="A170" s="8"/>
      <c r="B170" s="6">
        <v>3030</v>
      </c>
      <c r="C170" s="14" t="s">
        <v>354</v>
      </c>
      <c r="D170" s="3"/>
      <c r="E170" s="4">
        <v>543500</v>
      </c>
    </row>
    <row r="171" spans="1:5" ht="12.75">
      <c r="A171" s="8"/>
      <c r="B171" s="6">
        <v>4170</v>
      </c>
      <c r="C171" s="14" t="s">
        <v>378</v>
      </c>
      <c r="D171" s="3"/>
      <c r="E171" s="4">
        <v>3500</v>
      </c>
    </row>
    <row r="172" spans="1:5" ht="12.75">
      <c r="A172" s="8"/>
      <c r="B172" s="6">
        <v>4210</v>
      </c>
      <c r="C172" s="14" t="s">
        <v>340</v>
      </c>
      <c r="D172" s="3"/>
      <c r="E172" s="4">
        <v>40000</v>
      </c>
    </row>
    <row r="173" spans="1:5" ht="12.75">
      <c r="A173" s="8"/>
      <c r="B173" s="6">
        <v>4300</v>
      </c>
      <c r="C173" s="14" t="s">
        <v>365</v>
      </c>
      <c r="D173" s="3"/>
      <c r="E173" s="4">
        <v>36800</v>
      </c>
    </row>
    <row r="174" spans="1:5" ht="25.5">
      <c r="A174" s="8"/>
      <c r="B174" s="6">
        <v>4360</v>
      </c>
      <c r="C174" s="14" t="s">
        <v>66</v>
      </c>
      <c r="D174" s="3"/>
      <c r="E174" s="4">
        <v>7200</v>
      </c>
    </row>
    <row r="175" spans="1:5" ht="12.75">
      <c r="A175" s="8"/>
      <c r="B175" s="6">
        <v>4390</v>
      </c>
      <c r="C175" s="14" t="s">
        <v>15</v>
      </c>
      <c r="D175" s="3"/>
      <c r="E175" s="4">
        <v>5000</v>
      </c>
    </row>
    <row r="176" spans="1:5" ht="12.75">
      <c r="A176" s="8"/>
      <c r="B176" s="6">
        <v>4410</v>
      </c>
      <c r="C176" s="14" t="s">
        <v>342</v>
      </c>
      <c r="D176" s="3"/>
      <c r="E176" s="4">
        <v>10000</v>
      </c>
    </row>
    <row r="177" spans="1:5" ht="12.75">
      <c r="A177" s="6"/>
      <c r="B177" s="6">
        <v>4420</v>
      </c>
      <c r="C177" s="14" t="s">
        <v>435</v>
      </c>
      <c r="D177" s="22"/>
      <c r="E177" s="4">
        <v>10000</v>
      </c>
    </row>
    <row r="178" spans="1:5" ht="25.5">
      <c r="A178" s="6"/>
      <c r="B178" s="6">
        <v>4740</v>
      </c>
      <c r="C178" s="14" t="s">
        <v>380</v>
      </c>
      <c r="D178" s="22"/>
      <c r="E178" s="4">
        <v>3000</v>
      </c>
    </row>
    <row r="179" spans="1:5" ht="12.75">
      <c r="A179" s="6"/>
      <c r="B179" s="6"/>
      <c r="C179" s="3" t="s">
        <v>310</v>
      </c>
      <c r="D179" s="29" t="s">
        <v>434</v>
      </c>
      <c r="E179" s="3">
        <f>E180</f>
        <v>117000</v>
      </c>
    </row>
    <row r="180" spans="1:5" ht="12.75">
      <c r="A180" s="6"/>
      <c r="B180" s="6">
        <v>4300</v>
      </c>
      <c r="C180" s="14" t="s">
        <v>365</v>
      </c>
      <c r="D180" s="22"/>
      <c r="E180" s="4">
        <v>117000</v>
      </c>
    </row>
    <row r="181" spans="1:5" ht="12.75">
      <c r="A181" s="8"/>
      <c r="B181" s="8">
        <v>75023</v>
      </c>
      <c r="C181" s="11" t="s">
        <v>436</v>
      </c>
      <c r="D181" s="3"/>
      <c r="E181" s="3">
        <f>E182+E214+E218+E222+E225+E228+E231+E233+E206+E209+E254</f>
        <v>30679812</v>
      </c>
    </row>
    <row r="182" spans="1:5" ht="12.75">
      <c r="A182" s="8"/>
      <c r="B182" s="6"/>
      <c r="C182" s="3" t="s">
        <v>305</v>
      </c>
      <c r="D182" s="3" t="s">
        <v>437</v>
      </c>
      <c r="E182" s="3">
        <f>SUM(E183:E205)-E185-E187-E189-E191</f>
        <v>27665000</v>
      </c>
    </row>
    <row r="183" spans="1:5" ht="12.75">
      <c r="A183" s="8"/>
      <c r="B183" s="6">
        <v>3020</v>
      </c>
      <c r="C183" s="14" t="s">
        <v>94</v>
      </c>
      <c r="E183" s="4">
        <v>5000</v>
      </c>
    </row>
    <row r="184" spans="1:5" ht="12.75">
      <c r="A184" s="8"/>
      <c r="B184" s="6">
        <v>4010</v>
      </c>
      <c r="C184" s="14" t="s">
        <v>334</v>
      </c>
      <c r="D184" s="22"/>
      <c r="E184" s="4">
        <v>16770000</v>
      </c>
    </row>
    <row r="185" spans="1:5" ht="12.75">
      <c r="A185" s="8"/>
      <c r="B185" s="6"/>
      <c r="C185" s="14" t="s">
        <v>500</v>
      </c>
      <c r="D185" s="22"/>
      <c r="E185" s="4">
        <v>133550</v>
      </c>
    </row>
    <row r="186" spans="1:5" ht="12.75">
      <c r="A186" s="8"/>
      <c r="B186" s="6">
        <v>4040</v>
      </c>
      <c r="C186" s="14" t="s">
        <v>336</v>
      </c>
      <c r="D186" s="22"/>
      <c r="E186" s="4">
        <v>1445000</v>
      </c>
    </row>
    <row r="187" spans="1:5" ht="12.75">
      <c r="A187" s="8"/>
      <c r="B187" s="6"/>
      <c r="C187" s="14" t="s">
        <v>500</v>
      </c>
      <c r="D187" s="22"/>
      <c r="E187" s="4">
        <v>10588</v>
      </c>
    </row>
    <row r="188" spans="1:5" ht="12.75">
      <c r="A188" s="8"/>
      <c r="B188" s="6">
        <v>4110</v>
      </c>
      <c r="C188" s="14" t="s">
        <v>337</v>
      </c>
      <c r="D188" s="22"/>
      <c r="E188" s="4">
        <v>3155000</v>
      </c>
    </row>
    <row r="189" spans="1:5" ht="12.75">
      <c r="A189" s="8"/>
      <c r="B189" s="6"/>
      <c r="C189" s="14" t="s">
        <v>500</v>
      </c>
      <c r="D189" s="22"/>
      <c r="E189" s="4">
        <v>14101</v>
      </c>
    </row>
    <row r="190" spans="1:5" ht="12.75">
      <c r="A190" s="8"/>
      <c r="B190" s="6">
        <v>4120</v>
      </c>
      <c r="C190" s="14" t="s">
        <v>338</v>
      </c>
      <c r="D190" s="22"/>
      <c r="E190" s="4">
        <v>450000</v>
      </c>
    </row>
    <row r="191" spans="1:5" ht="12.75">
      <c r="A191" s="8"/>
      <c r="B191" s="6"/>
      <c r="C191" s="14" t="s">
        <v>500</v>
      </c>
      <c r="D191" s="22"/>
      <c r="E191" s="4">
        <v>3531</v>
      </c>
    </row>
    <row r="192" spans="1:5" ht="25.5">
      <c r="A192" s="8"/>
      <c r="B192" s="6">
        <v>4140</v>
      </c>
      <c r="C192" s="14" t="s">
        <v>139</v>
      </c>
      <c r="D192" s="22"/>
      <c r="E192" s="4">
        <v>175000</v>
      </c>
    </row>
    <row r="193" spans="1:5" ht="12.75">
      <c r="A193" s="8"/>
      <c r="B193" s="6">
        <v>4170</v>
      </c>
      <c r="C193" s="14" t="s">
        <v>378</v>
      </c>
      <c r="D193" s="22"/>
      <c r="E193" s="4">
        <v>180000</v>
      </c>
    </row>
    <row r="194" spans="1:5" ht="12.75">
      <c r="A194" s="8"/>
      <c r="B194" s="6">
        <v>4210</v>
      </c>
      <c r="C194" s="14" t="s">
        <v>340</v>
      </c>
      <c r="D194" s="22"/>
      <c r="E194" s="4">
        <v>1196000</v>
      </c>
    </row>
    <row r="195" spans="1:5" ht="12.75">
      <c r="A195" s="8"/>
      <c r="B195" s="6">
        <v>4260</v>
      </c>
      <c r="C195" s="14" t="s">
        <v>366</v>
      </c>
      <c r="D195" s="22"/>
      <c r="E195" s="4">
        <v>710000</v>
      </c>
    </row>
    <row r="196" spans="1:5" ht="12.75">
      <c r="A196" s="8"/>
      <c r="B196" s="6">
        <v>4270</v>
      </c>
      <c r="C196" s="14" t="s">
        <v>341</v>
      </c>
      <c r="E196" s="4">
        <v>839000</v>
      </c>
    </row>
    <row r="197" spans="1:5" ht="12.75">
      <c r="A197" s="8"/>
      <c r="B197" s="6">
        <v>4280</v>
      </c>
      <c r="C197" s="14" t="s">
        <v>63</v>
      </c>
      <c r="E197" s="4">
        <v>15000</v>
      </c>
    </row>
    <row r="198" spans="1:5" ht="12.75">
      <c r="A198" s="8"/>
      <c r="B198" s="6">
        <v>4300</v>
      </c>
      <c r="C198" s="14" t="s">
        <v>333</v>
      </c>
      <c r="D198" s="3"/>
      <c r="E198" s="4">
        <v>1649000</v>
      </c>
    </row>
    <row r="199" spans="1:5" ht="25.5">
      <c r="A199" s="8"/>
      <c r="B199" s="6">
        <v>4360</v>
      </c>
      <c r="C199" s="14" t="s">
        <v>66</v>
      </c>
      <c r="D199" s="3"/>
      <c r="E199" s="4">
        <v>130000</v>
      </c>
    </row>
    <row r="200" spans="1:5" ht="25.5">
      <c r="A200" s="8"/>
      <c r="B200" s="6">
        <v>4370</v>
      </c>
      <c r="C200" s="14" t="s">
        <v>379</v>
      </c>
      <c r="D200" s="3"/>
      <c r="E200" s="4">
        <v>400000</v>
      </c>
    </row>
    <row r="201" spans="1:5" ht="12.75">
      <c r="A201" s="8"/>
      <c r="B201" s="6">
        <v>4380</v>
      </c>
      <c r="C201" s="14" t="s">
        <v>16</v>
      </c>
      <c r="D201" s="3"/>
      <c r="E201" s="4">
        <v>1000</v>
      </c>
    </row>
    <row r="202" spans="1:5" ht="12.75">
      <c r="A202" s="8"/>
      <c r="B202" s="6">
        <v>4390</v>
      </c>
      <c r="C202" s="14" t="s">
        <v>15</v>
      </c>
      <c r="D202" s="3"/>
      <c r="E202" s="4">
        <v>10000</v>
      </c>
    </row>
    <row r="203" spans="1:5" ht="12.75">
      <c r="A203" s="8"/>
      <c r="B203" s="6">
        <v>4430</v>
      </c>
      <c r="C203" s="14" t="s">
        <v>356</v>
      </c>
      <c r="D203" s="3"/>
      <c r="E203" s="4">
        <v>70000</v>
      </c>
    </row>
    <row r="204" spans="1:5" ht="12.75">
      <c r="A204" s="8"/>
      <c r="B204" s="6">
        <v>4440</v>
      </c>
      <c r="C204" s="14" t="s">
        <v>345</v>
      </c>
      <c r="D204" s="3"/>
      <c r="E204" s="4">
        <v>365000</v>
      </c>
    </row>
    <row r="205" spans="1:5" ht="25.5">
      <c r="A205" s="8"/>
      <c r="B205" s="6">
        <v>4740</v>
      </c>
      <c r="C205" s="14" t="s">
        <v>380</v>
      </c>
      <c r="D205" s="3"/>
      <c r="E205" s="4">
        <v>100000</v>
      </c>
    </row>
    <row r="206" spans="1:5" ht="12.75">
      <c r="A206" s="8"/>
      <c r="B206" s="6"/>
      <c r="C206" s="82" t="s">
        <v>305</v>
      </c>
      <c r="D206" s="3"/>
      <c r="E206" s="81">
        <f>E207</f>
        <v>65000</v>
      </c>
    </row>
    <row r="207" spans="1:5" ht="12.75">
      <c r="A207" s="8"/>
      <c r="B207" s="6">
        <v>4350</v>
      </c>
      <c r="C207" s="14" t="s">
        <v>375</v>
      </c>
      <c r="D207" s="3" t="s">
        <v>259</v>
      </c>
      <c r="E207" s="83">
        <v>65000</v>
      </c>
    </row>
    <row r="208" spans="1:5" ht="12.75">
      <c r="A208" s="8"/>
      <c r="B208" s="6"/>
      <c r="C208" s="14"/>
      <c r="D208" s="3"/>
      <c r="E208" s="81"/>
    </row>
    <row r="209" spans="1:5" ht="12.75">
      <c r="A209" s="8"/>
      <c r="B209" s="6"/>
      <c r="C209" s="82" t="s">
        <v>164</v>
      </c>
      <c r="D209" s="3" t="s">
        <v>258</v>
      </c>
      <c r="E209" s="81">
        <f>E210+E212+E211</f>
        <v>330000</v>
      </c>
    </row>
    <row r="210" spans="1:5" ht="12.75">
      <c r="A210" s="8"/>
      <c r="B210" s="6">
        <v>4410</v>
      </c>
      <c r="C210" s="14" t="s">
        <v>342</v>
      </c>
      <c r="D210" s="3"/>
      <c r="E210" s="4">
        <v>130000</v>
      </c>
    </row>
    <row r="211" spans="1:5" ht="12.75">
      <c r="A211" s="8"/>
      <c r="B211" s="6">
        <v>4420</v>
      </c>
      <c r="C211" s="14" t="s">
        <v>435</v>
      </c>
      <c r="D211" s="9"/>
      <c r="E211" s="4">
        <v>60000</v>
      </c>
    </row>
    <row r="212" spans="1:5" ht="25.5">
      <c r="A212" s="8"/>
      <c r="B212" s="6">
        <v>4700</v>
      </c>
      <c r="C212" s="14" t="s">
        <v>10</v>
      </c>
      <c r="D212" s="3"/>
      <c r="E212" s="4">
        <v>140000</v>
      </c>
    </row>
    <row r="213" spans="1:5" ht="12.75">
      <c r="A213" s="8"/>
      <c r="B213" s="6"/>
      <c r="C213" s="14"/>
      <c r="D213" s="3"/>
      <c r="E213" s="4"/>
    </row>
    <row r="214" spans="1:5" ht="12.75">
      <c r="A214" s="8"/>
      <c r="B214" s="6">
        <v>6050</v>
      </c>
      <c r="C214" s="14" t="s">
        <v>423</v>
      </c>
      <c r="D214" s="3"/>
      <c r="E214" s="53">
        <f>E215+E216</f>
        <v>800000</v>
      </c>
    </row>
    <row r="215" spans="1:5" ht="25.5">
      <c r="A215" s="8"/>
      <c r="B215" s="6"/>
      <c r="C215" s="66" t="s">
        <v>265</v>
      </c>
      <c r="D215" s="50" t="s">
        <v>312</v>
      </c>
      <c r="E215" s="4">
        <v>50000</v>
      </c>
    </row>
    <row r="216" spans="1:5" ht="25.5">
      <c r="A216" s="8"/>
      <c r="B216" s="6"/>
      <c r="C216" s="66" t="s">
        <v>111</v>
      </c>
      <c r="D216" s="3" t="s">
        <v>437</v>
      </c>
      <c r="E216" s="4">
        <v>750000</v>
      </c>
    </row>
    <row r="217" spans="1:5" ht="12.75">
      <c r="A217" s="8"/>
      <c r="B217" s="6"/>
      <c r="C217" s="14"/>
      <c r="D217" s="3"/>
      <c r="E217" s="4"/>
    </row>
    <row r="218" spans="1:5" ht="12.75">
      <c r="A218" s="8"/>
      <c r="B218" s="6">
        <v>6060</v>
      </c>
      <c r="C218" s="14" t="s">
        <v>360</v>
      </c>
      <c r="D218" s="3"/>
      <c r="E218" s="3">
        <f>E219+E220</f>
        <v>100000</v>
      </c>
    </row>
    <row r="219" spans="1:5" ht="12.75">
      <c r="A219" s="8"/>
      <c r="B219" s="6"/>
      <c r="C219" s="14" t="s">
        <v>382</v>
      </c>
      <c r="D219" s="3" t="s">
        <v>437</v>
      </c>
      <c r="E219" s="4">
        <v>50000</v>
      </c>
    </row>
    <row r="220" spans="1:5" ht="12.75">
      <c r="A220" s="8"/>
      <c r="B220" s="6"/>
      <c r="C220" s="66" t="s">
        <v>266</v>
      </c>
      <c r="D220" s="50" t="s">
        <v>421</v>
      </c>
      <c r="E220" s="4">
        <v>50000</v>
      </c>
    </row>
    <row r="221" spans="1:5" ht="12.75">
      <c r="A221" s="8"/>
      <c r="B221" s="6"/>
      <c r="C221" s="66"/>
      <c r="D221" s="50"/>
      <c r="E221" s="4"/>
    </row>
    <row r="222" spans="1:5" ht="12.75">
      <c r="A222" s="8"/>
      <c r="B222" s="6"/>
      <c r="C222" s="3" t="s">
        <v>369</v>
      </c>
      <c r="D222" s="3" t="s">
        <v>437</v>
      </c>
      <c r="E222" s="3">
        <f>E223</f>
        <v>150000</v>
      </c>
    </row>
    <row r="223" spans="1:5" ht="12.75">
      <c r="A223" s="8"/>
      <c r="B223" s="6">
        <v>4270</v>
      </c>
      <c r="C223" s="14" t="s">
        <v>348</v>
      </c>
      <c r="D223" s="3"/>
      <c r="E223" s="4">
        <v>150000</v>
      </c>
    </row>
    <row r="224" spans="1:5" ht="12.75">
      <c r="A224" s="8"/>
      <c r="B224" s="6"/>
      <c r="C224" s="14"/>
      <c r="D224" s="3"/>
      <c r="E224" s="4"/>
    </row>
    <row r="225" spans="1:5" ht="25.5">
      <c r="A225" s="8"/>
      <c r="B225" s="6"/>
      <c r="C225" s="3" t="s">
        <v>477</v>
      </c>
      <c r="D225" s="3" t="s">
        <v>261</v>
      </c>
      <c r="E225" s="3">
        <f>E226</f>
        <v>200000</v>
      </c>
    </row>
    <row r="226" spans="1:5" ht="12.75">
      <c r="A226" s="8"/>
      <c r="B226" s="6">
        <v>4300</v>
      </c>
      <c r="C226" s="14" t="s">
        <v>333</v>
      </c>
      <c r="D226" s="3"/>
      <c r="E226" s="4">
        <v>200000</v>
      </c>
    </row>
    <row r="227" spans="1:5" ht="12.75">
      <c r="A227" s="8"/>
      <c r="B227" s="6"/>
      <c r="C227" s="14"/>
      <c r="D227" s="3"/>
      <c r="E227" s="4"/>
    </row>
    <row r="228" spans="1:5" ht="12.75">
      <c r="A228" s="8"/>
      <c r="B228" s="6"/>
      <c r="C228" s="3" t="s">
        <v>69</v>
      </c>
      <c r="D228" s="3" t="s">
        <v>24</v>
      </c>
      <c r="E228" s="3">
        <f>E229</f>
        <v>230000</v>
      </c>
    </row>
    <row r="229" spans="1:5" ht="12.75">
      <c r="A229" s="8"/>
      <c r="B229" s="6">
        <v>4750</v>
      </c>
      <c r="C229" s="14" t="s">
        <v>381</v>
      </c>
      <c r="D229" s="3"/>
      <c r="E229" s="4">
        <v>230000</v>
      </c>
    </row>
    <row r="230" spans="1:5" ht="12.75">
      <c r="A230" s="8"/>
      <c r="B230" s="6"/>
      <c r="C230" s="14"/>
      <c r="D230" s="3"/>
      <c r="E230" s="4"/>
    </row>
    <row r="231" spans="1:5" ht="12.75">
      <c r="A231" s="8"/>
      <c r="B231" s="6"/>
      <c r="C231" s="58" t="s">
        <v>306</v>
      </c>
      <c r="D231" s="3" t="s">
        <v>24</v>
      </c>
      <c r="E231" s="3">
        <f>E232</f>
        <v>280000</v>
      </c>
    </row>
    <row r="232" spans="1:5" ht="12.75">
      <c r="A232" s="8"/>
      <c r="B232" s="6">
        <v>6060</v>
      </c>
      <c r="C232" s="14" t="s">
        <v>360</v>
      </c>
      <c r="D232" s="3"/>
      <c r="E232" s="4">
        <v>280000</v>
      </c>
    </row>
    <row r="233" spans="1:5" ht="38.25">
      <c r="A233" s="8"/>
      <c r="B233" s="6"/>
      <c r="C233" s="3" t="s">
        <v>270</v>
      </c>
      <c r="D233" s="3" t="s">
        <v>377</v>
      </c>
      <c r="E233" s="3">
        <f>E234+E235+E236+E237+E238+E239+E240+E241+E242+E243++E244+E245+E246+E247+E250+E251+E248+E249+E252+E253</f>
        <v>647290</v>
      </c>
    </row>
    <row r="234" spans="1:5" ht="12.75">
      <c r="A234" s="8"/>
      <c r="B234" s="6">
        <v>4018</v>
      </c>
      <c r="C234" s="14" t="s">
        <v>334</v>
      </c>
      <c r="D234" s="3"/>
      <c r="E234" s="4">
        <v>21600</v>
      </c>
    </row>
    <row r="235" spans="1:5" ht="12.75">
      <c r="A235" s="8"/>
      <c r="B235" s="6">
        <v>4019</v>
      </c>
      <c r="C235" s="14" t="s">
        <v>334</v>
      </c>
      <c r="D235" s="3"/>
      <c r="E235" s="4">
        <v>7200</v>
      </c>
    </row>
    <row r="236" spans="1:5" ht="12.75">
      <c r="A236" s="8"/>
      <c r="B236" s="6">
        <v>4118</v>
      </c>
      <c r="C236" s="14" t="s">
        <v>442</v>
      </c>
      <c r="D236" s="3"/>
      <c r="E236" s="4">
        <v>3719</v>
      </c>
    </row>
    <row r="237" spans="1:5" ht="12.75">
      <c r="A237" s="8"/>
      <c r="B237" s="6">
        <v>4119</v>
      </c>
      <c r="C237" s="14" t="s">
        <v>442</v>
      </c>
      <c r="D237" s="3"/>
      <c r="E237" s="4">
        <v>1240</v>
      </c>
    </row>
    <row r="238" spans="1:5" ht="12.75">
      <c r="A238" s="8"/>
      <c r="B238" s="6">
        <v>4128</v>
      </c>
      <c r="C238" s="14" t="s">
        <v>491</v>
      </c>
      <c r="D238" s="3"/>
      <c r="E238" s="4">
        <v>530</v>
      </c>
    </row>
    <row r="239" spans="1:5" ht="12.75">
      <c r="A239" s="8"/>
      <c r="B239" s="6">
        <v>4129</v>
      </c>
      <c r="C239" s="14" t="s">
        <v>491</v>
      </c>
      <c r="D239" s="3"/>
      <c r="E239" s="4">
        <v>175</v>
      </c>
    </row>
    <row r="240" spans="1:5" ht="12.75">
      <c r="A240" s="8"/>
      <c r="B240" s="6">
        <v>4218</v>
      </c>
      <c r="C240" s="14" t="s">
        <v>465</v>
      </c>
      <c r="D240" s="3"/>
      <c r="E240" s="4">
        <v>3210</v>
      </c>
    </row>
    <row r="241" spans="1:5" ht="12.75">
      <c r="A241" s="8"/>
      <c r="B241" s="6">
        <v>4219</v>
      </c>
      <c r="C241" s="14" t="s">
        <v>465</v>
      </c>
      <c r="D241" s="3"/>
      <c r="E241" s="4">
        <v>1070</v>
      </c>
    </row>
    <row r="242" spans="1:5" ht="12.75">
      <c r="A242" s="8"/>
      <c r="B242" s="6">
        <v>4308</v>
      </c>
      <c r="C242" s="14" t="s">
        <v>333</v>
      </c>
      <c r="D242" s="3"/>
      <c r="E242" s="4">
        <v>17868</v>
      </c>
    </row>
    <row r="243" spans="1:5" ht="12.75">
      <c r="A243" s="8"/>
      <c r="B243" s="6">
        <v>4309</v>
      </c>
      <c r="C243" s="14" t="s">
        <v>333</v>
      </c>
      <c r="D243" s="3"/>
      <c r="E243" s="4">
        <v>5956</v>
      </c>
    </row>
    <row r="244" spans="1:5" ht="12.75">
      <c r="A244" s="8"/>
      <c r="B244" s="6">
        <v>4358</v>
      </c>
      <c r="C244" s="14" t="s">
        <v>375</v>
      </c>
      <c r="D244" s="3"/>
      <c r="E244" s="4">
        <v>1089</v>
      </c>
    </row>
    <row r="245" spans="1:5" ht="12.75">
      <c r="A245" s="8"/>
      <c r="B245" s="6">
        <v>4359</v>
      </c>
      <c r="C245" s="14" t="s">
        <v>375</v>
      </c>
      <c r="D245" s="3"/>
      <c r="E245" s="4">
        <v>363</v>
      </c>
    </row>
    <row r="246" spans="1:5" ht="25.5">
      <c r="A246" s="8"/>
      <c r="B246" s="6">
        <v>4378</v>
      </c>
      <c r="C246" s="14" t="s">
        <v>33</v>
      </c>
      <c r="D246" s="3"/>
      <c r="E246" s="4">
        <v>1620</v>
      </c>
    </row>
    <row r="247" spans="1:5" ht="25.5">
      <c r="A247" s="8"/>
      <c r="B247" s="6">
        <v>4379</v>
      </c>
      <c r="C247" s="14" t="s">
        <v>33</v>
      </c>
      <c r="D247" s="3"/>
      <c r="E247" s="4">
        <v>540</v>
      </c>
    </row>
    <row r="248" spans="1:5" ht="12.75">
      <c r="A248" s="8"/>
      <c r="B248" s="6">
        <v>4398</v>
      </c>
      <c r="C248" s="14" t="s">
        <v>15</v>
      </c>
      <c r="D248" s="3"/>
      <c r="E248" s="4">
        <v>22521</v>
      </c>
    </row>
    <row r="249" spans="1:5" ht="12.75">
      <c r="A249" s="8"/>
      <c r="B249" s="6">
        <v>4399</v>
      </c>
      <c r="C249" s="14" t="s">
        <v>15</v>
      </c>
      <c r="D249" s="3"/>
      <c r="E249" s="4">
        <v>7507</v>
      </c>
    </row>
    <row r="250" spans="1:5" ht="12.75">
      <c r="A250" s="8"/>
      <c r="B250" s="6">
        <v>4418</v>
      </c>
      <c r="C250" s="14" t="s">
        <v>373</v>
      </c>
      <c r="D250" s="3"/>
      <c r="E250" s="4">
        <v>1060</v>
      </c>
    </row>
    <row r="251" spans="1:5" ht="12.75">
      <c r="A251" s="8"/>
      <c r="B251" s="6">
        <v>4419</v>
      </c>
      <c r="C251" s="14" t="s">
        <v>373</v>
      </c>
      <c r="D251" s="3"/>
      <c r="E251" s="4">
        <v>354</v>
      </c>
    </row>
    <row r="252" spans="1:5" ht="25.5">
      <c r="A252" s="8"/>
      <c r="B252" s="6">
        <v>4708</v>
      </c>
      <c r="C252" s="14" t="s">
        <v>10</v>
      </c>
      <c r="D252" s="3"/>
      <c r="E252" s="4">
        <v>412250</v>
      </c>
    </row>
    <row r="253" spans="1:5" ht="25.5">
      <c r="A253" s="8"/>
      <c r="B253" s="6">
        <v>4709</v>
      </c>
      <c r="C253" s="14" t="s">
        <v>10</v>
      </c>
      <c r="D253" s="3"/>
      <c r="E253" s="4">
        <v>137418</v>
      </c>
    </row>
    <row r="254" spans="1:5" ht="12.75">
      <c r="A254" s="8"/>
      <c r="B254" s="6"/>
      <c r="C254" s="81" t="s">
        <v>290</v>
      </c>
      <c r="D254" s="3" t="s">
        <v>24</v>
      </c>
      <c r="E254" s="81">
        <f>E255</f>
        <v>212522</v>
      </c>
    </row>
    <row r="255" spans="1:5" ht="51">
      <c r="A255" s="8"/>
      <c r="B255" s="6">
        <v>6630</v>
      </c>
      <c r="C255" s="14" t="s">
        <v>291</v>
      </c>
      <c r="D255" s="3"/>
      <c r="E255" s="4">
        <v>212522</v>
      </c>
    </row>
    <row r="256" spans="1:5" ht="12.75">
      <c r="A256" s="8"/>
      <c r="B256" s="6"/>
      <c r="C256" s="14"/>
      <c r="D256" s="3"/>
      <c r="E256" s="4"/>
    </row>
    <row r="257" spans="1:5" ht="12.75">
      <c r="A257" s="6"/>
      <c r="B257" s="8">
        <v>75045</v>
      </c>
      <c r="C257" s="11" t="s">
        <v>162</v>
      </c>
      <c r="E257" s="3">
        <f>E265+E276+E258</f>
        <v>64500</v>
      </c>
    </row>
    <row r="258" spans="1:5" s="7" customFormat="1" ht="25.5">
      <c r="A258" s="6"/>
      <c r="B258" s="8"/>
      <c r="C258" s="3" t="s">
        <v>305</v>
      </c>
      <c r="D258" s="29" t="s">
        <v>367</v>
      </c>
      <c r="E258" s="3">
        <f>E259+E261+E260+E262+E263+E264</f>
        <v>29000</v>
      </c>
    </row>
    <row r="259" spans="1:5" s="7" customFormat="1" ht="12.75">
      <c r="A259" s="6"/>
      <c r="B259" s="6">
        <v>4210</v>
      </c>
      <c r="C259" s="14" t="s">
        <v>340</v>
      </c>
      <c r="D259" s="29"/>
      <c r="E259" s="4">
        <v>6802</v>
      </c>
    </row>
    <row r="260" spans="1:5" s="7" customFormat="1" ht="12.75">
      <c r="A260" s="6"/>
      <c r="B260" s="6">
        <v>4240</v>
      </c>
      <c r="C260" s="14" t="s">
        <v>486</v>
      </c>
      <c r="D260" s="29"/>
      <c r="E260" s="4">
        <v>300</v>
      </c>
    </row>
    <row r="261" spans="1:5" s="7" customFormat="1" ht="12.75">
      <c r="A261" s="6"/>
      <c r="B261" s="6">
        <v>4300</v>
      </c>
      <c r="C261" s="14" t="s">
        <v>333</v>
      </c>
      <c r="D261" s="29"/>
      <c r="E261" s="4">
        <v>15000</v>
      </c>
    </row>
    <row r="262" spans="1:5" s="7" customFormat="1" ht="25.5">
      <c r="A262" s="6"/>
      <c r="B262" s="6">
        <v>4360</v>
      </c>
      <c r="C262" s="14" t="s">
        <v>66</v>
      </c>
      <c r="D262" s="29"/>
      <c r="E262" s="4">
        <v>298</v>
      </c>
    </row>
    <row r="263" spans="1:5" s="7" customFormat="1" ht="25.5">
      <c r="A263" s="6"/>
      <c r="B263" s="6">
        <v>4740</v>
      </c>
      <c r="C263" s="14" t="s">
        <v>380</v>
      </c>
      <c r="D263" s="29"/>
      <c r="E263" s="4">
        <v>900</v>
      </c>
    </row>
    <row r="264" spans="1:5" ht="12.75">
      <c r="A264" s="6"/>
      <c r="B264" s="6">
        <v>4750</v>
      </c>
      <c r="C264" s="14" t="s">
        <v>39</v>
      </c>
      <c r="D264" s="29"/>
      <c r="E264" s="4">
        <v>5700</v>
      </c>
    </row>
    <row r="265" spans="1:5" ht="12.75">
      <c r="A265" s="6"/>
      <c r="B265" s="8"/>
      <c r="C265" s="3" t="s">
        <v>110</v>
      </c>
      <c r="D265" s="29" t="s">
        <v>421</v>
      </c>
      <c r="E265" s="31">
        <f>SUM(E266:E275)</f>
        <v>16500</v>
      </c>
    </row>
    <row r="266" spans="1:5" ht="12.75">
      <c r="A266" s="6"/>
      <c r="B266" s="6">
        <v>3030</v>
      </c>
      <c r="C266" s="14" t="s">
        <v>31</v>
      </c>
      <c r="D266" s="32"/>
      <c r="E266" s="4">
        <v>100</v>
      </c>
    </row>
    <row r="267" spans="1:5" ht="12.75">
      <c r="A267" s="6"/>
      <c r="B267" s="6">
        <v>4110</v>
      </c>
      <c r="C267" s="14" t="s">
        <v>337</v>
      </c>
      <c r="D267" s="3"/>
      <c r="E267" s="4">
        <v>2045</v>
      </c>
    </row>
    <row r="268" spans="1:5" ht="12.75">
      <c r="A268" s="6"/>
      <c r="B268" s="6">
        <v>4120</v>
      </c>
      <c r="C268" s="14" t="s">
        <v>338</v>
      </c>
      <c r="D268" s="3"/>
      <c r="E268" s="4">
        <v>292</v>
      </c>
    </row>
    <row r="269" spans="1:5" ht="12.75">
      <c r="A269" s="6"/>
      <c r="B269" s="6">
        <v>4170</v>
      </c>
      <c r="C269" s="14" t="s">
        <v>378</v>
      </c>
      <c r="D269" s="3"/>
      <c r="E269" s="4">
        <v>11883</v>
      </c>
    </row>
    <row r="270" spans="1:5" ht="12.75">
      <c r="A270" s="6"/>
      <c r="B270" s="6">
        <v>4210</v>
      </c>
      <c r="C270" s="14" t="s">
        <v>340</v>
      </c>
      <c r="D270" s="4"/>
      <c r="E270" s="4">
        <v>490</v>
      </c>
    </row>
    <row r="271" spans="1:5" ht="12.75">
      <c r="A271" s="6"/>
      <c r="B271" s="6">
        <v>4230</v>
      </c>
      <c r="C271" s="14" t="s">
        <v>422</v>
      </c>
      <c r="D271" s="4"/>
      <c r="E271" s="4">
        <v>100</v>
      </c>
    </row>
    <row r="272" spans="1:5" ht="12.75">
      <c r="A272" s="6"/>
      <c r="B272" s="6">
        <v>4260</v>
      </c>
      <c r="C272" s="14" t="s">
        <v>366</v>
      </c>
      <c r="D272" s="4"/>
      <c r="E272" s="4">
        <v>800</v>
      </c>
    </row>
    <row r="273" spans="1:5" ht="12.75">
      <c r="A273" s="6"/>
      <c r="B273" s="6">
        <v>4300</v>
      </c>
      <c r="C273" s="14" t="s">
        <v>333</v>
      </c>
      <c r="D273" s="26"/>
      <c r="E273" s="4">
        <v>150</v>
      </c>
    </row>
    <row r="274" spans="1:5" ht="25.5">
      <c r="A274" s="6"/>
      <c r="B274" s="6">
        <v>4740</v>
      </c>
      <c r="C274" s="14" t="s">
        <v>380</v>
      </c>
      <c r="D274" s="26"/>
      <c r="E274" s="4">
        <v>140</v>
      </c>
    </row>
    <row r="275" spans="1:5" ht="12.75">
      <c r="A275" s="6"/>
      <c r="B275" s="6">
        <v>4750</v>
      </c>
      <c r="C275" s="14" t="s">
        <v>39</v>
      </c>
      <c r="D275" s="26"/>
      <c r="E275" s="4">
        <v>500</v>
      </c>
    </row>
    <row r="276" spans="1:5" ht="12.75">
      <c r="A276" s="6"/>
      <c r="B276" s="6"/>
      <c r="C276" s="3" t="s">
        <v>335</v>
      </c>
      <c r="D276" s="27" t="s">
        <v>421</v>
      </c>
      <c r="E276" s="31">
        <f>E277+E278</f>
        <v>19000</v>
      </c>
    </row>
    <row r="277" spans="1:5" ht="12.75">
      <c r="A277" s="6"/>
      <c r="B277" s="6">
        <v>4170</v>
      </c>
      <c r="C277" s="14" t="s">
        <v>378</v>
      </c>
      <c r="D277" s="26"/>
      <c r="E277" s="4">
        <v>16810</v>
      </c>
    </row>
    <row r="278" spans="1:5" ht="12.75">
      <c r="A278" s="6"/>
      <c r="B278" s="6">
        <v>4280</v>
      </c>
      <c r="C278" s="14" t="s">
        <v>321</v>
      </c>
      <c r="D278" s="26"/>
      <c r="E278" s="4">
        <v>2190</v>
      </c>
    </row>
    <row r="279" spans="1:5" ht="12.75">
      <c r="A279" s="6"/>
      <c r="B279" s="6"/>
      <c r="C279" s="14"/>
      <c r="D279" s="26"/>
      <c r="E279" s="4"/>
    </row>
    <row r="280" spans="1:5" s="5" customFormat="1" ht="25.5">
      <c r="A280" s="8"/>
      <c r="B280" s="8">
        <v>75075</v>
      </c>
      <c r="C280" s="11" t="s">
        <v>159</v>
      </c>
      <c r="D280" s="27" t="s">
        <v>161</v>
      </c>
      <c r="E280" s="3">
        <f>E281+E282+E283+E284+E285+E286+E287+E288+E289+E290</f>
        <v>995000</v>
      </c>
    </row>
    <row r="281" spans="1:5" s="5" customFormat="1" ht="25.5">
      <c r="A281" s="8"/>
      <c r="B281" s="6">
        <v>2580</v>
      </c>
      <c r="C281" s="14" t="s">
        <v>13</v>
      </c>
      <c r="D281" s="27"/>
      <c r="E281" s="4">
        <v>100000</v>
      </c>
    </row>
    <row r="282" spans="1:5" ht="12.75">
      <c r="A282" s="6"/>
      <c r="B282" s="6">
        <v>4110</v>
      </c>
      <c r="C282" s="14" t="s">
        <v>442</v>
      </c>
      <c r="D282" s="26"/>
      <c r="E282" s="4">
        <v>2000</v>
      </c>
    </row>
    <row r="283" spans="1:5" ht="12.75">
      <c r="A283" s="6"/>
      <c r="B283" s="6">
        <v>4120</v>
      </c>
      <c r="C283" s="14" t="s">
        <v>389</v>
      </c>
      <c r="D283" s="26"/>
      <c r="E283" s="4">
        <v>300</v>
      </c>
    </row>
    <row r="284" spans="1:5" ht="12.75">
      <c r="A284" s="6"/>
      <c r="B284" s="6">
        <v>4170</v>
      </c>
      <c r="C284" s="14" t="s">
        <v>378</v>
      </c>
      <c r="D284" s="26"/>
      <c r="E284" s="4">
        <v>10000</v>
      </c>
    </row>
    <row r="285" spans="1:5" ht="12.75">
      <c r="A285" s="6"/>
      <c r="B285" s="6">
        <v>4210</v>
      </c>
      <c r="C285" s="14" t="s">
        <v>340</v>
      </c>
      <c r="D285" s="26"/>
      <c r="E285" s="4">
        <v>5000</v>
      </c>
    </row>
    <row r="286" spans="1:5" ht="12.75">
      <c r="A286" s="6"/>
      <c r="B286" s="6">
        <v>4300</v>
      </c>
      <c r="C286" s="14" t="s">
        <v>333</v>
      </c>
      <c r="D286" s="26"/>
      <c r="E286" s="4">
        <v>812700</v>
      </c>
    </row>
    <row r="287" spans="1:5" ht="12.75">
      <c r="A287" s="6"/>
      <c r="B287" s="6">
        <v>4380</v>
      </c>
      <c r="C287" s="14" t="s">
        <v>16</v>
      </c>
      <c r="D287" s="26"/>
      <c r="E287" s="4">
        <v>5000</v>
      </c>
    </row>
    <row r="288" spans="1:5" ht="12.75">
      <c r="A288" s="6"/>
      <c r="B288" s="6">
        <v>4390</v>
      </c>
      <c r="C288" s="14" t="s">
        <v>15</v>
      </c>
      <c r="D288" s="26"/>
      <c r="E288" s="4">
        <v>30000</v>
      </c>
    </row>
    <row r="289" spans="1:5" ht="12.75">
      <c r="A289" s="6"/>
      <c r="B289" s="6">
        <v>4410</v>
      </c>
      <c r="C289" s="14" t="s">
        <v>373</v>
      </c>
      <c r="D289" s="26"/>
      <c r="E289" s="4">
        <v>5000</v>
      </c>
    </row>
    <row r="290" spans="1:5" ht="12.75">
      <c r="A290" s="6"/>
      <c r="B290" s="6">
        <v>4420</v>
      </c>
      <c r="C290" s="14" t="s">
        <v>487</v>
      </c>
      <c r="D290" s="26"/>
      <c r="E290" s="4">
        <v>25000</v>
      </c>
    </row>
    <row r="291" spans="1:5" ht="12.75">
      <c r="A291" s="6"/>
      <c r="B291" s="6"/>
      <c r="C291" s="14"/>
      <c r="D291" s="26"/>
      <c r="E291" s="4"/>
    </row>
    <row r="292" spans="1:5" ht="12.75">
      <c r="A292" s="8"/>
      <c r="B292" s="8">
        <v>75095</v>
      </c>
      <c r="C292" s="11" t="s">
        <v>415</v>
      </c>
      <c r="E292" s="3">
        <f>E293+E308+E315+E319+E305</f>
        <v>2557200</v>
      </c>
    </row>
    <row r="293" spans="1:5" ht="12.75">
      <c r="A293" s="8"/>
      <c r="B293" s="8"/>
      <c r="C293" s="3" t="s">
        <v>164</v>
      </c>
      <c r="D293" s="3" t="s">
        <v>441</v>
      </c>
      <c r="E293" s="3">
        <f>SUM(E294:E304)</f>
        <v>887000</v>
      </c>
    </row>
    <row r="294" spans="1:5" ht="38.25">
      <c r="A294" s="6"/>
      <c r="B294" s="6">
        <v>2330</v>
      </c>
      <c r="C294" s="14" t="s">
        <v>62</v>
      </c>
      <c r="D294" s="4"/>
      <c r="E294" s="4">
        <v>10000</v>
      </c>
    </row>
    <row r="295" spans="1:5" ht="12.75">
      <c r="A295" s="6"/>
      <c r="B295" s="6">
        <v>4110</v>
      </c>
      <c r="C295" s="14" t="s">
        <v>442</v>
      </c>
      <c r="D295" s="4"/>
      <c r="E295" s="4">
        <v>20300</v>
      </c>
    </row>
    <row r="296" spans="1:5" ht="12.75">
      <c r="A296" s="6"/>
      <c r="B296" s="6">
        <v>4120</v>
      </c>
      <c r="C296" s="14" t="s">
        <v>389</v>
      </c>
      <c r="D296" s="4"/>
      <c r="E296" s="4">
        <v>2700</v>
      </c>
    </row>
    <row r="297" spans="1:5" ht="12.75">
      <c r="A297" s="6"/>
      <c r="B297" s="6">
        <v>4170</v>
      </c>
      <c r="C297" s="14" t="s">
        <v>378</v>
      </c>
      <c r="D297" s="4"/>
      <c r="E297" s="4">
        <v>119000</v>
      </c>
    </row>
    <row r="298" spans="1:5" ht="12.75">
      <c r="A298" s="8"/>
      <c r="B298" s="6">
        <v>4210</v>
      </c>
      <c r="C298" s="14" t="s">
        <v>340</v>
      </c>
      <c r="D298" s="3"/>
      <c r="E298" s="4">
        <v>90000</v>
      </c>
    </row>
    <row r="299" spans="1:5" ht="12.75">
      <c r="A299" s="8"/>
      <c r="B299" s="6">
        <v>4300</v>
      </c>
      <c r="C299" s="63" t="s">
        <v>333</v>
      </c>
      <c r="D299" s="3"/>
      <c r="E299" s="4">
        <v>314900</v>
      </c>
    </row>
    <row r="300" spans="1:5" ht="12.75">
      <c r="A300" s="8"/>
      <c r="B300" s="6">
        <v>4380</v>
      </c>
      <c r="C300" s="63" t="s">
        <v>16</v>
      </c>
      <c r="D300" s="3"/>
      <c r="E300" s="4">
        <v>10000</v>
      </c>
    </row>
    <row r="301" spans="1:5" ht="12.75">
      <c r="A301" s="8"/>
      <c r="B301" s="6">
        <v>4390</v>
      </c>
      <c r="C301" s="63" t="s">
        <v>15</v>
      </c>
      <c r="D301" s="3"/>
      <c r="E301" s="4">
        <v>10000</v>
      </c>
    </row>
    <row r="302" spans="1:5" ht="12.75">
      <c r="A302" s="8"/>
      <c r="B302" s="6">
        <v>4510</v>
      </c>
      <c r="C302" s="63" t="s">
        <v>14</v>
      </c>
      <c r="D302" s="3"/>
      <c r="E302" s="4">
        <v>200000</v>
      </c>
    </row>
    <row r="303" spans="1:5" ht="12.75">
      <c r="A303" s="8"/>
      <c r="B303" s="6">
        <v>4590</v>
      </c>
      <c r="C303" s="63" t="s">
        <v>374</v>
      </c>
      <c r="D303" s="3"/>
      <c r="E303" s="4">
        <v>100100</v>
      </c>
    </row>
    <row r="304" spans="1:5" ht="25.5">
      <c r="A304" s="8"/>
      <c r="B304" s="6">
        <v>4740</v>
      </c>
      <c r="C304" s="63" t="s">
        <v>370</v>
      </c>
      <c r="D304" s="3"/>
      <c r="E304" s="4">
        <v>10000</v>
      </c>
    </row>
    <row r="305" spans="1:5" ht="12.75">
      <c r="A305" s="8"/>
      <c r="B305" s="6"/>
      <c r="C305" s="3" t="s">
        <v>164</v>
      </c>
      <c r="D305" s="3"/>
      <c r="E305" s="81">
        <f>E306</f>
        <v>150000</v>
      </c>
    </row>
    <row r="306" spans="1:5" ht="25.5">
      <c r="A306" s="6"/>
      <c r="B306" s="6">
        <v>2820</v>
      </c>
      <c r="C306" s="14" t="s">
        <v>267</v>
      </c>
      <c r="D306" s="81" t="s">
        <v>260</v>
      </c>
      <c r="E306" s="4">
        <v>150000</v>
      </c>
    </row>
    <row r="307" spans="1:5" ht="12.75">
      <c r="A307" s="6"/>
      <c r="B307" s="6"/>
      <c r="C307" s="14"/>
      <c r="D307" s="81"/>
      <c r="E307" s="4"/>
    </row>
    <row r="308" spans="1:5" ht="12.75">
      <c r="A308" s="6"/>
      <c r="B308" s="6"/>
      <c r="C308" s="3" t="s">
        <v>440</v>
      </c>
      <c r="D308" s="3" t="s">
        <v>441</v>
      </c>
      <c r="E308" s="3">
        <f>SUM(E309:E313)</f>
        <v>1309000</v>
      </c>
    </row>
    <row r="309" spans="1:5" ht="12.75">
      <c r="A309" s="6"/>
      <c r="B309" s="6">
        <v>4010</v>
      </c>
      <c r="C309" s="14" t="s">
        <v>368</v>
      </c>
      <c r="D309" s="22"/>
      <c r="E309" s="4">
        <v>970000</v>
      </c>
    </row>
    <row r="310" spans="1:5" ht="12.75">
      <c r="A310" s="6"/>
      <c r="B310" s="6">
        <v>4040</v>
      </c>
      <c r="C310" s="14" t="s">
        <v>490</v>
      </c>
      <c r="D310" s="22"/>
      <c r="E310" s="4">
        <v>84000</v>
      </c>
    </row>
    <row r="311" spans="1:5" ht="12.75">
      <c r="A311" s="6"/>
      <c r="B311" s="6">
        <v>4110</v>
      </c>
      <c r="C311" s="14" t="s">
        <v>442</v>
      </c>
      <c r="D311" s="22"/>
      <c r="E311" s="4">
        <v>203600</v>
      </c>
    </row>
    <row r="312" spans="1:5" ht="12.75">
      <c r="A312" s="6"/>
      <c r="B312" s="6">
        <v>4120</v>
      </c>
      <c r="C312" s="14" t="s">
        <v>338</v>
      </c>
      <c r="D312" s="22"/>
      <c r="E312" s="4">
        <v>28400</v>
      </c>
    </row>
    <row r="313" spans="1:5" ht="12.75">
      <c r="A313" s="6"/>
      <c r="B313" s="6">
        <v>4440</v>
      </c>
      <c r="C313" s="14" t="s">
        <v>345</v>
      </c>
      <c r="D313" s="22"/>
      <c r="E313" s="4">
        <v>23000</v>
      </c>
    </row>
    <row r="314" spans="1:5" ht="12.75">
      <c r="A314" s="6"/>
      <c r="B314" s="6"/>
      <c r="C314" s="14"/>
      <c r="D314" s="22"/>
      <c r="E314" s="4"/>
    </row>
    <row r="315" spans="1:5" ht="25.5">
      <c r="A315" s="6"/>
      <c r="B315" s="6"/>
      <c r="C315" s="3" t="s">
        <v>473</v>
      </c>
      <c r="D315" s="3" t="s">
        <v>261</v>
      </c>
      <c r="E315" s="3">
        <f>E316+E317</f>
        <v>31200</v>
      </c>
    </row>
    <row r="316" spans="1:5" ht="12.75">
      <c r="A316" s="6"/>
      <c r="B316" s="6">
        <v>4300</v>
      </c>
      <c r="C316" s="63" t="s">
        <v>333</v>
      </c>
      <c r="D316" s="22"/>
      <c r="E316" s="4">
        <v>11200</v>
      </c>
    </row>
    <row r="317" spans="1:5" ht="12.75">
      <c r="A317" s="6"/>
      <c r="B317" s="6">
        <v>4390</v>
      </c>
      <c r="C317" s="14" t="s">
        <v>15</v>
      </c>
      <c r="D317" s="22"/>
      <c r="E317" s="4">
        <v>20000</v>
      </c>
    </row>
    <row r="318" spans="1:5" ht="12.75">
      <c r="A318" s="6"/>
      <c r="B318" s="6"/>
      <c r="C318" s="14"/>
      <c r="D318" s="22"/>
      <c r="E318" s="4"/>
    </row>
    <row r="319" spans="1:5" ht="25.5">
      <c r="A319" s="6"/>
      <c r="B319" s="6"/>
      <c r="C319" s="27" t="s">
        <v>132</v>
      </c>
      <c r="D319" s="29" t="s">
        <v>165</v>
      </c>
      <c r="E319" s="3">
        <f>E320</f>
        <v>180000</v>
      </c>
    </row>
    <row r="320" spans="1:5" ht="12.75">
      <c r="A320" s="6"/>
      <c r="B320" s="6">
        <v>4430</v>
      </c>
      <c r="C320" s="63" t="s">
        <v>457</v>
      </c>
      <c r="D320" s="22"/>
      <c r="E320" s="4">
        <v>180000</v>
      </c>
    </row>
    <row r="321" spans="1:6" ht="12.75">
      <c r="A321" s="6"/>
      <c r="B321" s="6"/>
      <c r="C321" s="63" t="s">
        <v>189</v>
      </c>
      <c r="D321" s="22"/>
      <c r="E321" s="4">
        <v>9133</v>
      </c>
      <c r="F321" s="28"/>
    </row>
    <row r="322" spans="1:5" ht="12.75">
      <c r="A322" s="6"/>
      <c r="B322" s="6"/>
      <c r="C322" s="63" t="s">
        <v>181</v>
      </c>
      <c r="D322" s="22"/>
      <c r="E322" s="4">
        <v>22205</v>
      </c>
    </row>
    <row r="323" spans="1:5" ht="12.75">
      <c r="A323" s="6"/>
      <c r="B323" s="6"/>
      <c r="C323" s="63" t="s">
        <v>182</v>
      </c>
      <c r="D323" s="22"/>
      <c r="E323" s="4">
        <v>57721</v>
      </c>
    </row>
    <row r="324" spans="1:5" ht="12.75">
      <c r="A324" s="6"/>
      <c r="B324" s="6"/>
      <c r="C324" s="63" t="s">
        <v>183</v>
      </c>
      <c r="D324" s="22"/>
      <c r="E324" s="4">
        <v>25654</v>
      </c>
    </row>
    <row r="325" spans="1:5" ht="12.75">
      <c r="A325" s="6"/>
      <c r="B325" s="6"/>
      <c r="C325" s="63" t="s">
        <v>184</v>
      </c>
      <c r="D325" s="22"/>
      <c r="E325" s="4">
        <v>7000</v>
      </c>
    </row>
    <row r="326" spans="1:5" ht="12.75">
      <c r="A326" s="6"/>
      <c r="B326" s="6"/>
      <c r="C326" s="63" t="s">
        <v>185</v>
      </c>
      <c r="D326" s="22"/>
      <c r="E326" s="4">
        <v>600</v>
      </c>
    </row>
    <row r="327" spans="1:5" ht="12.75">
      <c r="A327" s="6"/>
      <c r="B327" s="6"/>
      <c r="C327" s="63" t="s">
        <v>186</v>
      </c>
      <c r="D327" s="22"/>
      <c r="E327" s="4">
        <v>22931</v>
      </c>
    </row>
    <row r="328" spans="1:5" ht="12.75">
      <c r="A328" s="6"/>
      <c r="B328" s="6"/>
      <c r="C328" s="63" t="s">
        <v>187</v>
      </c>
      <c r="D328" s="22"/>
      <c r="E328" s="4">
        <v>7000</v>
      </c>
    </row>
    <row r="329" spans="1:5" ht="12.75">
      <c r="A329" s="6"/>
      <c r="B329" s="6"/>
      <c r="C329" s="63" t="s">
        <v>188</v>
      </c>
      <c r="D329" s="22"/>
      <c r="E329" s="4">
        <v>13000</v>
      </c>
    </row>
    <row r="330" spans="1:5" ht="12.75">
      <c r="A330" s="6"/>
      <c r="B330" s="6"/>
      <c r="C330" s="63"/>
      <c r="D330" s="22"/>
      <c r="E330" s="4"/>
    </row>
    <row r="331" spans="1:5" ht="25.5">
      <c r="A331" s="12">
        <v>751</v>
      </c>
      <c r="B331" s="12"/>
      <c r="C331" s="2" t="s">
        <v>173</v>
      </c>
      <c r="D331" s="2"/>
      <c r="E331" s="2">
        <f>E332</f>
        <v>20068</v>
      </c>
    </row>
    <row r="332" spans="1:5" s="7" customFormat="1" ht="25.5">
      <c r="A332" s="8"/>
      <c r="B332" s="8">
        <v>75101</v>
      </c>
      <c r="C332" s="11" t="s">
        <v>174</v>
      </c>
      <c r="D332" s="3" t="s">
        <v>443</v>
      </c>
      <c r="E332" s="3">
        <f>E337+E335+E336+E338+E334</f>
        <v>20068</v>
      </c>
    </row>
    <row r="333" spans="1:5" s="7" customFormat="1" ht="12.75">
      <c r="A333" s="8"/>
      <c r="B333" s="8"/>
      <c r="C333" s="3" t="s">
        <v>395</v>
      </c>
      <c r="D333" s="3"/>
      <c r="E333" s="3"/>
    </row>
    <row r="334" spans="1:5" s="7" customFormat="1" ht="12.75">
      <c r="A334" s="6"/>
      <c r="B334" s="6">
        <v>4010</v>
      </c>
      <c r="C334" s="14" t="s">
        <v>368</v>
      </c>
      <c r="D334" s="4"/>
      <c r="E334" s="4">
        <v>15137</v>
      </c>
    </row>
    <row r="335" spans="1:5" s="7" customFormat="1" ht="12.75">
      <c r="A335" s="8"/>
      <c r="B335" s="6">
        <v>4110</v>
      </c>
      <c r="C335" s="14" t="s">
        <v>442</v>
      </c>
      <c r="D335" s="3"/>
      <c r="E335" s="4">
        <v>3238</v>
      </c>
    </row>
    <row r="336" spans="1:5" s="7" customFormat="1" ht="12.75">
      <c r="A336" s="8"/>
      <c r="B336" s="6">
        <v>4120</v>
      </c>
      <c r="C336" s="14" t="s">
        <v>338</v>
      </c>
      <c r="D336" s="3"/>
      <c r="E336" s="4">
        <v>462</v>
      </c>
    </row>
    <row r="337" spans="1:5" s="7" customFormat="1" ht="12.75">
      <c r="A337" s="6"/>
      <c r="B337" s="6">
        <v>4210</v>
      </c>
      <c r="C337" s="14" t="s">
        <v>340</v>
      </c>
      <c r="D337" s="22"/>
      <c r="E337" s="4">
        <v>462</v>
      </c>
    </row>
    <row r="338" spans="1:5" s="7" customFormat="1" ht="12.75">
      <c r="A338" s="6"/>
      <c r="B338" s="6">
        <v>4440</v>
      </c>
      <c r="C338" s="14" t="s">
        <v>345</v>
      </c>
      <c r="D338" s="22" t="s">
        <v>116</v>
      </c>
      <c r="E338" s="4">
        <v>769</v>
      </c>
    </row>
    <row r="339" spans="1:5" s="7" customFormat="1" ht="12.75">
      <c r="A339" s="6"/>
      <c r="B339" s="6"/>
      <c r="C339" s="14"/>
      <c r="D339" s="4"/>
      <c r="E339" s="4"/>
    </row>
    <row r="340" spans="1:5" ht="25.5">
      <c r="A340" s="12">
        <v>754</v>
      </c>
      <c r="B340" s="12"/>
      <c r="C340" s="2" t="s">
        <v>175</v>
      </c>
      <c r="D340" s="2"/>
      <c r="E340" s="2">
        <f>E341+E345+E359+E370+E373</f>
        <v>699300</v>
      </c>
    </row>
    <row r="341" spans="1:5" s="5" customFormat="1" ht="12.75">
      <c r="A341" s="8"/>
      <c r="B341" s="8">
        <v>75404</v>
      </c>
      <c r="C341" s="11" t="s">
        <v>23</v>
      </c>
      <c r="D341" s="30"/>
      <c r="E341" s="3">
        <f>E342</f>
        <v>213000</v>
      </c>
    </row>
    <row r="342" spans="1:5" ht="25.5">
      <c r="A342" s="8"/>
      <c r="B342" s="6"/>
      <c r="C342" s="31" t="s">
        <v>141</v>
      </c>
      <c r="D342" s="29" t="s">
        <v>367</v>
      </c>
      <c r="E342" s="31">
        <f>E343</f>
        <v>213000</v>
      </c>
    </row>
    <row r="343" spans="1:5" ht="12.75">
      <c r="A343" s="8"/>
      <c r="B343" s="6">
        <v>3000</v>
      </c>
      <c r="C343" s="14" t="s">
        <v>142</v>
      </c>
      <c r="D343" s="30"/>
      <c r="E343" s="4">
        <v>213000</v>
      </c>
    </row>
    <row r="344" spans="1:5" ht="12.75">
      <c r="A344" s="8"/>
      <c r="B344" s="6"/>
      <c r="C344" s="14"/>
      <c r="D344" s="30"/>
      <c r="E344" s="4"/>
    </row>
    <row r="345" spans="1:5" ht="25.5">
      <c r="A345" s="8"/>
      <c r="B345" s="8">
        <v>75412</v>
      </c>
      <c r="C345" s="11" t="s">
        <v>458</v>
      </c>
      <c r="D345" s="29" t="s">
        <v>367</v>
      </c>
      <c r="E345" s="3">
        <f>SUM(E346:E357)</f>
        <v>316000</v>
      </c>
    </row>
    <row r="346" spans="1:5" ht="12.75">
      <c r="A346" s="6"/>
      <c r="B346" s="6">
        <v>3030</v>
      </c>
      <c r="C346" s="14" t="s">
        <v>354</v>
      </c>
      <c r="D346" s="3"/>
      <c r="E346" s="4">
        <v>12000</v>
      </c>
    </row>
    <row r="347" spans="1:5" ht="12.75">
      <c r="A347" s="6"/>
      <c r="B347" s="6">
        <v>4110</v>
      </c>
      <c r="C347" s="14" t="s">
        <v>337</v>
      </c>
      <c r="D347" s="3"/>
      <c r="E347" s="4">
        <v>6000</v>
      </c>
    </row>
    <row r="348" spans="1:5" ht="12.75">
      <c r="A348" s="6"/>
      <c r="B348" s="6">
        <v>4120</v>
      </c>
      <c r="C348" s="14" t="s">
        <v>338</v>
      </c>
      <c r="D348" s="3"/>
      <c r="E348" s="4">
        <v>1000</v>
      </c>
    </row>
    <row r="349" spans="1:5" ht="12.75">
      <c r="A349" s="6"/>
      <c r="B349" s="6">
        <v>4170</v>
      </c>
      <c r="C349" s="14" t="s">
        <v>378</v>
      </c>
      <c r="D349" s="3"/>
      <c r="E349" s="4">
        <v>60200</v>
      </c>
    </row>
    <row r="350" spans="1:5" ht="12.75">
      <c r="A350" s="6"/>
      <c r="B350" s="6">
        <v>4210</v>
      </c>
      <c r="C350" s="14" t="s">
        <v>340</v>
      </c>
      <c r="D350" s="3"/>
      <c r="E350" s="4">
        <v>54800</v>
      </c>
    </row>
    <row r="351" spans="1:5" ht="12.75">
      <c r="A351" s="6"/>
      <c r="B351" s="6">
        <v>4260</v>
      </c>
      <c r="C351" s="14" t="s">
        <v>366</v>
      </c>
      <c r="D351" s="3"/>
      <c r="E351" s="4">
        <v>60000</v>
      </c>
    </row>
    <row r="352" spans="1:5" ht="12.75">
      <c r="A352" s="6"/>
      <c r="B352" s="6">
        <v>4270</v>
      </c>
      <c r="C352" s="14" t="s">
        <v>341</v>
      </c>
      <c r="D352" s="3"/>
      <c r="E352" s="4">
        <v>28000</v>
      </c>
    </row>
    <row r="353" spans="1:5" ht="12.75">
      <c r="A353" s="6"/>
      <c r="B353" s="6">
        <v>4300</v>
      </c>
      <c r="C353" s="14" t="s">
        <v>333</v>
      </c>
      <c r="D353" s="3"/>
      <c r="E353" s="4">
        <v>18000</v>
      </c>
    </row>
    <row r="354" spans="1:5" ht="25.5">
      <c r="A354" s="6"/>
      <c r="B354" s="6">
        <v>4360</v>
      </c>
      <c r="C354" s="14" t="s">
        <v>66</v>
      </c>
      <c r="D354" s="3"/>
      <c r="E354" s="4">
        <v>3000</v>
      </c>
    </row>
    <row r="355" spans="1:5" ht="25.5">
      <c r="A355" s="6"/>
      <c r="B355" s="6">
        <v>4370</v>
      </c>
      <c r="C355" s="14" t="s">
        <v>379</v>
      </c>
      <c r="D355" s="3"/>
      <c r="E355" s="4">
        <v>6000</v>
      </c>
    </row>
    <row r="356" spans="1:5" ht="12.75">
      <c r="A356" s="6"/>
      <c r="B356" s="6">
        <v>4430</v>
      </c>
      <c r="C356" s="14" t="s">
        <v>457</v>
      </c>
      <c r="D356" s="3"/>
      <c r="E356" s="4">
        <v>54000</v>
      </c>
    </row>
    <row r="357" spans="1:5" ht="12.75">
      <c r="A357" s="6"/>
      <c r="B357" s="6">
        <v>4480</v>
      </c>
      <c r="C357" s="14" t="s">
        <v>126</v>
      </c>
      <c r="D357" s="3"/>
      <c r="E357" s="4">
        <v>13000</v>
      </c>
    </row>
    <row r="358" spans="1:5" ht="12.75">
      <c r="A358" s="6"/>
      <c r="B358" s="6"/>
      <c r="C358" s="14"/>
      <c r="D358" s="3"/>
      <c r="E358" s="4"/>
    </row>
    <row r="359" spans="1:5" ht="25.5">
      <c r="A359" s="8"/>
      <c r="B359" s="8">
        <v>75414</v>
      </c>
      <c r="C359" s="11" t="s">
        <v>376</v>
      </c>
      <c r="D359" s="29" t="s">
        <v>367</v>
      </c>
      <c r="E359" s="3">
        <f>E366+E361</f>
        <v>30800</v>
      </c>
    </row>
    <row r="360" spans="1:5" ht="12.75">
      <c r="A360" s="8"/>
      <c r="B360" s="8"/>
      <c r="C360" s="11"/>
      <c r="D360" s="29"/>
      <c r="E360" s="3"/>
    </row>
    <row r="361" spans="1:5" ht="12.75">
      <c r="A361" s="8"/>
      <c r="B361" s="8"/>
      <c r="C361" s="3" t="s">
        <v>305</v>
      </c>
      <c r="D361" s="29" t="s">
        <v>421</v>
      </c>
      <c r="E361" s="3">
        <f>E364+E362+E363</f>
        <v>23800</v>
      </c>
    </row>
    <row r="362" spans="1:5" ht="12.75">
      <c r="A362" s="8"/>
      <c r="B362" s="6">
        <v>4210</v>
      </c>
      <c r="C362" s="14" t="s">
        <v>340</v>
      </c>
      <c r="D362" s="29"/>
      <c r="E362" s="83">
        <v>5000</v>
      </c>
    </row>
    <row r="363" spans="1:5" ht="12.75">
      <c r="A363" s="8"/>
      <c r="B363" s="6">
        <v>4270</v>
      </c>
      <c r="C363" s="14" t="s">
        <v>341</v>
      </c>
      <c r="D363" s="29"/>
      <c r="E363" s="83">
        <v>5000</v>
      </c>
    </row>
    <row r="364" spans="1:5" ht="12.75">
      <c r="A364" s="8"/>
      <c r="B364" s="6">
        <v>4300</v>
      </c>
      <c r="C364" s="14" t="s">
        <v>333</v>
      </c>
      <c r="D364" s="29"/>
      <c r="E364" s="4">
        <v>13800</v>
      </c>
    </row>
    <row r="365" spans="1:5" ht="12.75">
      <c r="A365" s="8"/>
      <c r="B365" s="6"/>
      <c r="C365" s="14"/>
      <c r="D365" s="29"/>
      <c r="E365" s="4"/>
    </row>
    <row r="366" spans="1:5" ht="12.75">
      <c r="A366" s="8"/>
      <c r="B366" s="8"/>
      <c r="C366" s="3" t="s">
        <v>395</v>
      </c>
      <c r="D366" s="29" t="s">
        <v>421</v>
      </c>
      <c r="E366" s="3">
        <f>E367+E368</f>
        <v>7000</v>
      </c>
    </row>
    <row r="367" spans="1:5" ht="12.75">
      <c r="A367" s="8"/>
      <c r="B367" s="6">
        <v>4210</v>
      </c>
      <c r="C367" s="14" t="s">
        <v>340</v>
      </c>
      <c r="D367" s="3"/>
      <c r="E367" s="4">
        <v>3000</v>
      </c>
    </row>
    <row r="368" spans="1:5" ht="12.75">
      <c r="A368" s="8"/>
      <c r="B368" s="6">
        <v>4270</v>
      </c>
      <c r="C368" s="14" t="s">
        <v>341</v>
      </c>
      <c r="D368" s="3"/>
      <c r="E368" s="4">
        <v>4000</v>
      </c>
    </row>
    <row r="369" spans="1:5" ht="12.75">
      <c r="A369" s="8"/>
      <c r="B369" s="6"/>
      <c r="C369" s="14"/>
      <c r="D369" s="3"/>
      <c r="E369" s="4"/>
    </row>
    <row r="370" spans="1:5" s="5" customFormat="1" ht="25.5">
      <c r="A370" s="8"/>
      <c r="B370" s="8">
        <v>75415</v>
      </c>
      <c r="C370" s="11" t="s">
        <v>127</v>
      </c>
      <c r="D370" s="3" t="s">
        <v>166</v>
      </c>
      <c r="E370" s="3">
        <f>E371</f>
        <v>116000</v>
      </c>
    </row>
    <row r="371" spans="1:5" ht="27.75" customHeight="1">
      <c r="A371" s="8"/>
      <c r="B371" s="6">
        <v>2820</v>
      </c>
      <c r="C371" s="14" t="s">
        <v>267</v>
      </c>
      <c r="D371" s="3"/>
      <c r="E371" s="4">
        <v>116000</v>
      </c>
    </row>
    <row r="372" spans="1:5" ht="12.75">
      <c r="A372" s="8"/>
      <c r="B372" s="6"/>
      <c r="C372" s="14"/>
      <c r="D372" s="3"/>
      <c r="E372" s="4"/>
    </row>
    <row r="373" spans="1:5" s="5" customFormat="1" ht="25.5">
      <c r="A373" s="8"/>
      <c r="B373" s="8">
        <v>75478</v>
      </c>
      <c r="C373" s="11" t="s">
        <v>20</v>
      </c>
      <c r="D373" s="29" t="s">
        <v>367</v>
      </c>
      <c r="E373" s="3">
        <f>E377+E374+E375+E378+E376+E379</f>
        <v>23500</v>
      </c>
    </row>
    <row r="374" spans="1:5" s="5" customFormat="1" ht="12.75">
      <c r="A374" s="8"/>
      <c r="B374" s="6">
        <v>4110</v>
      </c>
      <c r="C374" s="14" t="s">
        <v>337</v>
      </c>
      <c r="D374" s="29"/>
      <c r="E374" s="4">
        <v>400</v>
      </c>
    </row>
    <row r="375" spans="1:5" s="5" customFormat="1" ht="12.75">
      <c r="A375" s="8"/>
      <c r="B375" s="6">
        <v>4120</v>
      </c>
      <c r="C375" s="14" t="s">
        <v>338</v>
      </c>
      <c r="D375" s="29"/>
      <c r="E375" s="4">
        <v>100</v>
      </c>
    </row>
    <row r="376" spans="1:5" s="5" customFormat="1" ht="12.75">
      <c r="A376" s="8"/>
      <c r="B376" s="6">
        <v>4170</v>
      </c>
      <c r="C376" s="14" t="s">
        <v>378</v>
      </c>
      <c r="D376" s="29"/>
      <c r="E376" s="4">
        <v>1200</v>
      </c>
    </row>
    <row r="377" spans="1:5" ht="12.75">
      <c r="A377" s="8"/>
      <c r="B377" s="6">
        <v>4210</v>
      </c>
      <c r="C377" s="14" t="s">
        <v>340</v>
      </c>
      <c r="D377" s="3"/>
      <c r="E377" s="4">
        <v>16800</v>
      </c>
    </row>
    <row r="378" spans="1:5" ht="12.75">
      <c r="A378" s="8"/>
      <c r="B378" s="6">
        <v>4270</v>
      </c>
      <c r="C378" s="14" t="s">
        <v>341</v>
      </c>
      <c r="D378" s="3"/>
      <c r="E378" s="4">
        <v>4500</v>
      </c>
    </row>
    <row r="379" spans="1:5" ht="12.75">
      <c r="A379" s="8"/>
      <c r="B379" s="6">
        <v>4300</v>
      </c>
      <c r="C379" s="14" t="s">
        <v>333</v>
      </c>
      <c r="D379" s="3"/>
      <c r="E379" s="4">
        <v>500</v>
      </c>
    </row>
    <row r="380" spans="1:5" ht="12.75">
      <c r="A380" s="8"/>
      <c r="B380" s="6"/>
      <c r="C380" s="14"/>
      <c r="D380" s="3"/>
      <c r="E380" s="4"/>
    </row>
    <row r="381" spans="1:5" ht="51">
      <c r="A381" s="12">
        <v>756</v>
      </c>
      <c r="B381" s="12"/>
      <c r="C381" s="2" t="s">
        <v>339</v>
      </c>
      <c r="D381" s="2"/>
      <c r="E381" s="2">
        <f>E382</f>
        <v>503000</v>
      </c>
    </row>
    <row r="382" spans="1:5" s="5" customFormat="1" ht="25.5">
      <c r="A382" s="8"/>
      <c r="B382" s="8">
        <v>75647</v>
      </c>
      <c r="C382" s="11" t="s">
        <v>396</v>
      </c>
      <c r="D382" s="67"/>
      <c r="E382" s="3">
        <f>E383+E390</f>
        <v>503000</v>
      </c>
    </row>
    <row r="383" spans="1:5" s="5" customFormat="1" ht="12.75">
      <c r="A383" s="8"/>
      <c r="B383" s="8"/>
      <c r="C383" s="3" t="s">
        <v>305</v>
      </c>
      <c r="D383" s="3" t="s">
        <v>441</v>
      </c>
      <c r="E383" s="3">
        <f>SUM(E384:E389)</f>
        <v>353000</v>
      </c>
    </row>
    <row r="384" spans="1:5" s="5" customFormat="1" ht="12.75">
      <c r="A384" s="8"/>
      <c r="B384" s="6">
        <v>4010</v>
      </c>
      <c r="C384" s="14" t="s">
        <v>334</v>
      </c>
      <c r="D384" s="3"/>
      <c r="E384" s="4">
        <v>54000</v>
      </c>
    </row>
    <row r="385" spans="1:5" s="5" customFormat="1" ht="12.75">
      <c r="A385" s="8"/>
      <c r="B385" s="6">
        <v>4100</v>
      </c>
      <c r="C385" s="14" t="s">
        <v>54</v>
      </c>
      <c r="D385" s="3"/>
      <c r="E385" s="4">
        <v>13000</v>
      </c>
    </row>
    <row r="386" spans="1:5" s="5" customFormat="1" ht="12.75">
      <c r="A386" s="8"/>
      <c r="B386" s="6">
        <v>4110</v>
      </c>
      <c r="C386" s="14" t="s">
        <v>337</v>
      </c>
      <c r="D386" s="3"/>
      <c r="E386" s="4">
        <v>9700</v>
      </c>
    </row>
    <row r="387" spans="1:5" ht="12.75">
      <c r="A387" s="8"/>
      <c r="B387" s="6">
        <v>4120</v>
      </c>
      <c r="C387" s="14" t="s">
        <v>338</v>
      </c>
      <c r="D387" s="3"/>
      <c r="E387" s="4">
        <v>1300</v>
      </c>
    </row>
    <row r="388" spans="1:5" ht="12.75">
      <c r="A388" s="8"/>
      <c r="B388" s="6">
        <v>4300</v>
      </c>
      <c r="C388" s="14" t="s">
        <v>333</v>
      </c>
      <c r="D388" s="3"/>
      <c r="E388" s="4">
        <v>270000</v>
      </c>
    </row>
    <row r="389" spans="1:5" ht="12.75">
      <c r="A389" s="8"/>
      <c r="B389" s="6">
        <v>4510</v>
      </c>
      <c r="C389" s="14" t="s">
        <v>64</v>
      </c>
      <c r="D389" s="3"/>
      <c r="E389" s="4">
        <v>5000</v>
      </c>
    </row>
    <row r="390" spans="1:5" ht="25.5">
      <c r="A390" s="8"/>
      <c r="B390" s="6"/>
      <c r="C390" s="3" t="s">
        <v>311</v>
      </c>
      <c r="D390" s="3" t="s">
        <v>397</v>
      </c>
      <c r="E390" s="3">
        <f>E391</f>
        <v>150000</v>
      </c>
    </row>
    <row r="391" spans="1:5" ht="12.75">
      <c r="A391" s="8"/>
      <c r="B391" s="6">
        <v>4300</v>
      </c>
      <c r="C391" s="14" t="s">
        <v>333</v>
      </c>
      <c r="D391" s="3"/>
      <c r="E391" s="4">
        <v>150000</v>
      </c>
    </row>
    <row r="392" spans="1:5" ht="12.75">
      <c r="A392" s="8"/>
      <c r="B392" s="6"/>
      <c r="C392" s="14"/>
      <c r="D392" s="3"/>
      <c r="E392" s="4"/>
    </row>
    <row r="393" spans="1:5" ht="22.5" customHeight="1">
      <c r="A393" s="12">
        <v>757</v>
      </c>
      <c r="B393" s="12"/>
      <c r="C393" s="2" t="s">
        <v>459</v>
      </c>
      <c r="D393" s="2"/>
      <c r="E393" s="2">
        <f>E394</f>
        <v>5825500</v>
      </c>
    </row>
    <row r="394" spans="1:5" ht="25.5">
      <c r="A394" s="8"/>
      <c r="B394" s="8">
        <v>75702</v>
      </c>
      <c r="C394" s="11" t="s">
        <v>460</v>
      </c>
      <c r="D394" s="29" t="s">
        <v>461</v>
      </c>
      <c r="E394" s="3">
        <f>E395+E396</f>
        <v>5825500</v>
      </c>
    </row>
    <row r="395" spans="1:5" ht="12.75">
      <c r="A395" s="6"/>
      <c r="B395" s="6">
        <v>8110</v>
      </c>
      <c r="C395" s="14" t="s">
        <v>156</v>
      </c>
      <c r="D395" s="22"/>
      <c r="E395" s="4">
        <v>856000</v>
      </c>
    </row>
    <row r="396" spans="1:5" ht="25.5">
      <c r="A396" s="6"/>
      <c r="B396" s="6">
        <v>8070</v>
      </c>
      <c r="C396" s="14" t="s">
        <v>115</v>
      </c>
      <c r="D396" s="22"/>
      <c r="E396" s="4">
        <v>4969500</v>
      </c>
    </row>
    <row r="397" spans="1:5" ht="12.75">
      <c r="A397" s="6"/>
      <c r="B397" s="6"/>
      <c r="C397" s="14"/>
      <c r="D397" s="22"/>
      <c r="E397" s="4"/>
    </row>
    <row r="398" spans="1:5" ht="22.5" customHeight="1">
      <c r="A398" s="12">
        <v>758</v>
      </c>
      <c r="B398" s="12"/>
      <c r="C398" s="2" t="s">
        <v>313</v>
      </c>
      <c r="D398" s="2"/>
      <c r="E398" s="2">
        <f>E399+E407</f>
        <v>13728804</v>
      </c>
    </row>
    <row r="399" spans="1:5" ht="12.75">
      <c r="A399" s="8"/>
      <c r="B399" s="8">
        <v>75818</v>
      </c>
      <c r="C399" s="11" t="s">
        <v>462</v>
      </c>
      <c r="D399" s="29" t="s">
        <v>461</v>
      </c>
      <c r="E399" s="3">
        <f>E401+E403</f>
        <v>6826190</v>
      </c>
    </row>
    <row r="400" spans="1:5" ht="12.75">
      <c r="A400" s="8"/>
      <c r="B400" s="8"/>
      <c r="C400" s="14" t="s">
        <v>331</v>
      </c>
      <c r="D400" s="3"/>
      <c r="E400" s="3"/>
    </row>
    <row r="401" spans="1:5" ht="12.75">
      <c r="A401" s="8"/>
      <c r="B401" s="8"/>
      <c r="C401" s="3" t="s">
        <v>463</v>
      </c>
      <c r="D401" s="3"/>
      <c r="E401" s="3">
        <f>E402</f>
        <v>1225500</v>
      </c>
    </row>
    <row r="402" spans="1:5" ht="12.75">
      <c r="A402" s="8"/>
      <c r="B402" s="6">
        <v>4810</v>
      </c>
      <c r="C402" s="14" t="s">
        <v>489</v>
      </c>
      <c r="D402" s="22"/>
      <c r="E402" s="4">
        <v>1225500</v>
      </c>
    </row>
    <row r="403" spans="1:5" ht="12.75">
      <c r="A403" s="8"/>
      <c r="B403" s="6"/>
      <c r="C403" s="3" t="s">
        <v>464</v>
      </c>
      <c r="D403" s="22"/>
      <c r="E403" s="3">
        <f>E404+E405</f>
        <v>5600690</v>
      </c>
    </row>
    <row r="404" spans="1:5" ht="12.75">
      <c r="A404" s="8"/>
      <c r="B404" s="6">
        <v>4810</v>
      </c>
      <c r="C404" s="14" t="s">
        <v>489</v>
      </c>
      <c r="D404" s="22"/>
      <c r="E404" s="4">
        <v>2500690</v>
      </c>
    </row>
    <row r="405" spans="1:5" ht="12.75">
      <c r="A405" s="8"/>
      <c r="B405" s="6">
        <v>6800</v>
      </c>
      <c r="C405" s="14" t="s">
        <v>456</v>
      </c>
      <c r="D405" s="22"/>
      <c r="E405" s="4">
        <v>3100000</v>
      </c>
    </row>
    <row r="406" spans="1:5" ht="12.75">
      <c r="A406" s="8"/>
      <c r="B406" s="6"/>
      <c r="C406" s="14"/>
      <c r="D406" s="22"/>
      <c r="E406" s="4"/>
    </row>
    <row r="407" spans="1:5" s="5" customFormat="1" ht="25.5">
      <c r="A407" s="8"/>
      <c r="B407" s="8">
        <v>75832</v>
      </c>
      <c r="C407" s="11" t="s">
        <v>154</v>
      </c>
      <c r="D407" s="3" t="s">
        <v>397</v>
      </c>
      <c r="E407" s="3">
        <f>E408</f>
        <v>6902614</v>
      </c>
    </row>
    <row r="408" spans="1:5" ht="12.75">
      <c r="A408" s="8"/>
      <c r="B408" s="6">
        <v>2930</v>
      </c>
      <c r="C408" s="14" t="s">
        <v>6</v>
      </c>
      <c r="D408" s="22"/>
      <c r="E408" s="4">
        <v>6902614</v>
      </c>
    </row>
    <row r="409" spans="1:5" ht="12.75">
      <c r="A409" s="8"/>
      <c r="B409" s="6"/>
      <c r="C409" s="14"/>
      <c r="D409" s="22"/>
      <c r="E409" s="4"/>
    </row>
    <row r="410" spans="1:5" ht="22.5" customHeight="1">
      <c r="A410" s="90" t="s">
        <v>116</v>
      </c>
      <c r="B410" s="90"/>
      <c r="C410" s="91" t="s">
        <v>388</v>
      </c>
      <c r="D410" s="91"/>
      <c r="E410" s="91">
        <f>E411+E436+E441+E446+E460+E465+E475+E483+E488+E491</f>
        <v>24573663</v>
      </c>
    </row>
    <row r="411" spans="1:5" ht="12.75">
      <c r="A411" s="92"/>
      <c r="B411" s="92">
        <v>80101</v>
      </c>
      <c r="C411" s="93" t="s">
        <v>176</v>
      </c>
      <c r="D411" s="94"/>
      <c r="E411" s="94">
        <f>E413+E417+E420+E423+E426+E429+E432</f>
        <v>4150133</v>
      </c>
    </row>
    <row r="412" spans="1:5" ht="12.75">
      <c r="A412" s="92"/>
      <c r="B412" s="92"/>
      <c r="C412" s="93"/>
      <c r="D412" s="94"/>
      <c r="E412" s="94"/>
    </row>
    <row r="413" spans="1:5" ht="12.75">
      <c r="A413" s="35"/>
      <c r="B413" s="92"/>
      <c r="C413" s="94" t="s">
        <v>177</v>
      </c>
      <c r="D413" s="94"/>
      <c r="E413" s="94">
        <f>E414</f>
        <v>220000</v>
      </c>
    </row>
    <row r="414" spans="1:5" ht="12.75">
      <c r="A414" s="35"/>
      <c r="B414" s="95">
        <v>4270</v>
      </c>
      <c r="C414" s="96" t="s">
        <v>348</v>
      </c>
      <c r="D414" s="94"/>
      <c r="E414" s="36">
        <f>E415</f>
        <v>220000</v>
      </c>
    </row>
    <row r="415" spans="1:5" ht="12.75">
      <c r="A415" s="35"/>
      <c r="B415" s="95"/>
      <c r="C415" s="96" t="s">
        <v>245</v>
      </c>
      <c r="D415" s="94" t="s">
        <v>220</v>
      </c>
      <c r="E415" s="36">
        <v>220000</v>
      </c>
    </row>
    <row r="416" spans="1:5" ht="12.75">
      <c r="A416" s="35"/>
      <c r="B416" s="95"/>
      <c r="C416" s="96"/>
      <c r="D416" s="94"/>
      <c r="E416" s="36"/>
    </row>
    <row r="417" spans="1:5" ht="12.75">
      <c r="A417" s="35"/>
      <c r="B417" s="92"/>
      <c r="C417" s="94" t="s">
        <v>178</v>
      </c>
      <c r="D417" s="94"/>
      <c r="E417" s="94">
        <f>E418</f>
        <v>400000</v>
      </c>
    </row>
    <row r="418" spans="1:5" ht="12.75">
      <c r="A418" s="35"/>
      <c r="B418" s="95">
        <v>6050</v>
      </c>
      <c r="C418" s="96" t="s">
        <v>469</v>
      </c>
      <c r="D418" s="94" t="s">
        <v>220</v>
      </c>
      <c r="E418" s="36">
        <v>400000</v>
      </c>
    </row>
    <row r="419" spans="1:5" ht="12.75">
      <c r="A419" s="35"/>
      <c r="B419" s="95"/>
      <c r="C419" s="96"/>
      <c r="D419" s="94"/>
      <c r="E419" s="36"/>
    </row>
    <row r="420" spans="1:5" ht="12.75">
      <c r="A420" s="35"/>
      <c r="B420" s="92"/>
      <c r="C420" s="94" t="s">
        <v>190</v>
      </c>
      <c r="D420" s="94"/>
      <c r="E420" s="94">
        <f>E421</f>
        <v>400000</v>
      </c>
    </row>
    <row r="421" spans="1:5" ht="12.75">
      <c r="A421" s="35"/>
      <c r="B421" s="95">
        <v>6050</v>
      </c>
      <c r="C421" s="96" t="s">
        <v>469</v>
      </c>
      <c r="D421" s="94" t="s">
        <v>220</v>
      </c>
      <c r="E421" s="36">
        <v>400000</v>
      </c>
    </row>
    <row r="422" spans="1:5" ht="12.75">
      <c r="A422" s="35"/>
      <c r="B422" s="95"/>
      <c r="C422" s="96"/>
      <c r="D422" s="94"/>
      <c r="E422" s="36"/>
    </row>
    <row r="423" spans="1:5" ht="12.75">
      <c r="A423" s="35"/>
      <c r="B423" s="92"/>
      <c r="C423" s="94" t="s">
        <v>191</v>
      </c>
      <c r="D423" s="94"/>
      <c r="E423" s="94">
        <f>E424</f>
        <v>15000</v>
      </c>
    </row>
    <row r="424" spans="1:5" ht="12.75">
      <c r="A424" s="35"/>
      <c r="B424" s="95">
        <v>6050</v>
      </c>
      <c r="C424" s="96" t="s">
        <v>469</v>
      </c>
      <c r="D424" s="94" t="s">
        <v>220</v>
      </c>
      <c r="E424" s="36">
        <v>15000</v>
      </c>
    </row>
    <row r="425" spans="1:5" ht="12.75">
      <c r="A425" s="35"/>
      <c r="B425" s="95"/>
      <c r="C425" s="96"/>
      <c r="D425" s="94"/>
      <c r="E425" s="36"/>
    </row>
    <row r="426" spans="1:5" ht="12.75">
      <c r="A426" s="35"/>
      <c r="B426" s="92"/>
      <c r="C426" s="94" t="s">
        <v>192</v>
      </c>
      <c r="D426" s="94"/>
      <c r="E426" s="94">
        <f>E427</f>
        <v>1492833</v>
      </c>
    </row>
    <row r="427" spans="1:5" ht="12.75">
      <c r="A427" s="35"/>
      <c r="B427" s="95">
        <v>6050</v>
      </c>
      <c r="C427" s="96" t="s">
        <v>469</v>
      </c>
      <c r="D427" s="94" t="s">
        <v>220</v>
      </c>
      <c r="E427" s="36">
        <v>1492833</v>
      </c>
    </row>
    <row r="428" spans="1:5" ht="12.75">
      <c r="A428" s="35"/>
      <c r="B428" s="95"/>
      <c r="C428" s="96"/>
      <c r="D428" s="94"/>
      <c r="E428" s="36"/>
    </row>
    <row r="429" spans="1:5" ht="12.75">
      <c r="A429" s="35"/>
      <c r="B429" s="92"/>
      <c r="C429" s="94" t="s">
        <v>193</v>
      </c>
      <c r="D429" s="94"/>
      <c r="E429" s="94">
        <f>E430</f>
        <v>400000</v>
      </c>
    </row>
    <row r="430" spans="1:5" ht="12.75">
      <c r="A430" s="35"/>
      <c r="B430" s="95">
        <v>6050</v>
      </c>
      <c r="C430" s="96" t="s">
        <v>469</v>
      </c>
      <c r="D430" s="94" t="s">
        <v>220</v>
      </c>
      <c r="E430" s="36">
        <v>400000</v>
      </c>
    </row>
    <row r="431" spans="1:5" ht="12.75">
      <c r="A431" s="35"/>
      <c r="B431" s="95"/>
      <c r="C431" s="96"/>
      <c r="D431" s="94"/>
      <c r="E431" s="36"/>
    </row>
    <row r="432" spans="1:5" ht="12.75">
      <c r="A432" s="35"/>
      <c r="B432" s="95"/>
      <c r="C432" s="94" t="s">
        <v>194</v>
      </c>
      <c r="D432" s="94" t="s">
        <v>224</v>
      </c>
      <c r="E432" s="94">
        <f>E433+E434</f>
        <v>1222300</v>
      </c>
    </row>
    <row r="433" spans="1:5" ht="25.5">
      <c r="A433" s="35"/>
      <c r="B433" s="95">
        <v>2540</v>
      </c>
      <c r="C433" s="37" t="s">
        <v>229</v>
      </c>
      <c r="D433" s="94"/>
      <c r="E433" s="36">
        <v>880100</v>
      </c>
    </row>
    <row r="434" spans="1:5" ht="38.25">
      <c r="A434" s="35"/>
      <c r="B434" s="95">
        <v>2590</v>
      </c>
      <c r="C434" s="37" t="s">
        <v>231</v>
      </c>
      <c r="D434" s="94" t="s">
        <v>224</v>
      </c>
      <c r="E434" s="36">
        <v>342200</v>
      </c>
    </row>
    <row r="435" spans="1:5" ht="12.75">
      <c r="A435" s="35"/>
      <c r="B435" s="95"/>
      <c r="C435" s="37"/>
      <c r="D435" s="94"/>
      <c r="E435" s="36"/>
    </row>
    <row r="436" spans="1:5" ht="12.75">
      <c r="A436" s="35"/>
      <c r="B436" s="38">
        <v>80102</v>
      </c>
      <c r="C436" s="93" t="s">
        <v>195</v>
      </c>
      <c r="D436" s="94"/>
      <c r="E436" s="94">
        <f>E438</f>
        <v>258700</v>
      </c>
    </row>
    <row r="437" spans="1:5" ht="12.75">
      <c r="A437" s="35"/>
      <c r="B437" s="38"/>
      <c r="C437" s="94"/>
      <c r="D437" s="94"/>
      <c r="E437" s="94"/>
    </row>
    <row r="438" spans="1:5" ht="12.75">
      <c r="A438" s="35"/>
      <c r="B438" s="95"/>
      <c r="C438" s="97" t="s">
        <v>481</v>
      </c>
      <c r="D438" s="94" t="s">
        <v>220</v>
      </c>
      <c r="E438" s="98">
        <f>E439</f>
        <v>258700</v>
      </c>
    </row>
    <row r="439" spans="1:5" ht="12.75">
      <c r="A439" s="35"/>
      <c r="B439" s="95">
        <v>6050</v>
      </c>
      <c r="C439" s="96" t="s">
        <v>469</v>
      </c>
      <c r="D439" s="94"/>
      <c r="E439" s="40">
        <v>258700</v>
      </c>
    </row>
    <row r="440" spans="1:5" ht="12.75">
      <c r="A440" s="35"/>
      <c r="B440" s="95"/>
      <c r="C440" s="96"/>
      <c r="D440" s="94"/>
      <c r="E440" s="40"/>
    </row>
    <row r="441" spans="1:5" ht="12.75">
      <c r="A441" s="35"/>
      <c r="B441" s="38">
        <v>80104</v>
      </c>
      <c r="C441" s="41" t="s">
        <v>209</v>
      </c>
      <c r="D441" s="94"/>
      <c r="E441" s="39">
        <f>E443</f>
        <v>1466800</v>
      </c>
    </row>
    <row r="442" spans="1:5" ht="12.75">
      <c r="A442" s="35"/>
      <c r="B442" s="35"/>
      <c r="C442" s="96"/>
      <c r="D442" s="94"/>
      <c r="E442" s="36"/>
    </row>
    <row r="443" spans="1:5" ht="12.75">
      <c r="A443" s="35"/>
      <c r="B443" s="35"/>
      <c r="C443" s="39" t="s">
        <v>210</v>
      </c>
      <c r="D443" s="94" t="s">
        <v>224</v>
      </c>
      <c r="E443" s="33">
        <f>E444</f>
        <v>1466800</v>
      </c>
    </row>
    <row r="444" spans="1:5" ht="25.5">
      <c r="A444" s="35"/>
      <c r="B444" s="35">
        <v>2540</v>
      </c>
      <c r="C444" s="37" t="s">
        <v>229</v>
      </c>
      <c r="D444" s="94"/>
      <c r="E444" s="40">
        <v>1466800</v>
      </c>
    </row>
    <row r="445" spans="1:5" ht="12.75">
      <c r="A445" s="35"/>
      <c r="B445" s="35"/>
      <c r="C445" s="39"/>
      <c r="D445" s="94"/>
      <c r="E445" s="40"/>
    </row>
    <row r="446" spans="1:5" ht="12.75">
      <c r="A446" s="38"/>
      <c r="B446" s="38">
        <v>80110</v>
      </c>
      <c r="C446" s="41" t="s">
        <v>196</v>
      </c>
      <c r="D446" s="39"/>
      <c r="E446" s="33">
        <f>E448+E451+E454+E457</f>
        <v>911200</v>
      </c>
    </row>
    <row r="447" spans="1:5" ht="12.75">
      <c r="A447" s="35"/>
      <c r="B447" s="35"/>
      <c r="C447" s="97"/>
      <c r="D447" s="94"/>
      <c r="E447" s="40"/>
    </row>
    <row r="448" spans="1:5" ht="12.75">
      <c r="A448" s="35"/>
      <c r="B448" s="35"/>
      <c r="C448" s="39" t="s">
        <v>197</v>
      </c>
      <c r="D448" s="39"/>
      <c r="E448" s="33">
        <f>E449</f>
        <v>400000</v>
      </c>
    </row>
    <row r="449" spans="1:5" ht="12.75">
      <c r="A449" s="35"/>
      <c r="B449" s="95">
        <v>6050</v>
      </c>
      <c r="C449" s="37" t="s">
        <v>469</v>
      </c>
      <c r="D449" s="94" t="s">
        <v>220</v>
      </c>
      <c r="E449" s="40">
        <v>400000</v>
      </c>
    </row>
    <row r="450" spans="1:5" ht="12.75">
      <c r="A450" s="35"/>
      <c r="B450" s="95"/>
      <c r="C450" s="96"/>
      <c r="D450" s="94"/>
      <c r="E450" s="40"/>
    </row>
    <row r="451" spans="1:5" ht="12.75">
      <c r="A451" s="35"/>
      <c r="B451" s="35"/>
      <c r="C451" s="39" t="s">
        <v>198</v>
      </c>
      <c r="D451" s="39"/>
      <c r="E451" s="33">
        <f>E452</f>
        <v>100000</v>
      </c>
    </row>
    <row r="452" spans="1:5" ht="12.75">
      <c r="A452" s="35"/>
      <c r="B452" s="95">
        <v>6050</v>
      </c>
      <c r="C452" s="37" t="s">
        <v>469</v>
      </c>
      <c r="D452" s="94" t="s">
        <v>233</v>
      </c>
      <c r="E452" s="40">
        <v>100000</v>
      </c>
    </row>
    <row r="453" spans="1:5" ht="12.75">
      <c r="A453" s="35"/>
      <c r="B453" s="95"/>
      <c r="C453" s="96"/>
      <c r="D453" s="94"/>
      <c r="E453" s="40"/>
    </row>
    <row r="454" spans="1:5" ht="25.5">
      <c r="A454" s="35"/>
      <c r="B454" s="95"/>
      <c r="C454" s="94" t="s">
        <v>255</v>
      </c>
      <c r="D454" s="94" t="s">
        <v>220</v>
      </c>
      <c r="E454" s="98">
        <f>E455</f>
        <v>35000</v>
      </c>
    </row>
    <row r="455" spans="1:5" ht="12.75">
      <c r="A455" s="35"/>
      <c r="B455" s="95">
        <v>6050</v>
      </c>
      <c r="C455" s="96" t="s">
        <v>469</v>
      </c>
      <c r="D455" s="94"/>
      <c r="E455" s="40">
        <v>35000</v>
      </c>
    </row>
    <row r="456" spans="1:5" ht="12.75">
      <c r="A456" s="35"/>
      <c r="B456" s="95"/>
      <c r="C456" s="96"/>
      <c r="D456" s="94"/>
      <c r="E456" s="40"/>
    </row>
    <row r="457" spans="1:5" ht="12.75">
      <c r="A457" s="35"/>
      <c r="B457" s="35"/>
      <c r="C457" s="39" t="s">
        <v>199</v>
      </c>
      <c r="D457" s="39"/>
      <c r="E457" s="33">
        <f>E458</f>
        <v>376200</v>
      </c>
    </row>
    <row r="458" spans="1:5" ht="25.5">
      <c r="A458" s="35"/>
      <c r="B458" s="95">
        <v>2540</v>
      </c>
      <c r="C458" s="96" t="s">
        <v>229</v>
      </c>
      <c r="D458" s="94" t="s">
        <v>224</v>
      </c>
      <c r="E458" s="40">
        <v>376200</v>
      </c>
    </row>
    <row r="459" spans="1:5" ht="12.75">
      <c r="A459" s="35"/>
      <c r="B459" s="95"/>
      <c r="C459" s="96"/>
      <c r="D459" s="94"/>
      <c r="E459" s="40"/>
    </row>
    <row r="460" spans="1:5" ht="12.75">
      <c r="A460" s="92"/>
      <c r="B460" s="92">
        <v>80113</v>
      </c>
      <c r="C460" s="93" t="s">
        <v>200</v>
      </c>
      <c r="D460" s="94"/>
      <c r="E460" s="98">
        <f>E462</f>
        <v>128000</v>
      </c>
    </row>
    <row r="461" spans="1:5" ht="12.75">
      <c r="A461" s="92"/>
      <c r="B461" s="92"/>
      <c r="C461" s="93"/>
      <c r="D461" s="94"/>
      <c r="E461" s="98"/>
    </row>
    <row r="462" spans="1:5" ht="25.5">
      <c r="A462" s="35"/>
      <c r="B462" s="95"/>
      <c r="C462" s="39" t="s">
        <v>244</v>
      </c>
      <c r="D462" s="94" t="s">
        <v>220</v>
      </c>
      <c r="E462" s="33">
        <f>E463</f>
        <v>128000</v>
      </c>
    </row>
    <row r="463" spans="1:5" ht="12.75">
      <c r="A463" s="35"/>
      <c r="B463" s="95">
        <v>4300</v>
      </c>
      <c r="C463" s="96" t="s">
        <v>365</v>
      </c>
      <c r="D463" s="94"/>
      <c r="E463" s="99">
        <v>128000</v>
      </c>
    </row>
    <row r="464" spans="1:5" ht="12.75">
      <c r="A464" s="35"/>
      <c r="B464" s="35"/>
      <c r="C464" s="97"/>
      <c r="D464" s="94"/>
      <c r="E464" s="40"/>
    </row>
    <row r="465" spans="1:5" ht="12.75">
      <c r="A465" s="38"/>
      <c r="B465" s="38">
        <v>80120</v>
      </c>
      <c r="C465" s="41" t="s">
        <v>201</v>
      </c>
      <c r="D465" s="94"/>
      <c r="E465" s="39">
        <f>E467+E471</f>
        <v>3045000</v>
      </c>
    </row>
    <row r="466" spans="1:5" ht="12.75">
      <c r="A466" s="38"/>
      <c r="B466" s="38"/>
      <c r="C466" s="41"/>
      <c r="D466" s="94"/>
      <c r="E466" s="39"/>
    </row>
    <row r="467" spans="1:5" ht="12.75">
      <c r="A467" s="35"/>
      <c r="B467" s="35"/>
      <c r="C467" s="94" t="s">
        <v>222</v>
      </c>
      <c r="D467" s="39"/>
      <c r="E467" s="94">
        <f>E468</f>
        <v>1300000</v>
      </c>
    </row>
    <row r="468" spans="1:5" ht="12.75">
      <c r="A468" s="35"/>
      <c r="B468" s="95">
        <v>6050</v>
      </c>
      <c r="C468" s="37" t="s">
        <v>469</v>
      </c>
      <c r="D468" s="94" t="s">
        <v>247</v>
      </c>
      <c r="E468" s="40">
        <v>1300000</v>
      </c>
    </row>
    <row r="469" spans="1:5" ht="12.75">
      <c r="A469" s="35"/>
      <c r="B469" s="95"/>
      <c r="C469" s="96"/>
      <c r="D469" s="94"/>
      <c r="E469" s="40"/>
    </row>
    <row r="470" spans="1:5" ht="12.75">
      <c r="A470" s="35"/>
      <c r="B470" s="95"/>
      <c r="C470" s="96"/>
      <c r="D470" s="94"/>
      <c r="E470" s="40"/>
    </row>
    <row r="471" spans="1:5" ht="12.75">
      <c r="A471" s="35"/>
      <c r="B471" s="35"/>
      <c r="C471" s="94" t="s">
        <v>202</v>
      </c>
      <c r="D471" s="94" t="s">
        <v>224</v>
      </c>
      <c r="E471" s="98">
        <f>E472+E473</f>
        <v>1745000</v>
      </c>
    </row>
    <row r="472" spans="1:5" ht="25.5">
      <c r="A472" s="35"/>
      <c r="B472" s="35">
        <v>2540</v>
      </c>
      <c r="C472" s="37" t="s">
        <v>229</v>
      </c>
      <c r="D472" s="94"/>
      <c r="E472" s="99">
        <v>1302000</v>
      </c>
    </row>
    <row r="473" spans="1:5" ht="38.25">
      <c r="A473" s="35"/>
      <c r="B473" s="35">
        <v>2590</v>
      </c>
      <c r="C473" s="37" t="s">
        <v>230</v>
      </c>
      <c r="D473" s="94"/>
      <c r="E473" s="40">
        <v>443000</v>
      </c>
    </row>
    <row r="474" spans="1:5" ht="12.75">
      <c r="A474" s="35"/>
      <c r="B474" s="35"/>
      <c r="C474" s="97"/>
      <c r="D474" s="94"/>
      <c r="E474" s="40"/>
    </row>
    <row r="475" spans="1:5" ht="12.75">
      <c r="A475" s="92"/>
      <c r="B475" s="92">
        <v>80130</v>
      </c>
      <c r="C475" s="93" t="s">
        <v>203</v>
      </c>
      <c r="D475" s="94"/>
      <c r="E475" s="94">
        <f>E477+E480</f>
        <v>7191200</v>
      </c>
    </row>
    <row r="476" spans="1:5" ht="12.75">
      <c r="A476" s="35"/>
      <c r="B476" s="35"/>
      <c r="C476" s="37"/>
      <c r="D476" s="94"/>
      <c r="E476" s="36"/>
    </row>
    <row r="477" spans="1:5" ht="12.75">
      <c r="A477" s="38"/>
      <c r="B477" s="38"/>
      <c r="C477" s="39" t="s">
        <v>204</v>
      </c>
      <c r="D477" s="94" t="s">
        <v>224</v>
      </c>
      <c r="E477" s="39">
        <f>E478</f>
        <v>1885000</v>
      </c>
    </row>
    <row r="478" spans="1:5" ht="38.25">
      <c r="A478" s="35"/>
      <c r="B478" s="35">
        <v>2590</v>
      </c>
      <c r="C478" s="37" t="s">
        <v>230</v>
      </c>
      <c r="D478" s="94"/>
      <c r="E478" s="40">
        <v>1885000</v>
      </c>
    </row>
    <row r="479" spans="1:5" ht="12.75">
      <c r="A479" s="35"/>
      <c r="B479" s="35"/>
      <c r="C479" s="97"/>
      <c r="D479" s="94"/>
      <c r="E479" s="40"/>
    </row>
    <row r="480" spans="1:5" ht="12.75">
      <c r="A480" s="35"/>
      <c r="B480" s="35"/>
      <c r="C480" s="39" t="s">
        <v>205</v>
      </c>
      <c r="D480" s="94" t="s">
        <v>224</v>
      </c>
      <c r="E480" s="33">
        <f>E481</f>
        <v>5306200</v>
      </c>
    </row>
    <row r="481" spans="1:5" ht="25.5">
      <c r="A481" s="35"/>
      <c r="B481" s="35">
        <v>2540</v>
      </c>
      <c r="C481" s="37" t="s">
        <v>229</v>
      </c>
      <c r="D481" s="94"/>
      <c r="E481" s="40">
        <v>5306200</v>
      </c>
    </row>
    <row r="482" spans="1:5" ht="12.75">
      <c r="A482" s="35"/>
      <c r="B482" s="35"/>
      <c r="C482" s="37"/>
      <c r="D482" s="94"/>
      <c r="E482" s="40"/>
    </row>
    <row r="483" spans="1:5" ht="25.5">
      <c r="A483" s="35"/>
      <c r="B483" s="38">
        <v>80140</v>
      </c>
      <c r="C483" s="41" t="s">
        <v>227</v>
      </c>
      <c r="D483" s="94"/>
      <c r="E483" s="33">
        <f>E485</f>
        <v>890000</v>
      </c>
    </row>
    <row r="484" spans="1:5" ht="12.75">
      <c r="A484" s="35"/>
      <c r="B484" s="35"/>
      <c r="C484" s="96"/>
      <c r="D484" s="94"/>
      <c r="E484" s="40"/>
    </row>
    <row r="485" spans="1:5" ht="25.5">
      <c r="A485" s="35"/>
      <c r="B485" s="35"/>
      <c r="C485" s="39" t="s">
        <v>243</v>
      </c>
      <c r="D485" s="94"/>
      <c r="E485" s="33">
        <f>E486</f>
        <v>890000</v>
      </c>
    </row>
    <row r="486" spans="1:5" ht="12.75">
      <c r="A486" s="35"/>
      <c r="B486" s="35">
        <v>6050</v>
      </c>
      <c r="C486" s="37" t="s">
        <v>469</v>
      </c>
      <c r="D486" s="94" t="s">
        <v>220</v>
      </c>
      <c r="E486" s="40">
        <v>890000</v>
      </c>
    </row>
    <row r="487" spans="1:5" ht="12.75">
      <c r="A487" s="35"/>
      <c r="B487" s="35"/>
      <c r="C487" s="96"/>
      <c r="D487" s="94"/>
      <c r="E487" s="40"/>
    </row>
    <row r="488" spans="1:5" ht="12.75">
      <c r="A488" s="35"/>
      <c r="B488" s="38">
        <v>80146</v>
      </c>
      <c r="C488" s="41" t="s">
        <v>223</v>
      </c>
      <c r="D488" s="94" t="s">
        <v>220</v>
      </c>
      <c r="E488" s="33">
        <f>E489</f>
        <v>780000</v>
      </c>
    </row>
    <row r="489" spans="1:5" ht="12.75">
      <c r="A489" s="35"/>
      <c r="B489" s="35">
        <v>4300</v>
      </c>
      <c r="C489" s="37" t="s">
        <v>365</v>
      </c>
      <c r="D489" s="94"/>
      <c r="E489" s="40">
        <v>780000</v>
      </c>
    </row>
    <row r="490" spans="1:5" ht="12.75">
      <c r="A490" s="35"/>
      <c r="B490" s="35"/>
      <c r="C490" s="37"/>
      <c r="D490" s="94"/>
      <c r="E490" s="40"/>
    </row>
    <row r="491" spans="1:5" ht="12.75">
      <c r="A491" s="35"/>
      <c r="B491" s="38">
        <v>80195</v>
      </c>
      <c r="C491" s="41" t="s">
        <v>415</v>
      </c>
      <c r="D491" s="94"/>
      <c r="E491" s="33">
        <f>E492+E495+E498+E500+E503+E507+E509+E513+E515+E517+E519+E521+E525+E527+E531+E533+E535+E539</f>
        <v>5752630</v>
      </c>
    </row>
    <row r="492" spans="1:5" ht="12.75">
      <c r="A492" s="35"/>
      <c r="B492" s="38"/>
      <c r="C492" s="94" t="s">
        <v>226</v>
      </c>
      <c r="D492" s="94" t="s">
        <v>224</v>
      </c>
      <c r="E492" s="33">
        <f>SUM(E493:E494)</f>
        <v>463400</v>
      </c>
    </row>
    <row r="493" spans="1:5" ht="12.75">
      <c r="A493" s="35"/>
      <c r="B493" s="35">
        <v>4010</v>
      </c>
      <c r="C493" s="37" t="s">
        <v>368</v>
      </c>
      <c r="D493" s="36"/>
      <c r="E493" s="40">
        <v>389400</v>
      </c>
    </row>
    <row r="494" spans="1:5" ht="12.75">
      <c r="A494" s="35"/>
      <c r="B494" s="35">
        <v>4110</v>
      </c>
      <c r="C494" s="37" t="s">
        <v>442</v>
      </c>
      <c r="D494" s="36"/>
      <c r="E494" s="40">
        <v>74000</v>
      </c>
    </row>
    <row r="495" spans="1:5" ht="38.25">
      <c r="A495" s="35"/>
      <c r="B495" s="35"/>
      <c r="C495" s="110" t="s">
        <v>3</v>
      </c>
      <c r="D495" s="94" t="s">
        <v>249</v>
      </c>
      <c r="E495" s="98">
        <f>E496+E497</f>
        <v>157610</v>
      </c>
    </row>
    <row r="496" spans="1:5" ht="12.75">
      <c r="A496" s="35"/>
      <c r="B496" s="35">
        <v>4010</v>
      </c>
      <c r="C496" s="37" t="s">
        <v>368</v>
      </c>
      <c r="D496" s="94"/>
      <c r="E496" s="99">
        <v>133000</v>
      </c>
    </row>
    <row r="497" spans="1:5" ht="12.75">
      <c r="A497" s="35"/>
      <c r="B497" s="35">
        <v>4110</v>
      </c>
      <c r="C497" s="37" t="s">
        <v>442</v>
      </c>
      <c r="D497" s="36"/>
      <c r="E497" s="40">
        <v>24610</v>
      </c>
    </row>
    <row r="498" spans="1:5" ht="25.5">
      <c r="A498" s="35"/>
      <c r="B498" s="95"/>
      <c r="C498" s="94" t="s">
        <v>4</v>
      </c>
      <c r="D498" s="94" t="s">
        <v>224</v>
      </c>
      <c r="E498" s="33">
        <f>E499</f>
        <v>923000</v>
      </c>
    </row>
    <row r="499" spans="1:5" ht="12.75">
      <c r="A499" s="35"/>
      <c r="B499" s="95">
        <v>4440</v>
      </c>
      <c r="C499" s="96" t="s">
        <v>466</v>
      </c>
      <c r="D499" s="94"/>
      <c r="E499" s="40">
        <v>923000</v>
      </c>
    </row>
    <row r="500" spans="1:5" ht="12.75">
      <c r="A500" s="35"/>
      <c r="B500" s="95"/>
      <c r="C500" s="94" t="s">
        <v>207</v>
      </c>
      <c r="D500" s="94"/>
      <c r="E500" s="33">
        <f>E501</f>
        <v>2800</v>
      </c>
    </row>
    <row r="501" spans="1:5" ht="12.75">
      <c r="A501" s="35"/>
      <c r="B501" s="95"/>
      <c r="C501" s="97" t="s">
        <v>251</v>
      </c>
      <c r="D501" s="94" t="s">
        <v>220</v>
      </c>
      <c r="E501" s="98">
        <f>E502</f>
        <v>2800</v>
      </c>
    </row>
    <row r="502" spans="1:5" ht="12.75">
      <c r="A502" s="35"/>
      <c r="B502" s="95">
        <v>4210</v>
      </c>
      <c r="C502" s="96" t="s">
        <v>465</v>
      </c>
      <c r="D502" s="94"/>
      <c r="E502" s="99">
        <v>2800</v>
      </c>
    </row>
    <row r="503" spans="1:5" ht="12.75">
      <c r="A503" s="35"/>
      <c r="B503" s="95"/>
      <c r="C503" s="94" t="s">
        <v>206</v>
      </c>
      <c r="D503" s="94" t="s">
        <v>220</v>
      </c>
      <c r="E503" s="98">
        <f>SUM(E504:E506)</f>
        <v>5740</v>
      </c>
    </row>
    <row r="504" spans="1:5" ht="12.75">
      <c r="A504" s="35"/>
      <c r="B504" s="95">
        <v>4110</v>
      </c>
      <c r="C504" s="96" t="s">
        <v>442</v>
      </c>
      <c r="D504" s="94"/>
      <c r="E504" s="40">
        <v>400</v>
      </c>
    </row>
    <row r="505" spans="1:5" ht="12.75">
      <c r="A505" s="35"/>
      <c r="B505" s="95">
        <v>4120</v>
      </c>
      <c r="C505" s="96" t="s">
        <v>48</v>
      </c>
      <c r="D505" s="94"/>
      <c r="E505" s="40">
        <v>100</v>
      </c>
    </row>
    <row r="506" spans="1:5" ht="12.75">
      <c r="A506" s="35"/>
      <c r="B506" s="95">
        <v>4170</v>
      </c>
      <c r="C506" s="96" t="s">
        <v>378</v>
      </c>
      <c r="D506" s="94"/>
      <c r="E506" s="40">
        <v>5240</v>
      </c>
    </row>
    <row r="507" spans="1:5" ht="38.25">
      <c r="A507" s="35"/>
      <c r="B507" s="95"/>
      <c r="C507" s="94" t="s">
        <v>208</v>
      </c>
      <c r="D507" s="94" t="s">
        <v>250</v>
      </c>
      <c r="E507" s="33">
        <f>E508</f>
        <v>3728900</v>
      </c>
    </row>
    <row r="508" spans="1:5" ht="12.75">
      <c r="A508" s="35"/>
      <c r="B508" s="95">
        <v>4010</v>
      </c>
      <c r="C508" s="96" t="s">
        <v>368</v>
      </c>
      <c r="D508" s="94"/>
      <c r="E508" s="40">
        <v>3728900</v>
      </c>
    </row>
    <row r="509" spans="1:5" ht="38.25">
      <c r="A509" s="35"/>
      <c r="B509" s="95"/>
      <c r="C509" s="94" t="s">
        <v>221</v>
      </c>
      <c r="D509" s="94" t="s">
        <v>250</v>
      </c>
      <c r="E509" s="33">
        <f>SUM(E510:E512)</f>
        <v>148500</v>
      </c>
    </row>
    <row r="510" spans="1:5" ht="12.75">
      <c r="A510" s="35"/>
      <c r="B510" s="95">
        <v>4010</v>
      </c>
      <c r="C510" s="96" t="s">
        <v>368</v>
      </c>
      <c r="D510" s="94"/>
      <c r="E510" s="40">
        <v>122500</v>
      </c>
    </row>
    <row r="511" spans="1:5" ht="12.75">
      <c r="A511" s="35"/>
      <c r="B511" s="95">
        <v>4110</v>
      </c>
      <c r="C511" s="96" t="s">
        <v>442</v>
      </c>
      <c r="D511" s="94"/>
      <c r="E511" s="40">
        <v>23000</v>
      </c>
    </row>
    <row r="512" spans="1:5" ht="12.75">
      <c r="A512" s="35"/>
      <c r="B512" s="95">
        <v>4120</v>
      </c>
      <c r="C512" s="96" t="s">
        <v>491</v>
      </c>
      <c r="D512" s="94"/>
      <c r="E512" s="40">
        <v>3000</v>
      </c>
    </row>
    <row r="513" spans="1:5" ht="38.25">
      <c r="A513" s="35"/>
      <c r="B513" s="95"/>
      <c r="C513" s="94" t="s">
        <v>246</v>
      </c>
      <c r="D513" s="94" t="s">
        <v>249</v>
      </c>
      <c r="E513" s="98">
        <f>E514</f>
        <v>14270</v>
      </c>
    </row>
    <row r="514" spans="1:5" ht="12.75">
      <c r="A514" s="35"/>
      <c r="B514" s="95">
        <v>3240</v>
      </c>
      <c r="C514" s="96" t="s">
        <v>232</v>
      </c>
      <c r="D514" s="94"/>
      <c r="E514" s="40">
        <v>14270</v>
      </c>
    </row>
    <row r="515" spans="1:5" ht="25.5">
      <c r="A515" s="35"/>
      <c r="B515" s="95"/>
      <c r="C515" s="94" t="s">
        <v>256</v>
      </c>
      <c r="D515" s="94" t="s">
        <v>220</v>
      </c>
      <c r="E515" s="98">
        <f>E516</f>
        <v>4000</v>
      </c>
    </row>
    <row r="516" spans="1:5" ht="12.75">
      <c r="A516" s="35"/>
      <c r="B516" s="95">
        <v>4300</v>
      </c>
      <c r="C516" s="96" t="s">
        <v>365</v>
      </c>
      <c r="D516" s="94"/>
      <c r="E516" s="40">
        <v>4000</v>
      </c>
    </row>
    <row r="517" spans="1:5" ht="25.5">
      <c r="A517" s="35"/>
      <c r="B517" s="95"/>
      <c r="C517" s="94" t="s">
        <v>237</v>
      </c>
      <c r="D517" s="94" t="s">
        <v>220</v>
      </c>
      <c r="E517" s="98">
        <f>E518</f>
        <v>40000</v>
      </c>
    </row>
    <row r="518" spans="1:5" ht="25.5">
      <c r="A518" s="35"/>
      <c r="B518" s="95">
        <v>2580</v>
      </c>
      <c r="C518" s="96" t="s">
        <v>236</v>
      </c>
      <c r="D518" s="94"/>
      <c r="E518" s="40">
        <v>40000</v>
      </c>
    </row>
    <row r="519" spans="1:5" ht="12.75">
      <c r="A519" s="35"/>
      <c r="B519" s="95"/>
      <c r="C519" s="94" t="s">
        <v>238</v>
      </c>
      <c r="D519" s="94" t="s">
        <v>220</v>
      </c>
      <c r="E519" s="98">
        <f>E520</f>
        <v>20000</v>
      </c>
    </row>
    <row r="520" spans="1:5" ht="12.75">
      <c r="A520" s="35"/>
      <c r="B520" s="95">
        <v>4300</v>
      </c>
      <c r="C520" s="96" t="s">
        <v>365</v>
      </c>
      <c r="D520" s="94"/>
      <c r="E520" s="40">
        <v>20000</v>
      </c>
    </row>
    <row r="521" spans="1:5" ht="51">
      <c r="A521" s="35"/>
      <c r="B521" s="95"/>
      <c r="C521" s="94" t="s">
        <v>241</v>
      </c>
      <c r="D521" s="94" t="s">
        <v>220</v>
      </c>
      <c r="E521" s="98">
        <f>SUM(E522+E523+E524)</f>
        <v>28086</v>
      </c>
    </row>
    <row r="522" spans="1:5" ht="12.75">
      <c r="A522" s="35"/>
      <c r="B522" s="95">
        <v>4170</v>
      </c>
      <c r="C522" s="96" t="s">
        <v>378</v>
      </c>
      <c r="D522" s="94"/>
      <c r="E522" s="99">
        <v>3000</v>
      </c>
    </row>
    <row r="523" spans="1:5" ht="12.75">
      <c r="A523" s="35"/>
      <c r="B523" s="95">
        <v>4210</v>
      </c>
      <c r="C523" s="96" t="s">
        <v>465</v>
      </c>
      <c r="D523" s="94"/>
      <c r="E523" s="40">
        <v>8086</v>
      </c>
    </row>
    <row r="524" spans="1:5" ht="12.75">
      <c r="A524" s="35"/>
      <c r="B524" s="95">
        <v>4300</v>
      </c>
      <c r="C524" s="96" t="s">
        <v>365</v>
      </c>
      <c r="D524" s="94"/>
      <c r="E524" s="40">
        <v>17000</v>
      </c>
    </row>
    <row r="525" spans="1:5" ht="25.5">
      <c r="A525" s="35"/>
      <c r="B525" s="95"/>
      <c r="C525" s="94" t="s">
        <v>239</v>
      </c>
      <c r="D525" s="94" t="s">
        <v>220</v>
      </c>
      <c r="E525" s="98">
        <f>E526</f>
        <v>12000</v>
      </c>
    </row>
    <row r="526" spans="1:5" ht="12.75">
      <c r="A526" s="35"/>
      <c r="B526" s="95">
        <v>4300</v>
      </c>
      <c r="C526" s="96" t="s">
        <v>365</v>
      </c>
      <c r="D526" s="94"/>
      <c r="E526" s="40">
        <v>12000</v>
      </c>
    </row>
    <row r="527" spans="1:5" ht="12.75">
      <c r="A527" s="35"/>
      <c r="B527" s="95"/>
      <c r="C527" s="94" t="s">
        <v>476</v>
      </c>
      <c r="D527" s="94" t="s">
        <v>474</v>
      </c>
      <c r="E527" s="98">
        <f>SUM(E528:E530)</f>
        <v>1500</v>
      </c>
    </row>
    <row r="528" spans="1:5" ht="12.75">
      <c r="A528" s="35"/>
      <c r="B528" s="95">
        <v>4110</v>
      </c>
      <c r="C528" s="96" t="s">
        <v>442</v>
      </c>
      <c r="D528" s="94"/>
      <c r="E528" s="40">
        <v>400</v>
      </c>
    </row>
    <row r="529" spans="1:5" ht="12.75">
      <c r="A529" s="35"/>
      <c r="B529" s="95">
        <v>4120</v>
      </c>
      <c r="C529" s="96" t="s">
        <v>48</v>
      </c>
      <c r="D529" s="94"/>
      <c r="E529" s="40">
        <v>100</v>
      </c>
    </row>
    <row r="530" spans="1:5" ht="12.75">
      <c r="A530" s="35"/>
      <c r="B530" s="95">
        <v>4580</v>
      </c>
      <c r="C530" s="96" t="s">
        <v>475</v>
      </c>
      <c r="D530" s="94"/>
      <c r="E530" s="40">
        <v>1000</v>
      </c>
    </row>
    <row r="531" spans="1:5" ht="25.5">
      <c r="A531" s="35"/>
      <c r="B531" s="95"/>
      <c r="C531" s="94" t="s">
        <v>240</v>
      </c>
      <c r="D531" s="94" t="s">
        <v>220</v>
      </c>
      <c r="E531" s="98">
        <f>E532</f>
        <v>50000</v>
      </c>
    </row>
    <row r="532" spans="1:5" ht="12.75">
      <c r="A532" s="35"/>
      <c r="B532" s="95">
        <v>4300</v>
      </c>
      <c r="C532" s="96" t="s">
        <v>365</v>
      </c>
      <c r="D532" s="94"/>
      <c r="E532" s="40">
        <v>50000</v>
      </c>
    </row>
    <row r="533" spans="1:5" ht="38.25">
      <c r="A533" s="35"/>
      <c r="B533" s="95"/>
      <c r="C533" s="94" t="s">
        <v>242</v>
      </c>
      <c r="D533" s="94" t="s">
        <v>249</v>
      </c>
      <c r="E533" s="98">
        <f>E534</f>
        <v>52000</v>
      </c>
    </row>
    <row r="534" spans="1:5" ht="12.75">
      <c r="A534" s="35"/>
      <c r="B534" s="95">
        <v>4307</v>
      </c>
      <c r="C534" s="96" t="s">
        <v>365</v>
      </c>
      <c r="D534" s="94"/>
      <c r="E534" s="40">
        <v>52000</v>
      </c>
    </row>
    <row r="535" spans="1:5" ht="38.25">
      <c r="A535" s="35"/>
      <c r="B535" s="95"/>
      <c r="C535" s="94" t="s">
        <v>235</v>
      </c>
      <c r="D535" s="94"/>
      <c r="E535" s="98">
        <f>E536</f>
        <v>4700</v>
      </c>
    </row>
    <row r="536" spans="1:5" ht="12.75">
      <c r="A536" s="35"/>
      <c r="B536" s="95"/>
      <c r="C536" s="97" t="s">
        <v>251</v>
      </c>
      <c r="D536" s="94" t="s">
        <v>251</v>
      </c>
      <c r="E536" s="98">
        <f>E537</f>
        <v>4700</v>
      </c>
    </row>
    <row r="537" spans="1:5" ht="12.75">
      <c r="A537" s="35"/>
      <c r="B537" s="95">
        <v>4210</v>
      </c>
      <c r="C537" s="96" t="s">
        <v>465</v>
      </c>
      <c r="D537" s="94"/>
      <c r="E537" s="40">
        <v>4700</v>
      </c>
    </row>
    <row r="538" spans="1:5" ht="12.75">
      <c r="A538" s="35"/>
      <c r="B538" s="95"/>
      <c r="C538" s="96"/>
      <c r="D538" s="94"/>
      <c r="E538" s="40"/>
    </row>
    <row r="539" spans="1:5" ht="12.75">
      <c r="A539" s="35"/>
      <c r="B539" s="95"/>
      <c r="C539" s="94" t="s">
        <v>234</v>
      </c>
      <c r="D539" s="94"/>
      <c r="E539" s="98">
        <f>E540</f>
        <v>96124</v>
      </c>
    </row>
    <row r="540" spans="1:5" ht="12.75">
      <c r="A540" s="35"/>
      <c r="B540" s="95"/>
      <c r="C540" s="97" t="s">
        <v>251</v>
      </c>
      <c r="D540" s="94" t="s">
        <v>251</v>
      </c>
      <c r="E540" s="98">
        <f>E541</f>
        <v>96124</v>
      </c>
    </row>
    <row r="541" spans="1:5" ht="12.75">
      <c r="A541" s="35"/>
      <c r="B541" s="95">
        <v>4300</v>
      </c>
      <c r="C541" s="96" t="s">
        <v>365</v>
      </c>
      <c r="D541" s="94"/>
      <c r="E541" s="40">
        <v>96124</v>
      </c>
    </row>
    <row r="542" spans="1:5" ht="12.75">
      <c r="A542" s="35"/>
      <c r="B542" s="35"/>
      <c r="C542" s="37"/>
      <c r="D542" s="39"/>
      <c r="E542" s="40"/>
    </row>
    <row r="543" spans="1:5" ht="25.5" customHeight="1">
      <c r="A543" s="12">
        <v>851</v>
      </c>
      <c r="B543" s="12"/>
      <c r="C543" s="2" t="s">
        <v>322</v>
      </c>
      <c r="D543" s="2"/>
      <c r="E543" s="2">
        <f>E558+E581+E585+E594+E599+E545</f>
        <v>2667127</v>
      </c>
    </row>
    <row r="544" spans="1:5" ht="12.75">
      <c r="A544" s="8"/>
      <c r="B544" s="6"/>
      <c r="C544" s="14"/>
      <c r="D544" s="64"/>
      <c r="E544" s="4"/>
    </row>
    <row r="545" spans="1:5" ht="12.75">
      <c r="A545" s="8"/>
      <c r="B545" s="8">
        <v>85121</v>
      </c>
      <c r="C545" s="11" t="s">
        <v>309</v>
      </c>
      <c r="D545" s="68"/>
      <c r="E545" s="3">
        <f>E546+E548+E550+E553+E555</f>
        <v>208427</v>
      </c>
    </row>
    <row r="546" spans="1:5" ht="38.25">
      <c r="A546" s="8"/>
      <c r="B546" s="6"/>
      <c r="C546" s="3" t="s">
        <v>478</v>
      </c>
      <c r="D546" s="34" t="s">
        <v>18</v>
      </c>
      <c r="E546" s="3">
        <f>E547</f>
        <v>8000</v>
      </c>
    </row>
    <row r="547" spans="1:5" ht="38.25">
      <c r="A547" s="8"/>
      <c r="B547" s="6">
        <v>6220</v>
      </c>
      <c r="C547" s="14" t="s">
        <v>17</v>
      </c>
      <c r="E547" s="4">
        <v>8000</v>
      </c>
    </row>
    <row r="548" spans="1:5" ht="25.5">
      <c r="A548" s="8"/>
      <c r="B548" s="6"/>
      <c r="C548" s="3" t="s">
        <v>72</v>
      </c>
      <c r="D548" s="34" t="s">
        <v>28</v>
      </c>
      <c r="E548" s="3">
        <f>E549</f>
        <v>20000</v>
      </c>
    </row>
    <row r="549" spans="1:5" ht="38.25">
      <c r="A549" s="8"/>
      <c r="B549" s="6">
        <v>2560</v>
      </c>
      <c r="C549" s="14" t="s">
        <v>55</v>
      </c>
      <c r="E549" s="4">
        <v>20000</v>
      </c>
    </row>
    <row r="550" spans="1:5" ht="25.5">
      <c r="A550" s="8"/>
      <c r="B550" s="6"/>
      <c r="C550" s="3" t="s">
        <v>73</v>
      </c>
      <c r="D550" s="34" t="s">
        <v>28</v>
      </c>
      <c r="E550" s="3">
        <f>E551</f>
        <v>15000</v>
      </c>
    </row>
    <row r="551" spans="1:5" ht="38.25">
      <c r="A551" s="8"/>
      <c r="B551" s="6">
        <v>2560</v>
      </c>
      <c r="C551" s="14" t="s">
        <v>55</v>
      </c>
      <c r="E551" s="4">
        <v>15000</v>
      </c>
    </row>
    <row r="552" spans="1:5" ht="12.75">
      <c r="A552" s="8"/>
      <c r="B552" s="6"/>
      <c r="C552" s="81" t="s">
        <v>297</v>
      </c>
      <c r="E552" s="4"/>
    </row>
    <row r="553" spans="1:5" ht="38.25">
      <c r="A553" s="8"/>
      <c r="B553" s="6"/>
      <c r="C553" s="81" t="s">
        <v>274</v>
      </c>
      <c r="D553" s="34" t="s">
        <v>275</v>
      </c>
      <c r="E553" s="81">
        <f>E554</f>
        <v>15427</v>
      </c>
    </row>
    <row r="554" spans="1:5" ht="38.25">
      <c r="A554" s="8"/>
      <c r="B554" s="6">
        <v>6229</v>
      </c>
      <c r="C554" s="14" t="s">
        <v>17</v>
      </c>
      <c r="D554" s="64"/>
      <c r="E554" s="4">
        <v>15427</v>
      </c>
    </row>
    <row r="555" spans="1:5" ht="25.5">
      <c r="A555" s="8"/>
      <c r="B555" s="6"/>
      <c r="C555" s="81" t="s">
        <v>2</v>
      </c>
      <c r="D555" s="34" t="s">
        <v>28</v>
      </c>
      <c r="E555" s="81">
        <f>E556</f>
        <v>150000</v>
      </c>
    </row>
    <row r="556" spans="1:5" ht="38.25">
      <c r="A556" s="8"/>
      <c r="B556" s="6">
        <v>6220</v>
      </c>
      <c r="C556" s="14" t="s">
        <v>17</v>
      </c>
      <c r="D556" s="64"/>
      <c r="E556" s="4">
        <v>150000</v>
      </c>
    </row>
    <row r="557" spans="1:5" ht="12.75">
      <c r="A557" s="8"/>
      <c r="B557" s="6"/>
      <c r="C557" s="14"/>
      <c r="D557" s="64"/>
      <c r="E557" s="4"/>
    </row>
    <row r="558" spans="1:5" ht="12.75">
      <c r="A558" s="8"/>
      <c r="B558" s="8">
        <v>85149</v>
      </c>
      <c r="C558" s="11" t="s">
        <v>315</v>
      </c>
      <c r="D558" s="3"/>
      <c r="E558" s="3">
        <f>E559+E567+E573+E569+E575+E577+E579+E561+E563+E565+E571</f>
        <v>460000</v>
      </c>
    </row>
    <row r="559" spans="1:5" ht="25.5">
      <c r="A559" s="8"/>
      <c r="B559" s="6"/>
      <c r="C559" s="3" t="s">
        <v>26</v>
      </c>
      <c r="D559" s="3" t="s">
        <v>150</v>
      </c>
      <c r="E559" s="3">
        <f>E560</f>
        <v>350000</v>
      </c>
    </row>
    <row r="560" spans="1:5" ht="38.25">
      <c r="A560" s="8"/>
      <c r="B560" s="6">
        <v>2560</v>
      </c>
      <c r="C560" s="14" t="s">
        <v>55</v>
      </c>
      <c r="D560" s="22"/>
      <c r="E560" s="4">
        <v>350000</v>
      </c>
    </row>
    <row r="561" spans="1:5" ht="25.5">
      <c r="A561" s="8"/>
      <c r="B561" s="6"/>
      <c r="C561" s="3" t="s">
        <v>451</v>
      </c>
      <c r="D561" s="3" t="s">
        <v>150</v>
      </c>
      <c r="E561" s="3">
        <f>E562</f>
        <v>15000</v>
      </c>
    </row>
    <row r="562" spans="1:5" ht="38.25">
      <c r="A562" s="8"/>
      <c r="B562" s="6">
        <v>2560</v>
      </c>
      <c r="C562" s="14" t="s">
        <v>55</v>
      </c>
      <c r="D562" s="22"/>
      <c r="E562" s="4">
        <v>15000</v>
      </c>
    </row>
    <row r="563" spans="1:5" ht="25.5">
      <c r="A563" s="8"/>
      <c r="B563" s="6"/>
      <c r="C563" s="3" t="s">
        <v>452</v>
      </c>
      <c r="D563" s="3" t="s">
        <v>150</v>
      </c>
      <c r="E563" s="3">
        <f>E564</f>
        <v>4500</v>
      </c>
    </row>
    <row r="564" spans="1:5" ht="38.25">
      <c r="A564" s="8"/>
      <c r="B564" s="6">
        <v>2560</v>
      </c>
      <c r="C564" s="14" t="s">
        <v>55</v>
      </c>
      <c r="D564" s="22"/>
      <c r="E564" s="4">
        <v>4500</v>
      </c>
    </row>
    <row r="565" spans="1:5" ht="25.5">
      <c r="A565" s="8"/>
      <c r="B565" s="6"/>
      <c r="C565" s="3" t="s">
        <v>453</v>
      </c>
      <c r="D565" s="3" t="s">
        <v>150</v>
      </c>
      <c r="E565" s="3">
        <f>E566</f>
        <v>24500</v>
      </c>
    </row>
    <row r="566" spans="1:5" ht="38.25">
      <c r="A566" s="8"/>
      <c r="B566" s="6">
        <v>2560</v>
      </c>
      <c r="C566" s="14" t="s">
        <v>55</v>
      </c>
      <c r="D566" s="22"/>
      <c r="E566" s="4">
        <v>24500</v>
      </c>
    </row>
    <row r="567" spans="1:5" ht="25.5">
      <c r="A567" s="8"/>
      <c r="B567" s="6"/>
      <c r="C567" s="3" t="s">
        <v>282</v>
      </c>
      <c r="D567" s="3" t="s">
        <v>150</v>
      </c>
      <c r="E567" s="3">
        <f>E568</f>
        <v>11000</v>
      </c>
    </row>
    <row r="568" spans="1:5" ht="38.25">
      <c r="A568" s="8"/>
      <c r="B568" s="6">
        <v>2560</v>
      </c>
      <c r="C568" s="14" t="s">
        <v>55</v>
      </c>
      <c r="D568" s="22"/>
      <c r="E568" s="4">
        <v>11000</v>
      </c>
    </row>
    <row r="569" spans="1:5" ht="25.5">
      <c r="A569" s="8"/>
      <c r="B569" s="6"/>
      <c r="C569" s="3" t="s">
        <v>454</v>
      </c>
      <c r="D569" s="3" t="s">
        <v>150</v>
      </c>
      <c r="E569" s="3">
        <f>E570</f>
        <v>5000</v>
      </c>
    </row>
    <row r="570" spans="1:5" ht="25.5">
      <c r="A570" s="8"/>
      <c r="B570" s="6">
        <v>2820</v>
      </c>
      <c r="C570" s="14" t="s">
        <v>267</v>
      </c>
      <c r="D570" s="3"/>
      <c r="E570" s="4">
        <v>5000</v>
      </c>
    </row>
    <row r="571" spans="1:5" ht="25.5">
      <c r="A571" s="8"/>
      <c r="B571" s="6"/>
      <c r="C571" s="3" t="s">
        <v>455</v>
      </c>
      <c r="D571" s="3" t="s">
        <v>150</v>
      </c>
      <c r="E571" s="3">
        <f>E572</f>
        <v>10000</v>
      </c>
    </row>
    <row r="572" spans="1:5" ht="25.5">
      <c r="A572" s="8"/>
      <c r="B572" s="6">
        <v>2820</v>
      </c>
      <c r="C572" s="14" t="s">
        <v>267</v>
      </c>
      <c r="D572" s="22"/>
      <c r="E572" s="4">
        <v>10000</v>
      </c>
    </row>
    <row r="573" spans="1:5" ht="25.5">
      <c r="A573" s="8"/>
      <c r="B573" s="6"/>
      <c r="C573" s="3" t="s">
        <v>301</v>
      </c>
      <c r="D573" s="3" t="s">
        <v>150</v>
      </c>
      <c r="E573" s="3">
        <f>E574</f>
        <v>3000</v>
      </c>
    </row>
    <row r="574" spans="1:5" ht="12.75">
      <c r="A574" s="8"/>
      <c r="B574" s="6">
        <v>4300</v>
      </c>
      <c r="C574" s="14" t="s">
        <v>333</v>
      </c>
      <c r="D574" s="22"/>
      <c r="E574" s="4">
        <v>3000</v>
      </c>
    </row>
    <row r="575" spans="1:5" ht="25.5">
      <c r="A575" s="8"/>
      <c r="B575" s="6"/>
      <c r="C575" s="3" t="s">
        <v>278</v>
      </c>
      <c r="D575" s="3" t="s">
        <v>150</v>
      </c>
      <c r="E575" s="3">
        <f>E576</f>
        <v>12000</v>
      </c>
    </row>
    <row r="576" spans="1:5" ht="38.25">
      <c r="A576" s="8"/>
      <c r="B576" s="6">
        <v>2830</v>
      </c>
      <c r="C576" s="14" t="s">
        <v>83</v>
      </c>
      <c r="D576" s="22"/>
      <c r="E576" s="4">
        <v>12000</v>
      </c>
    </row>
    <row r="577" spans="1:5" ht="25.5">
      <c r="A577" s="8"/>
      <c r="B577" s="6"/>
      <c r="C577" s="3" t="s">
        <v>279</v>
      </c>
      <c r="D577" s="3" t="s">
        <v>150</v>
      </c>
      <c r="E577" s="3">
        <f>E578</f>
        <v>15000</v>
      </c>
    </row>
    <row r="578" spans="1:5" ht="38.25">
      <c r="A578" s="8"/>
      <c r="B578" s="6">
        <v>2830</v>
      </c>
      <c r="C578" s="14" t="s">
        <v>83</v>
      </c>
      <c r="D578" s="22"/>
      <c r="E578" s="4">
        <v>15000</v>
      </c>
    </row>
    <row r="579" spans="1:5" ht="25.5">
      <c r="A579" s="8"/>
      <c r="B579" s="6"/>
      <c r="C579" s="3" t="s">
        <v>280</v>
      </c>
      <c r="D579" s="3" t="s">
        <v>150</v>
      </c>
      <c r="E579" s="3">
        <f>E580</f>
        <v>10000</v>
      </c>
    </row>
    <row r="580" spans="1:5" ht="38.25">
      <c r="A580" s="8"/>
      <c r="B580" s="6">
        <v>2830</v>
      </c>
      <c r="C580" s="14" t="s">
        <v>83</v>
      </c>
      <c r="D580" s="22"/>
      <c r="E580" s="4">
        <v>10000</v>
      </c>
    </row>
    <row r="581" spans="1:5" s="5" customFormat="1" ht="25.5">
      <c r="A581" s="8"/>
      <c r="B581" s="8">
        <v>85153</v>
      </c>
      <c r="C581" s="11" t="s">
        <v>50</v>
      </c>
      <c r="D581" s="3" t="s">
        <v>150</v>
      </c>
      <c r="E581" s="3">
        <f>E582+E583</f>
        <v>61000</v>
      </c>
    </row>
    <row r="582" spans="1:5" ht="25.5">
      <c r="A582" s="8"/>
      <c r="B582" s="6">
        <v>2810</v>
      </c>
      <c r="C582" s="14" t="s">
        <v>85</v>
      </c>
      <c r="D582" s="22"/>
      <c r="E582" s="4">
        <v>11000</v>
      </c>
    </row>
    <row r="583" spans="1:5" ht="25.5">
      <c r="A583" s="8"/>
      <c r="B583" s="6">
        <v>2820</v>
      </c>
      <c r="C583" s="14" t="s">
        <v>267</v>
      </c>
      <c r="D583" s="22"/>
      <c r="E583" s="4">
        <v>50000</v>
      </c>
    </row>
    <row r="584" spans="1:5" ht="12.75">
      <c r="A584" s="8"/>
      <c r="B584" s="6"/>
      <c r="C584" s="14"/>
      <c r="D584" s="22"/>
      <c r="E584" s="4"/>
    </row>
    <row r="585" spans="1:5" ht="12.75">
      <c r="A585" s="8"/>
      <c r="B585" s="8">
        <v>85154</v>
      </c>
      <c r="C585" s="11" t="s">
        <v>316</v>
      </c>
      <c r="D585" s="3"/>
      <c r="E585" s="3">
        <f>E586</f>
        <v>1823700</v>
      </c>
    </row>
    <row r="586" spans="1:5" ht="25.5">
      <c r="A586" s="8"/>
      <c r="B586" s="8"/>
      <c r="C586" s="30" t="s">
        <v>317</v>
      </c>
      <c r="D586" s="3" t="s">
        <v>150</v>
      </c>
      <c r="E586" s="3">
        <f>SUM(E587:E592)</f>
        <v>1823700</v>
      </c>
    </row>
    <row r="587" spans="1:5" ht="25.5">
      <c r="A587" s="6"/>
      <c r="B587" s="6">
        <v>2810</v>
      </c>
      <c r="C587" s="15" t="s">
        <v>286</v>
      </c>
      <c r="D587" s="4"/>
      <c r="E587" s="4">
        <v>110645</v>
      </c>
    </row>
    <row r="588" spans="1:5" ht="33.75" customHeight="1">
      <c r="A588" s="6"/>
      <c r="B588" s="6">
        <v>2820</v>
      </c>
      <c r="C588" s="14" t="s">
        <v>113</v>
      </c>
      <c r="D588" s="22"/>
      <c r="E588" s="4">
        <v>1181747</v>
      </c>
    </row>
    <row r="589" spans="1:5" ht="33.75" customHeight="1">
      <c r="A589" s="6"/>
      <c r="B589" s="6">
        <v>2830</v>
      </c>
      <c r="C589" s="14" t="s">
        <v>112</v>
      </c>
      <c r="D589" s="22"/>
      <c r="E589" s="4">
        <v>60000</v>
      </c>
    </row>
    <row r="590" spans="1:5" ht="12.75">
      <c r="A590" s="8"/>
      <c r="B590" s="6">
        <v>3110</v>
      </c>
      <c r="C590" s="14" t="s">
        <v>392</v>
      </c>
      <c r="D590" s="22"/>
      <c r="E590" s="4">
        <v>126700</v>
      </c>
    </row>
    <row r="591" spans="1:5" ht="12.75">
      <c r="A591" s="8"/>
      <c r="B591" s="6">
        <v>4170</v>
      </c>
      <c r="C591" s="14" t="s">
        <v>378</v>
      </c>
      <c r="D591" s="22"/>
      <c r="E591" s="4">
        <v>39000</v>
      </c>
    </row>
    <row r="592" spans="1:5" ht="12.75">
      <c r="A592" s="6"/>
      <c r="B592" s="6">
        <v>4300</v>
      </c>
      <c r="C592" s="14" t="s">
        <v>333</v>
      </c>
      <c r="D592" s="22"/>
      <c r="E592" s="4">
        <v>305608</v>
      </c>
    </row>
    <row r="593" spans="1:5" ht="12.75">
      <c r="A593" s="6"/>
      <c r="B593" s="6"/>
      <c r="C593" s="14"/>
      <c r="D593" s="22"/>
      <c r="E593" s="4"/>
    </row>
    <row r="594" spans="1:5" ht="38.25">
      <c r="A594" s="6"/>
      <c r="B594" s="8">
        <v>85156</v>
      </c>
      <c r="C594" s="11" t="s">
        <v>390</v>
      </c>
      <c r="D594" s="29"/>
      <c r="E594" s="3">
        <f>E596</f>
        <v>19000</v>
      </c>
    </row>
    <row r="595" spans="1:5" ht="12.75">
      <c r="A595" s="6"/>
      <c r="B595" s="6"/>
      <c r="C595" s="3" t="s">
        <v>395</v>
      </c>
      <c r="D595" s="29"/>
      <c r="E595" s="4"/>
    </row>
    <row r="596" spans="1:5" ht="25.5">
      <c r="A596" s="6"/>
      <c r="B596" s="8"/>
      <c r="C596" s="3" t="s">
        <v>398</v>
      </c>
      <c r="D596" s="3" t="s">
        <v>150</v>
      </c>
      <c r="E596" s="3">
        <f>E597</f>
        <v>19000</v>
      </c>
    </row>
    <row r="597" spans="1:5" ht="12.75">
      <c r="A597" s="6"/>
      <c r="B597" s="6">
        <v>4130</v>
      </c>
      <c r="C597" s="15" t="s">
        <v>391</v>
      </c>
      <c r="D597" s="65"/>
      <c r="E597" s="4">
        <v>19000</v>
      </c>
    </row>
    <row r="598" spans="1:5" ht="12.75">
      <c r="A598" s="6"/>
      <c r="B598" s="6"/>
      <c r="C598" s="15"/>
      <c r="D598" s="109"/>
      <c r="E598" s="4"/>
    </row>
    <row r="599" spans="1:5" s="5" customFormat="1" ht="12.75">
      <c r="A599" s="8"/>
      <c r="B599" s="8">
        <v>85195</v>
      </c>
      <c r="C599" s="23" t="s">
        <v>144</v>
      </c>
      <c r="D599" s="67"/>
      <c r="E599" s="3">
        <f>E600+E603+E606</f>
        <v>95000</v>
      </c>
    </row>
    <row r="600" spans="1:5" s="5" customFormat="1" ht="39.75" customHeight="1">
      <c r="A600" s="8"/>
      <c r="B600" s="8"/>
      <c r="C600" s="3" t="s">
        <v>82</v>
      </c>
      <c r="D600" s="3" t="s">
        <v>150</v>
      </c>
      <c r="E600" s="3">
        <f>E601+E602</f>
        <v>60000</v>
      </c>
    </row>
    <row r="601" spans="1:5" ht="25.5">
      <c r="A601" s="6"/>
      <c r="B601" s="6">
        <v>2810</v>
      </c>
      <c r="C601" s="14" t="s">
        <v>81</v>
      </c>
      <c r="E601" s="4">
        <v>30000</v>
      </c>
    </row>
    <row r="602" spans="1:5" ht="37.5" customHeight="1">
      <c r="A602" s="6"/>
      <c r="B602" s="6">
        <v>2830</v>
      </c>
      <c r="C602" s="14" t="s">
        <v>83</v>
      </c>
      <c r="D602" s="3"/>
      <c r="E602" s="4">
        <v>30000</v>
      </c>
    </row>
    <row r="603" spans="1:5" ht="25.5">
      <c r="A603" s="6"/>
      <c r="B603" s="6"/>
      <c r="C603" s="3" t="s">
        <v>479</v>
      </c>
      <c r="D603" s="3" t="s">
        <v>150</v>
      </c>
      <c r="E603" s="3">
        <f>E604</f>
        <v>15000</v>
      </c>
    </row>
    <row r="604" spans="1:5" ht="12.75">
      <c r="A604" s="6"/>
      <c r="B604" s="6">
        <v>4300</v>
      </c>
      <c r="C604" s="14" t="s">
        <v>333</v>
      </c>
      <c r="D604" s="3"/>
      <c r="E604" s="4">
        <v>15000</v>
      </c>
    </row>
    <row r="605" spans="1:5" ht="12.75">
      <c r="A605" s="6"/>
      <c r="B605" s="6"/>
      <c r="C605" s="14"/>
      <c r="D605" s="3"/>
      <c r="E605" s="4"/>
    </row>
    <row r="606" spans="1:5" ht="25.5">
      <c r="A606" s="6"/>
      <c r="B606" s="6"/>
      <c r="C606" s="8" t="s">
        <v>480</v>
      </c>
      <c r="D606" s="3" t="s">
        <v>150</v>
      </c>
      <c r="E606" s="3">
        <f>E607</f>
        <v>20000</v>
      </c>
    </row>
    <row r="607" spans="1:5" ht="12.75">
      <c r="A607" s="6"/>
      <c r="B607" s="6">
        <v>4300</v>
      </c>
      <c r="C607" s="14" t="s">
        <v>333</v>
      </c>
      <c r="D607" s="3"/>
      <c r="E607" s="4">
        <v>20000</v>
      </c>
    </row>
    <row r="608" spans="1:5" ht="12.75">
      <c r="A608" s="6"/>
      <c r="B608" s="6"/>
      <c r="C608" s="15"/>
      <c r="D608" s="65"/>
      <c r="E608" s="4"/>
    </row>
    <row r="609" spans="1:5" ht="24.75" customHeight="1">
      <c r="A609" s="12">
        <v>852</v>
      </c>
      <c r="B609" s="12"/>
      <c r="C609" s="2" t="s">
        <v>105</v>
      </c>
      <c r="D609" s="2"/>
      <c r="E609" s="2">
        <f>E610+E615+E622+E636+E644+E639+E646</f>
        <v>23956737</v>
      </c>
    </row>
    <row r="610" spans="1:5" ht="12.75">
      <c r="A610" s="8"/>
      <c r="B610" s="8">
        <v>85202</v>
      </c>
      <c r="C610" s="11" t="s">
        <v>323</v>
      </c>
      <c r="D610" s="3"/>
      <c r="E610" s="3">
        <f>E612</f>
        <v>341000</v>
      </c>
    </row>
    <row r="611" spans="1:5" ht="12.75">
      <c r="A611" s="6"/>
      <c r="B611" s="6"/>
      <c r="C611" s="3" t="s">
        <v>299</v>
      </c>
      <c r="D611" s="31"/>
      <c r="E611" s="4"/>
    </row>
    <row r="612" spans="1:5" ht="25.5">
      <c r="A612" s="6"/>
      <c r="B612" s="6"/>
      <c r="C612" s="30" t="s">
        <v>12</v>
      </c>
      <c r="D612" s="29" t="s">
        <v>150</v>
      </c>
      <c r="E612" s="3">
        <f>E613</f>
        <v>341000</v>
      </c>
    </row>
    <row r="613" spans="1:5" ht="25.5">
      <c r="A613" s="6"/>
      <c r="B613" s="6">
        <v>2580</v>
      </c>
      <c r="C613" s="15" t="s">
        <v>13</v>
      </c>
      <c r="D613" s="31"/>
      <c r="E613" s="4">
        <v>341000</v>
      </c>
    </row>
    <row r="614" spans="1:5" ht="12.75">
      <c r="A614" s="6"/>
      <c r="B614" s="6"/>
      <c r="C614" s="15"/>
      <c r="D614" s="20"/>
      <c r="E614" s="4"/>
    </row>
    <row r="615" spans="1:5" ht="12.75">
      <c r="A615" s="8"/>
      <c r="B615" s="8">
        <v>85203</v>
      </c>
      <c r="C615" s="11" t="s">
        <v>324</v>
      </c>
      <c r="D615" s="3"/>
      <c r="E615" s="3">
        <f>E616+E619</f>
        <v>314137</v>
      </c>
    </row>
    <row r="616" spans="1:5" ht="25.5">
      <c r="A616" s="8"/>
      <c r="B616" s="6"/>
      <c r="C616" s="3" t="s">
        <v>9</v>
      </c>
      <c r="D616" s="3" t="s">
        <v>140</v>
      </c>
      <c r="E616" s="3">
        <f>E617</f>
        <v>288000</v>
      </c>
    </row>
    <row r="617" spans="1:5" ht="25.5">
      <c r="A617" s="8"/>
      <c r="B617" s="6">
        <v>2810</v>
      </c>
      <c r="C617" s="15" t="s">
        <v>81</v>
      </c>
      <c r="D617" s="3"/>
      <c r="E617" s="4">
        <v>288000</v>
      </c>
    </row>
    <row r="618" spans="1:5" ht="12.75">
      <c r="A618" s="8"/>
      <c r="B618" s="6"/>
      <c r="C618" s="14"/>
      <c r="D618" s="3"/>
      <c r="E618" s="4"/>
    </row>
    <row r="619" spans="1:5" ht="25.5">
      <c r="A619" s="8"/>
      <c r="B619" s="6"/>
      <c r="C619" s="29" t="s">
        <v>8</v>
      </c>
      <c r="D619" s="3" t="s">
        <v>140</v>
      </c>
      <c r="E619" s="3">
        <f>E620</f>
        <v>26137</v>
      </c>
    </row>
    <row r="620" spans="1:5" ht="25.5">
      <c r="A620" s="8"/>
      <c r="B620" s="6">
        <v>2810</v>
      </c>
      <c r="C620" s="15" t="s">
        <v>81</v>
      </c>
      <c r="D620" s="27"/>
      <c r="E620" s="4">
        <v>26137</v>
      </c>
    </row>
    <row r="621" spans="1:5" ht="12.75">
      <c r="A621" s="8"/>
      <c r="B621" s="6"/>
      <c r="C621" s="14"/>
      <c r="D621" s="27"/>
      <c r="E621" s="4"/>
    </row>
    <row r="622" spans="1:5" s="5" customFormat="1" ht="38.25">
      <c r="A622" s="8"/>
      <c r="B622" s="8">
        <v>85212</v>
      </c>
      <c r="C622" s="11" t="s">
        <v>471</v>
      </c>
      <c r="D622" s="3"/>
      <c r="E622" s="3">
        <f>E624</f>
        <v>18986000</v>
      </c>
    </row>
    <row r="623" spans="1:5" s="5" customFormat="1" ht="12.75">
      <c r="A623" s="8"/>
      <c r="B623" s="8"/>
      <c r="C623" s="3" t="s">
        <v>320</v>
      </c>
      <c r="D623" s="3"/>
      <c r="E623" s="3"/>
    </row>
    <row r="624" spans="1:5" s="5" customFormat="1" ht="25.5">
      <c r="A624" s="8"/>
      <c r="B624" s="8"/>
      <c r="C624" s="31" t="s">
        <v>147</v>
      </c>
      <c r="D624" s="3" t="s">
        <v>350</v>
      </c>
      <c r="E624" s="31">
        <f>E625+E626+E628+E629+E630+E631+E632+E627+E633+E634</f>
        <v>18986000</v>
      </c>
    </row>
    <row r="625" spans="1:5" s="5" customFormat="1" ht="12.75">
      <c r="A625" s="8"/>
      <c r="B625" s="6">
        <v>3110</v>
      </c>
      <c r="C625" s="14" t="s">
        <v>392</v>
      </c>
      <c r="D625" s="3"/>
      <c r="E625" s="4">
        <v>18241010</v>
      </c>
    </row>
    <row r="626" spans="1:5" s="5" customFormat="1" ht="12.75">
      <c r="A626" s="8"/>
      <c r="B626" s="6">
        <v>4010</v>
      </c>
      <c r="C626" s="14" t="s">
        <v>334</v>
      </c>
      <c r="D626" s="3"/>
      <c r="E626" s="4">
        <v>367248</v>
      </c>
    </row>
    <row r="627" spans="1:5" s="5" customFormat="1" ht="12.75">
      <c r="A627" s="8"/>
      <c r="B627" s="6">
        <v>4040</v>
      </c>
      <c r="C627" s="14" t="s">
        <v>101</v>
      </c>
      <c r="D627" s="3"/>
      <c r="E627" s="4">
        <v>42000</v>
      </c>
    </row>
    <row r="628" spans="1:5" s="5" customFormat="1" ht="12.75">
      <c r="A628" s="8"/>
      <c r="B628" s="6">
        <v>4110</v>
      </c>
      <c r="C628" s="14" t="s">
        <v>337</v>
      </c>
      <c r="D628" s="3"/>
      <c r="E628" s="4">
        <v>262350</v>
      </c>
    </row>
    <row r="629" spans="1:5" s="5" customFormat="1" ht="12.75">
      <c r="A629" s="8"/>
      <c r="B629" s="6">
        <v>4120</v>
      </c>
      <c r="C629" s="14" t="s">
        <v>338</v>
      </c>
      <c r="D629" s="3"/>
      <c r="E629" s="4">
        <v>10027</v>
      </c>
    </row>
    <row r="630" spans="1:5" s="5" customFormat="1" ht="12.75">
      <c r="A630" s="8"/>
      <c r="B630" s="6">
        <v>4210</v>
      </c>
      <c r="C630" s="14" t="s">
        <v>340</v>
      </c>
      <c r="D630" s="3"/>
      <c r="E630" s="4">
        <v>10000</v>
      </c>
    </row>
    <row r="631" spans="1:5" s="5" customFormat="1" ht="12.75">
      <c r="A631" s="8"/>
      <c r="B631" s="6">
        <v>4300</v>
      </c>
      <c r="C631" s="14" t="s">
        <v>333</v>
      </c>
      <c r="D631" s="3"/>
      <c r="E631" s="4">
        <v>20000</v>
      </c>
    </row>
    <row r="632" spans="1:5" s="5" customFormat="1" ht="12.75">
      <c r="A632" s="8"/>
      <c r="B632" s="6">
        <v>4440</v>
      </c>
      <c r="C632" s="14" t="s">
        <v>345</v>
      </c>
      <c r="D632" s="3"/>
      <c r="E632" s="4">
        <v>23000</v>
      </c>
    </row>
    <row r="633" spans="1:5" s="5" customFormat="1" ht="25.5">
      <c r="A633" s="8"/>
      <c r="B633" s="6">
        <v>4740</v>
      </c>
      <c r="C633" s="14" t="s">
        <v>380</v>
      </c>
      <c r="D633" s="27"/>
      <c r="E633" s="4">
        <v>10000</v>
      </c>
    </row>
    <row r="634" spans="1:5" s="5" customFormat="1" ht="12.75">
      <c r="A634" s="8"/>
      <c r="B634" s="6">
        <v>4750</v>
      </c>
      <c r="C634" s="14" t="s">
        <v>381</v>
      </c>
      <c r="D634" s="27"/>
      <c r="E634" s="4">
        <v>365</v>
      </c>
    </row>
    <row r="635" spans="1:5" ht="12.75">
      <c r="A635" s="8"/>
      <c r="B635" s="6"/>
      <c r="C635" s="14"/>
      <c r="D635" s="69"/>
      <c r="E635" s="4"/>
    </row>
    <row r="636" spans="1:5" ht="25.5">
      <c r="A636" s="8"/>
      <c r="B636" s="8">
        <v>85213</v>
      </c>
      <c r="C636" s="11" t="s">
        <v>318</v>
      </c>
      <c r="E636" s="3">
        <f>E637</f>
        <v>55000</v>
      </c>
    </row>
    <row r="637" spans="1:5" ht="25.5">
      <c r="A637" s="6"/>
      <c r="B637" s="8"/>
      <c r="C637" s="3" t="s">
        <v>320</v>
      </c>
      <c r="D637" s="3" t="s">
        <v>351</v>
      </c>
      <c r="E637" s="3">
        <f>E638</f>
        <v>55000</v>
      </c>
    </row>
    <row r="638" spans="1:5" ht="12.75">
      <c r="A638" s="6"/>
      <c r="B638" s="6">
        <v>4130</v>
      </c>
      <c r="C638" s="14" t="s">
        <v>393</v>
      </c>
      <c r="D638" s="22"/>
      <c r="E638" s="4">
        <v>55000</v>
      </c>
    </row>
    <row r="639" spans="1:5" ht="25.5">
      <c r="A639" s="8"/>
      <c r="B639" s="8">
        <v>85215</v>
      </c>
      <c r="C639" s="11" t="s">
        <v>319</v>
      </c>
      <c r="D639" s="3" t="s">
        <v>351</v>
      </c>
      <c r="E639" s="3">
        <f>E640+E641+E642</f>
        <v>4210000</v>
      </c>
    </row>
    <row r="640" spans="1:5" ht="12.75">
      <c r="A640" s="8"/>
      <c r="B640" s="6">
        <v>3110</v>
      </c>
      <c r="C640" s="14" t="s">
        <v>392</v>
      </c>
      <c r="D640" s="22"/>
      <c r="E640" s="4">
        <v>4200000</v>
      </c>
    </row>
    <row r="641" spans="1:5" ht="12.75">
      <c r="A641" s="8"/>
      <c r="B641" s="6">
        <v>4210</v>
      </c>
      <c r="C641" s="14" t="s">
        <v>340</v>
      </c>
      <c r="D641" s="22"/>
      <c r="E641" s="4">
        <v>500</v>
      </c>
    </row>
    <row r="642" spans="1:5" ht="25.5">
      <c r="A642" s="8"/>
      <c r="B642" s="6">
        <v>4740</v>
      </c>
      <c r="C642" s="14" t="s">
        <v>380</v>
      </c>
      <c r="D642" s="22"/>
      <c r="E642" s="4">
        <v>9500</v>
      </c>
    </row>
    <row r="643" spans="1:5" ht="12.75">
      <c r="A643" s="8"/>
      <c r="B643" s="6"/>
      <c r="C643" s="14"/>
      <c r="D643" s="22"/>
      <c r="E643" s="4"/>
    </row>
    <row r="644" spans="1:5" s="5" customFormat="1" ht="25.5">
      <c r="A644" s="8"/>
      <c r="B644" s="8">
        <v>85233</v>
      </c>
      <c r="C644" s="11" t="s">
        <v>34</v>
      </c>
      <c r="D644" s="3" t="s">
        <v>140</v>
      </c>
      <c r="E644" s="3">
        <f>E645</f>
        <v>12300</v>
      </c>
    </row>
    <row r="645" spans="1:5" ht="12.75">
      <c r="A645" s="8"/>
      <c r="B645" s="6">
        <v>4300</v>
      </c>
      <c r="C645" s="14" t="s">
        <v>333</v>
      </c>
      <c r="D645" s="3"/>
      <c r="E645" s="4">
        <v>12300</v>
      </c>
    </row>
    <row r="646" spans="1:5" ht="12.75">
      <c r="A646" s="8"/>
      <c r="B646" s="8">
        <v>85295</v>
      </c>
      <c r="C646" s="11" t="s">
        <v>144</v>
      </c>
      <c r="D646" s="3"/>
      <c r="E646" s="3">
        <f>E647+E651+E653</f>
        <v>38300</v>
      </c>
    </row>
    <row r="647" spans="1:5" ht="25.5">
      <c r="A647" s="6"/>
      <c r="B647" s="6"/>
      <c r="C647" s="3" t="s">
        <v>3</v>
      </c>
      <c r="D647" s="3" t="s">
        <v>140</v>
      </c>
      <c r="E647" s="3">
        <f>E649+E650+E648</f>
        <v>8500</v>
      </c>
    </row>
    <row r="648" spans="1:5" ht="12.75">
      <c r="A648" s="6"/>
      <c r="B648" s="6">
        <v>4040</v>
      </c>
      <c r="C648" s="14" t="s">
        <v>336</v>
      </c>
      <c r="D648" s="22"/>
      <c r="E648" s="4">
        <v>7095</v>
      </c>
    </row>
    <row r="649" spans="1:5" ht="12.75">
      <c r="A649" s="6"/>
      <c r="B649" s="6">
        <v>4110</v>
      </c>
      <c r="C649" s="14" t="s">
        <v>337</v>
      </c>
      <c r="D649" s="22"/>
      <c r="E649" s="4">
        <v>1222</v>
      </c>
    </row>
    <row r="650" spans="1:5" ht="12.75">
      <c r="A650" s="6"/>
      <c r="B650" s="6">
        <v>4120</v>
      </c>
      <c r="C650" s="14" t="s">
        <v>338</v>
      </c>
      <c r="D650" s="22"/>
      <c r="E650" s="4">
        <v>183</v>
      </c>
    </row>
    <row r="651" spans="1:5" ht="25.5">
      <c r="A651" s="6"/>
      <c r="B651" s="6"/>
      <c r="C651" s="3" t="s">
        <v>4</v>
      </c>
      <c r="D651" s="3" t="s">
        <v>140</v>
      </c>
      <c r="E651" s="3">
        <f>E652</f>
        <v>14800</v>
      </c>
    </row>
    <row r="652" spans="1:5" ht="12.75">
      <c r="A652" s="6"/>
      <c r="B652" s="6">
        <v>4440</v>
      </c>
      <c r="C652" s="22" t="s">
        <v>345</v>
      </c>
      <c r="D652" s="4"/>
      <c r="E652" s="4">
        <v>14800</v>
      </c>
    </row>
    <row r="653" spans="1:5" ht="25.5">
      <c r="A653" s="6"/>
      <c r="B653" s="6"/>
      <c r="C653" s="3" t="s">
        <v>133</v>
      </c>
      <c r="D653" s="3" t="s">
        <v>140</v>
      </c>
      <c r="E653" s="3">
        <f>E654</f>
        <v>15000</v>
      </c>
    </row>
    <row r="654" spans="1:5" ht="12.75">
      <c r="A654" s="6"/>
      <c r="B654" s="6">
        <v>4300</v>
      </c>
      <c r="C654" s="14" t="s">
        <v>333</v>
      </c>
      <c r="D654" s="4"/>
      <c r="E654" s="4">
        <v>15000</v>
      </c>
    </row>
    <row r="655" spans="1:5" ht="13.5" customHeight="1">
      <c r="A655" s="6"/>
      <c r="B655" s="6"/>
      <c r="C655" s="14"/>
      <c r="D655" s="4"/>
      <c r="E655" s="4"/>
    </row>
    <row r="656" spans="1:5" ht="24.75" customHeight="1">
      <c r="A656" s="70">
        <v>853</v>
      </c>
      <c r="B656" s="70"/>
      <c r="C656" s="71" t="s">
        <v>149</v>
      </c>
      <c r="D656" s="71"/>
      <c r="E656" s="71">
        <f>E658+E663+E678</f>
        <v>1983200</v>
      </c>
    </row>
    <row r="657" spans="1:5" s="7" customFormat="1" ht="12.75">
      <c r="A657" s="72"/>
      <c r="B657" s="72"/>
      <c r="C657" s="16"/>
      <c r="D657" s="16"/>
      <c r="E657" s="16"/>
    </row>
    <row r="658" spans="1:5" ht="12.75">
      <c r="A658" s="6"/>
      <c r="B658" s="8">
        <v>85305</v>
      </c>
      <c r="C658" s="11" t="s">
        <v>325</v>
      </c>
      <c r="D658" s="3"/>
      <c r="E658" s="3">
        <f>E660</f>
        <v>1545400</v>
      </c>
    </row>
    <row r="659" spans="1:5" ht="12.75">
      <c r="A659" s="6"/>
      <c r="B659" s="6"/>
      <c r="C659" s="14"/>
      <c r="D659" s="22"/>
      <c r="E659" s="4"/>
    </row>
    <row r="660" spans="1:5" ht="25.5">
      <c r="A660" s="6"/>
      <c r="B660" s="6">
        <v>6050</v>
      </c>
      <c r="C660" s="14" t="s">
        <v>423</v>
      </c>
      <c r="D660" s="3" t="s">
        <v>40</v>
      </c>
      <c r="E660" s="3">
        <f>E661</f>
        <v>1545400</v>
      </c>
    </row>
    <row r="661" spans="1:5" ht="14.25" customHeight="1">
      <c r="A661" s="6"/>
      <c r="B661" s="6"/>
      <c r="C661" s="14" t="s">
        <v>36</v>
      </c>
      <c r="D661" s="22"/>
      <c r="E661" s="4">
        <v>1545400</v>
      </c>
    </row>
    <row r="662" spans="1:5" ht="14.25" customHeight="1">
      <c r="A662" s="6"/>
      <c r="B662" s="6"/>
      <c r="C662" s="14"/>
      <c r="D662" s="22"/>
      <c r="E662" s="4"/>
    </row>
    <row r="663" spans="1:5" ht="38.25">
      <c r="A663" s="6"/>
      <c r="B663" s="8">
        <v>85321</v>
      </c>
      <c r="C663" s="11" t="s">
        <v>134</v>
      </c>
      <c r="D663" s="29" t="s">
        <v>148</v>
      </c>
      <c r="E663" s="3">
        <f>E664+E668</f>
        <v>243300</v>
      </c>
    </row>
    <row r="664" spans="1:5" ht="12.75">
      <c r="A664" s="6"/>
      <c r="B664" s="8"/>
      <c r="C664" s="3" t="s">
        <v>305</v>
      </c>
      <c r="D664" s="29"/>
      <c r="E664" s="3">
        <f>E666+E667+E665</f>
        <v>67300</v>
      </c>
    </row>
    <row r="665" spans="1:5" ht="12.75">
      <c r="A665" s="6"/>
      <c r="B665" s="6">
        <v>4010</v>
      </c>
      <c r="C665" s="14" t="s">
        <v>334</v>
      </c>
      <c r="D665" s="29"/>
      <c r="E665" s="4">
        <v>1500</v>
      </c>
    </row>
    <row r="666" spans="1:5" ht="12.75">
      <c r="A666" s="6"/>
      <c r="B666" s="6">
        <v>4170</v>
      </c>
      <c r="C666" s="14" t="s">
        <v>378</v>
      </c>
      <c r="D666" s="32"/>
      <c r="E666" s="4">
        <v>40100</v>
      </c>
    </row>
    <row r="667" spans="1:5" ht="12.75">
      <c r="A667" s="6"/>
      <c r="B667" s="6">
        <v>4300</v>
      </c>
      <c r="C667" s="14" t="s">
        <v>365</v>
      </c>
      <c r="D667" s="29"/>
      <c r="E667" s="4">
        <v>25700</v>
      </c>
    </row>
    <row r="668" spans="1:5" ht="12.75">
      <c r="A668" s="6"/>
      <c r="B668" s="8"/>
      <c r="C668" s="3" t="s">
        <v>395</v>
      </c>
      <c r="D668" s="29" t="s">
        <v>421</v>
      </c>
      <c r="E668" s="3">
        <f>E669+E670+E671+E672+E673+E674+E675+E676</f>
        <v>176000</v>
      </c>
    </row>
    <row r="669" spans="1:5" ht="12.75">
      <c r="A669" s="6"/>
      <c r="B669" s="6">
        <v>4010</v>
      </c>
      <c r="C669" s="14" t="s">
        <v>334</v>
      </c>
      <c r="D669" s="65"/>
      <c r="E669" s="4">
        <v>130800</v>
      </c>
    </row>
    <row r="670" spans="1:5" ht="12.75">
      <c r="A670" s="6"/>
      <c r="B670" s="6">
        <v>4040</v>
      </c>
      <c r="C670" s="14" t="s">
        <v>336</v>
      </c>
      <c r="D670" s="65"/>
      <c r="E670" s="4">
        <v>9100</v>
      </c>
    </row>
    <row r="671" spans="1:5" ht="12.75">
      <c r="A671" s="6"/>
      <c r="B671" s="6">
        <v>4110</v>
      </c>
      <c r="C671" s="14" t="s">
        <v>337</v>
      </c>
      <c r="D671" s="65"/>
      <c r="E671" s="4">
        <v>24300</v>
      </c>
    </row>
    <row r="672" spans="1:5" ht="12.75">
      <c r="A672" s="6"/>
      <c r="B672" s="6">
        <v>4120</v>
      </c>
      <c r="C672" s="14" t="s">
        <v>338</v>
      </c>
      <c r="D672" s="65"/>
      <c r="E672" s="4">
        <v>3500</v>
      </c>
    </row>
    <row r="673" spans="1:5" ht="12.75">
      <c r="A673" s="6"/>
      <c r="B673" s="6">
        <v>4210</v>
      </c>
      <c r="C673" s="14" t="s">
        <v>340</v>
      </c>
      <c r="D673" s="65"/>
      <c r="E673" s="4">
        <v>4400</v>
      </c>
    </row>
    <row r="674" spans="1:5" ht="12.75">
      <c r="A674" s="6"/>
      <c r="B674" s="6">
        <v>4440</v>
      </c>
      <c r="C674" s="14" t="s">
        <v>345</v>
      </c>
      <c r="D674" s="65"/>
      <c r="E674" s="4">
        <v>3300</v>
      </c>
    </row>
    <row r="675" spans="1:5" ht="25.5">
      <c r="A675" s="6"/>
      <c r="B675" s="6">
        <v>4740</v>
      </c>
      <c r="C675" s="14" t="s">
        <v>380</v>
      </c>
      <c r="D675" s="65"/>
      <c r="E675" s="4">
        <v>500</v>
      </c>
    </row>
    <row r="676" spans="1:5" ht="12.75">
      <c r="A676" s="6"/>
      <c r="B676" s="6">
        <v>4750</v>
      </c>
      <c r="C676" s="14" t="s">
        <v>381</v>
      </c>
      <c r="D676" s="65"/>
      <c r="E676" s="4">
        <v>100</v>
      </c>
    </row>
    <row r="677" spans="1:5" ht="12.75">
      <c r="A677" s="6"/>
      <c r="B677" s="6"/>
      <c r="C677" s="14"/>
      <c r="D677" s="65"/>
      <c r="E677" s="4"/>
    </row>
    <row r="678" spans="1:5" s="5" customFormat="1" ht="12.75">
      <c r="A678" s="8"/>
      <c r="B678" s="8">
        <v>85395</v>
      </c>
      <c r="C678" s="11" t="s">
        <v>144</v>
      </c>
      <c r="D678" s="3"/>
      <c r="E678" s="3">
        <f>E682+E686+E690+E694+E679</f>
        <v>194500</v>
      </c>
    </row>
    <row r="679" spans="1:5" s="89" customFormat="1" ht="12.75">
      <c r="A679" s="85"/>
      <c r="B679" s="85"/>
      <c r="C679" s="81" t="s">
        <v>305</v>
      </c>
      <c r="D679" s="83"/>
      <c r="E679" s="81">
        <f>E680+E681</f>
        <v>17500</v>
      </c>
    </row>
    <row r="680" spans="1:5" s="89" customFormat="1" ht="25.5">
      <c r="A680" s="85"/>
      <c r="B680" s="85">
        <v>3030</v>
      </c>
      <c r="C680" s="84" t="s">
        <v>354</v>
      </c>
      <c r="D680" s="3" t="s">
        <v>140</v>
      </c>
      <c r="E680" s="83">
        <v>15000</v>
      </c>
    </row>
    <row r="681" spans="1:5" s="89" customFormat="1" ht="12.75">
      <c r="A681" s="85"/>
      <c r="B681" s="85">
        <v>4210</v>
      </c>
      <c r="C681" s="84" t="s">
        <v>465</v>
      </c>
      <c r="D681" s="3"/>
      <c r="E681" s="83">
        <v>2500</v>
      </c>
    </row>
    <row r="682" spans="1:5" s="5" customFormat="1" ht="25.5">
      <c r="A682" s="8"/>
      <c r="B682" s="8"/>
      <c r="C682" s="3" t="s">
        <v>86</v>
      </c>
      <c r="D682" s="3" t="s">
        <v>140</v>
      </c>
      <c r="E682" s="3">
        <f>E684+E683+E685</f>
        <v>15000</v>
      </c>
    </row>
    <row r="683" spans="1:5" s="5" customFormat="1" ht="25.5">
      <c r="A683" s="8"/>
      <c r="B683" s="6">
        <v>2810</v>
      </c>
      <c r="C683" s="14" t="s">
        <v>85</v>
      </c>
      <c r="D683" s="3"/>
      <c r="E683" s="4">
        <v>4500</v>
      </c>
    </row>
    <row r="684" spans="1:5" s="5" customFormat="1" ht="25.5">
      <c r="A684" s="8"/>
      <c r="B684" s="6">
        <v>2820</v>
      </c>
      <c r="C684" s="14" t="s">
        <v>84</v>
      </c>
      <c r="D684" s="3"/>
      <c r="E684" s="4">
        <v>8000</v>
      </c>
    </row>
    <row r="685" spans="1:5" s="5" customFormat="1" ht="38.25">
      <c r="A685" s="8"/>
      <c r="B685" s="6">
        <v>2830</v>
      </c>
      <c r="C685" s="14" t="s">
        <v>90</v>
      </c>
      <c r="D685" s="3"/>
      <c r="E685" s="4">
        <v>2500</v>
      </c>
    </row>
    <row r="686" spans="1:5" s="5" customFormat="1" ht="25.5">
      <c r="A686" s="8"/>
      <c r="B686" s="8"/>
      <c r="C686" s="3" t="s">
        <v>87</v>
      </c>
      <c r="D686" s="3" t="s">
        <v>140</v>
      </c>
      <c r="E686" s="3">
        <f>E687+E688+E689</f>
        <v>67000</v>
      </c>
    </row>
    <row r="687" spans="1:5" s="5" customFormat="1" ht="25.5">
      <c r="A687" s="8"/>
      <c r="B687" s="6">
        <v>2810</v>
      </c>
      <c r="C687" s="14" t="s">
        <v>85</v>
      </c>
      <c r="D687" s="3"/>
      <c r="E687" s="4">
        <v>30000</v>
      </c>
    </row>
    <row r="688" spans="1:5" s="5" customFormat="1" ht="25.5">
      <c r="A688" s="8"/>
      <c r="B688" s="6">
        <v>2820</v>
      </c>
      <c r="C688" s="14" t="s">
        <v>84</v>
      </c>
      <c r="D688" s="3"/>
      <c r="E688" s="4">
        <v>30000</v>
      </c>
    </row>
    <row r="689" spans="1:5" s="5" customFormat="1" ht="38.25">
      <c r="A689" s="8"/>
      <c r="B689" s="6">
        <v>2830</v>
      </c>
      <c r="C689" s="14" t="s">
        <v>90</v>
      </c>
      <c r="D689" s="3"/>
      <c r="E689" s="4">
        <v>7000</v>
      </c>
    </row>
    <row r="690" spans="1:5" s="5" customFormat="1" ht="25.5">
      <c r="A690" s="8"/>
      <c r="B690" s="8"/>
      <c r="C690" s="3" t="s">
        <v>88</v>
      </c>
      <c r="D690" s="3" t="s">
        <v>140</v>
      </c>
      <c r="E690" s="3">
        <f>E692+E691+E693</f>
        <v>45000</v>
      </c>
    </row>
    <row r="691" spans="1:5" s="5" customFormat="1" ht="25.5">
      <c r="A691" s="8"/>
      <c r="B691" s="6">
        <v>2810</v>
      </c>
      <c r="C691" s="14" t="s">
        <v>85</v>
      </c>
      <c r="D691" s="3"/>
      <c r="E691" s="4">
        <v>20000</v>
      </c>
    </row>
    <row r="692" spans="1:5" s="5" customFormat="1" ht="25.5">
      <c r="A692" s="8"/>
      <c r="B692" s="6">
        <v>2820</v>
      </c>
      <c r="C692" s="14" t="s">
        <v>84</v>
      </c>
      <c r="D692" s="3"/>
      <c r="E692" s="4">
        <v>20000</v>
      </c>
    </row>
    <row r="693" spans="1:5" s="5" customFormat="1" ht="38.25">
      <c r="A693" s="8"/>
      <c r="B693" s="6">
        <v>2830</v>
      </c>
      <c r="C693" s="14" t="s">
        <v>90</v>
      </c>
      <c r="D693" s="3"/>
      <c r="E693" s="4">
        <v>5000</v>
      </c>
    </row>
    <row r="694" spans="1:5" s="5" customFormat="1" ht="25.5">
      <c r="A694" s="8"/>
      <c r="B694" s="8"/>
      <c r="C694" s="3" t="s">
        <v>89</v>
      </c>
      <c r="D694" s="3" t="s">
        <v>140</v>
      </c>
      <c r="E694" s="3">
        <f>E695+E696+E697</f>
        <v>50000</v>
      </c>
    </row>
    <row r="695" spans="1:5" s="5" customFormat="1" ht="25.5">
      <c r="A695" s="8"/>
      <c r="B695" s="6">
        <v>2810</v>
      </c>
      <c r="C695" s="14" t="s">
        <v>85</v>
      </c>
      <c r="D695" s="3"/>
      <c r="E695" s="4">
        <v>10000</v>
      </c>
    </row>
    <row r="696" spans="1:5" s="5" customFormat="1" ht="25.5">
      <c r="A696" s="8"/>
      <c r="B696" s="6">
        <v>2820</v>
      </c>
      <c r="C696" s="14" t="s">
        <v>84</v>
      </c>
      <c r="D696" s="3"/>
      <c r="E696" s="4">
        <v>10000</v>
      </c>
    </row>
    <row r="697" spans="1:5" s="5" customFormat="1" ht="38.25">
      <c r="A697" s="8"/>
      <c r="B697" s="6">
        <v>2830</v>
      </c>
      <c r="C697" s="14" t="s">
        <v>90</v>
      </c>
      <c r="D697" s="3"/>
      <c r="E697" s="4">
        <v>30000</v>
      </c>
    </row>
    <row r="698" spans="1:5" ht="12.75">
      <c r="A698" s="6"/>
      <c r="B698" s="6"/>
      <c r="C698" s="14"/>
      <c r="D698" s="4"/>
      <c r="E698" s="4"/>
    </row>
    <row r="699" spans="1:5" ht="22.5" customHeight="1">
      <c r="A699" s="90">
        <v>854</v>
      </c>
      <c r="B699" s="90"/>
      <c r="C699" s="91" t="s">
        <v>326</v>
      </c>
      <c r="D699" s="91"/>
      <c r="E699" s="91">
        <f>E700+E705+E713+E731+E739+E742</f>
        <v>2100301</v>
      </c>
    </row>
    <row r="700" spans="1:5" ht="12.75">
      <c r="A700" s="35"/>
      <c r="B700" s="38">
        <v>85407</v>
      </c>
      <c r="C700" s="41" t="s">
        <v>211</v>
      </c>
      <c r="D700" s="94"/>
      <c r="E700" s="33">
        <f>E702</f>
        <v>161800</v>
      </c>
    </row>
    <row r="701" spans="1:5" ht="12.75">
      <c r="A701" s="35"/>
      <c r="B701" s="35"/>
      <c r="C701" s="96"/>
      <c r="D701" s="94"/>
      <c r="E701" s="40"/>
    </row>
    <row r="702" spans="1:5" ht="12.75">
      <c r="A702" s="35"/>
      <c r="B702" s="35"/>
      <c r="C702" s="39" t="s">
        <v>216</v>
      </c>
      <c r="D702" s="94" t="s">
        <v>224</v>
      </c>
      <c r="E702" s="33">
        <f>E703</f>
        <v>161800</v>
      </c>
    </row>
    <row r="703" spans="1:5" ht="25.5">
      <c r="A703" s="35"/>
      <c r="B703" s="35">
        <v>2540</v>
      </c>
      <c r="C703" s="37" t="s">
        <v>229</v>
      </c>
      <c r="D703" s="94"/>
      <c r="E703" s="40">
        <v>161800</v>
      </c>
    </row>
    <row r="704" spans="1:5" ht="12.75">
      <c r="A704" s="35"/>
      <c r="B704" s="35"/>
      <c r="C704" s="37"/>
      <c r="D704" s="94"/>
      <c r="E704" s="40"/>
    </row>
    <row r="705" spans="1:5" ht="12.75">
      <c r="A705" s="35"/>
      <c r="B705" s="38">
        <v>85410</v>
      </c>
      <c r="C705" s="41" t="s">
        <v>217</v>
      </c>
      <c r="D705" s="94"/>
      <c r="E705" s="33">
        <f>E707+E710</f>
        <v>770000</v>
      </c>
    </row>
    <row r="706" spans="1:5" ht="12.75">
      <c r="A706" s="35"/>
      <c r="B706" s="35"/>
      <c r="C706" s="37"/>
      <c r="D706" s="94"/>
      <c r="E706" s="40"/>
    </row>
    <row r="707" spans="1:5" ht="12.75">
      <c r="A707" s="35"/>
      <c r="B707" s="35"/>
      <c r="C707" s="39" t="s">
        <v>218</v>
      </c>
      <c r="D707" s="94"/>
      <c r="E707" s="33">
        <f>E708</f>
        <v>250000</v>
      </c>
    </row>
    <row r="708" spans="1:5" ht="12.75">
      <c r="A708" s="35"/>
      <c r="B708" s="35">
        <v>4270</v>
      </c>
      <c r="C708" s="37" t="s">
        <v>348</v>
      </c>
      <c r="D708" s="94"/>
      <c r="E708" s="40">
        <f>E709</f>
        <v>250000</v>
      </c>
    </row>
    <row r="709" spans="1:5" ht="12.75">
      <c r="A709" s="35"/>
      <c r="B709" s="35"/>
      <c r="C709" s="37" t="s">
        <v>248</v>
      </c>
      <c r="D709" s="94" t="s">
        <v>220</v>
      </c>
      <c r="E709" s="40">
        <v>250000</v>
      </c>
    </row>
    <row r="710" spans="1:5" ht="12.75">
      <c r="A710" s="35"/>
      <c r="B710" s="35"/>
      <c r="C710" s="39" t="s">
        <v>219</v>
      </c>
      <c r="D710" s="94"/>
      <c r="E710" s="33">
        <f>E711</f>
        <v>520000</v>
      </c>
    </row>
    <row r="711" spans="1:5" ht="38.25">
      <c r="A711" s="35"/>
      <c r="B711" s="35">
        <v>2590</v>
      </c>
      <c r="C711" s="37" t="s">
        <v>230</v>
      </c>
      <c r="D711" s="94" t="s">
        <v>224</v>
      </c>
      <c r="E711" s="40">
        <v>520000</v>
      </c>
    </row>
    <row r="712" spans="1:5" ht="12.75">
      <c r="A712" s="35"/>
      <c r="B712" s="35"/>
      <c r="C712" s="37"/>
      <c r="D712" s="94"/>
      <c r="E712" s="40"/>
    </row>
    <row r="713" spans="1:5" s="7" customFormat="1" ht="25.5">
      <c r="A713" s="35"/>
      <c r="B713" s="38">
        <v>85412</v>
      </c>
      <c r="C713" s="41" t="s">
        <v>228</v>
      </c>
      <c r="D713" s="94" t="s">
        <v>220</v>
      </c>
      <c r="E713" s="39">
        <f>E715</f>
        <v>352300</v>
      </c>
    </row>
    <row r="714" spans="1:5" s="7" customFormat="1" ht="12.75">
      <c r="A714" s="35"/>
      <c r="B714" s="38"/>
      <c r="C714" s="41"/>
      <c r="D714" s="94"/>
      <c r="E714" s="39"/>
    </row>
    <row r="715" spans="1:5" s="7" customFormat="1" ht="12.75">
      <c r="A715" s="35"/>
      <c r="B715" s="35"/>
      <c r="C715" s="39" t="s">
        <v>225</v>
      </c>
      <c r="D715" s="39"/>
      <c r="E715" s="39">
        <f>E716+E724+E728</f>
        <v>352300</v>
      </c>
    </row>
    <row r="716" spans="1:5" s="7" customFormat="1" ht="12.75">
      <c r="A716" s="35"/>
      <c r="B716" s="35"/>
      <c r="C716" s="97" t="s">
        <v>214</v>
      </c>
      <c r="D716" s="39" t="s">
        <v>215</v>
      </c>
      <c r="E716" s="39">
        <f>SUM(E717:E723)</f>
        <v>140140</v>
      </c>
    </row>
    <row r="717" spans="1:5" s="7" customFormat="1" ht="12.75">
      <c r="A717" s="35"/>
      <c r="B717" s="35">
        <v>4110</v>
      </c>
      <c r="C717" s="96" t="s">
        <v>442</v>
      </c>
      <c r="D717" s="39"/>
      <c r="E717" s="97">
        <v>2300</v>
      </c>
    </row>
    <row r="718" spans="1:5" s="7" customFormat="1" ht="12.75">
      <c r="A718" s="35"/>
      <c r="B718" s="35">
        <v>4120</v>
      </c>
      <c r="C718" s="96" t="s">
        <v>48</v>
      </c>
      <c r="D718" s="39"/>
      <c r="E718" s="97">
        <v>300</v>
      </c>
    </row>
    <row r="719" spans="1:5" s="7" customFormat="1" ht="12.75">
      <c r="A719" s="35"/>
      <c r="B719" s="35">
        <v>4170</v>
      </c>
      <c r="C719" s="96" t="s">
        <v>378</v>
      </c>
      <c r="D719" s="97"/>
      <c r="E719" s="97">
        <v>21000</v>
      </c>
    </row>
    <row r="720" spans="1:5" s="7" customFormat="1" ht="12.75">
      <c r="A720" s="35"/>
      <c r="B720" s="35">
        <v>4210</v>
      </c>
      <c r="C720" s="96" t="s">
        <v>465</v>
      </c>
      <c r="D720" s="39"/>
      <c r="E720" s="97">
        <v>11000</v>
      </c>
    </row>
    <row r="721" spans="1:5" s="7" customFormat="1" ht="12.75">
      <c r="A721" s="35"/>
      <c r="B721" s="35">
        <v>4230</v>
      </c>
      <c r="C721" s="96" t="s">
        <v>422</v>
      </c>
      <c r="D721" s="39"/>
      <c r="E721" s="97">
        <v>1800</v>
      </c>
    </row>
    <row r="722" spans="1:5" s="7" customFormat="1" ht="12.75">
      <c r="A722" s="35"/>
      <c r="B722" s="35">
        <v>4300</v>
      </c>
      <c r="C722" s="37" t="s">
        <v>365</v>
      </c>
      <c r="D722" s="94"/>
      <c r="E722" s="36">
        <v>102740</v>
      </c>
    </row>
    <row r="723" spans="1:5" s="7" customFormat="1" ht="12.75">
      <c r="A723" s="35"/>
      <c r="B723" s="35">
        <v>4410</v>
      </c>
      <c r="C723" s="37" t="s">
        <v>373</v>
      </c>
      <c r="D723" s="94"/>
      <c r="E723" s="36">
        <v>1000</v>
      </c>
    </row>
    <row r="724" spans="1:5" s="7" customFormat="1" ht="12.75">
      <c r="A724" s="35"/>
      <c r="B724" s="35"/>
      <c r="C724" s="97" t="s">
        <v>212</v>
      </c>
      <c r="D724" s="94" t="s">
        <v>213</v>
      </c>
      <c r="E724" s="94">
        <f>SUM(E725:E727)</f>
        <v>12160</v>
      </c>
    </row>
    <row r="725" spans="1:5" s="7" customFormat="1" ht="12.75">
      <c r="A725" s="35"/>
      <c r="B725" s="35">
        <v>4210</v>
      </c>
      <c r="C725" s="37" t="s">
        <v>465</v>
      </c>
      <c r="D725" s="94"/>
      <c r="E725" s="36">
        <v>7500</v>
      </c>
    </row>
    <row r="726" spans="1:5" s="7" customFormat="1" ht="12.75">
      <c r="A726" s="35"/>
      <c r="B726" s="35">
        <v>4230</v>
      </c>
      <c r="C726" s="37" t="s">
        <v>422</v>
      </c>
      <c r="D726" s="94"/>
      <c r="E726" s="36">
        <v>200</v>
      </c>
    </row>
    <row r="727" spans="1:5" s="7" customFormat="1" ht="12.75">
      <c r="A727" s="35"/>
      <c r="B727" s="35">
        <v>4300</v>
      </c>
      <c r="C727" s="37" t="s">
        <v>365</v>
      </c>
      <c r="D727" s="94"/>
      <c r="E727" s="36">
        <v>4460</v>
      </c>
    </row>
    <row r="728" spans="1:5" s="7" customFormat="1" ht="12.75">
      <c r="A728" s="35"/>
      <c r="B728" s="35"/>
      <c r="C728" s="97" t="s">
        <v>252</v>
      </c>
      <c r="D728" s="94"/>
      <c r="E728" s="94">
        <f>E729</f>
        <v>200000</v>
      </c>
    </row>
    <row r="729" spans="1:5" s="7" customFormat="1" ht="12.75">
      <c r="A729" s="35"/>
      <c r="B729" s="35">
        <v>4300</v>
      </c>
      <c r="C729" s="37" t="s">
        <v>365</v>
      </c>
      <c r="D729" s="94"/>
      <c r="E729" s="36">
        <v>200000</v>
      </c>
    </row>
    <row r="730" spans="1:5" s="7" customFormat="1" ht="12.75">
      <c r="A730" s="35"/>
      <c r="B730" s="35"/>
      <c r="C730" s="37"/>
      <c r="D730" s="94"/>
      <c r="E730" s="36"/>
    </row>
    <row r="731" spans="1:5" ht="12.75">
      <c r="A731" s="35"/>
      <c r="B731" s="38">
        <v>85415</v>
      </c>
      <c r="C731" s="41" t="s">
        <v>60</v>
      </c>
      <c r="D731" s="94"/>
      <c r="E731" s="33">
        <f>SUM(E732:E737)</f>
        <v>681201</v>
      </c>
    </row>
    <row r="732" spans="1:5" ht="25.5">
      <c r="A732" s="35"/>
      <c r="B732" s="35">
        <v>3240</v>
      </c>
      <c r="C732" s="37" t="s">
        <v>232</v>
      </c>
      <c r="D732" s="94" t="s">
        <v>482</v>
      </c>
      <c r="E732" s="40">
        <v>480000</v>
      </c>
    </row>
    <row r="733" spans="1:5" ht="12.75">
      <c r="A733" s="35"/>
      <c r="B733" s="35">
        <v>4300</v>
      </c>
      <c r="C733" s="37" t="s">
        <v>365</v>
      </c>
      <c r="D733" s="94" t="s">
        <v>247</v>
      </c>
      <c r="E733" s="40">
        <v>5000</v>
      </c>
    </row>
    <row r="734" spans="1:5" ht="12.75">
      <c r="A734" s="35"/>
      <c r="B734" s="35">
        <v>3248</v>
      </c>
      <c r="C734" s="37" t="s">
        <v>232</v>
      </c>
      <c r="D734" s="94" t="s">
        <v>233</v>
      </c>
      <c r="E734" s="40">
        <v>125146</v>
      </c>
    </row>
    <row r="735" spans="1:5" ht="12.75">
      <c r="A735" s="35"/>
      <c r="B735" s="35">
        <v>3249</v>
      </c>
      <c r="C735" s="37" t="s">
        <v>232</v>
      </c>
      <c r="D735" s="94" t="s">
        <v>233</v>
      </c>
      <c r="E735" s="40">
        <v>61055</v>
      </c>
    </row>
    <row r="736" spans="1:5" ht="25.5">
      <c r="A736" s="35"/>
      <c r="B736" s="35">
        <v>4740</v>
      </c>
      <c r="C736" s="37" t="s">
        <v>380</v>
      </c>
      <c r="D736" s="94" t="s">
        <v>482</v>
      </c>
      <c r="E736" s="40">
        <v>9635</v>
      </c>
    </row>
    <row r="737" spans="1:5" ht="12.75">
      <c r="A737" s="35"/>
      <c r="B737" s="35">
        <v>4750</v>
      </c>
      <c r="C737" s="96" t="s">
        <v>381</v>
      </c>
      <c r="D737" s="94"/>
      <c r="E737" s="40">
        <v>365</v>
      </c>
    </row>
    <row r="738" spans="1:5" ht="12.75">
      <c r="A738" s="35"/>
      <c r="B738" s="35"/>
      <c r="C738" s="37"/>
      <c r="D738" s="94"/>
      <c r="E738" s="40"/>
    </row>
    <row r="739" spans="1:5" ht="12.75">
      <c r="A739" s="35"/>
      <c r="B739" s="38">
        <v>85446</v>
      </c>
      <c r="C739" s="41" t="s">
        <v>223</v>
      </c>
      <c r="D739" s="94" t="s">
        <v>220</v>
      </c>
      <c r="E739" s="33">
        <f>E740</f>
        <v>65000</v>
      </c>
    </row>
    <row r="740" spans="1:5" ht="12.75">
      <c r="A740" s="35"/>
      <c r="B740" s="35">
        <v>4300</v>
      </c>
      <c r="C740" s="37" t="s">
        <v>365</v>
      </c>
      <c r="D740" s="94"/>
      <c r="E740" s="40">
        <v>65000</v>
      </c>
    </row>
    <row r="741" spans="1:5" ht="12.75">
      <c r="A741" s="35"/>
      <c r="B741" s="92"/>
      <c r="C741" s="36"/>
      <c r="D741" s="94"/>
      <c r="E741" s="40"/>
    </row>
    <row r="742" spans="1:5" ht="12.75">
      <c r="A742" s="35"/>
      <c r="B742" s="38">
        <v>85495</v>
      </c>
      <c r="C742" s="93" t="s">
        <v>144</v>
      </c>
      <c r="D742" s="94" t="s">
        <v>224</v>
      </c>
      <c r="E742" s="94">
        <f>E743</f>
        <v>70000</v>
      </c>
    </row>
    <row r="743" spans="1:5" ht="25.5">
      <c r="A743" s="35"/>
      <c r="B743" s="95"/>
      <c r="C743" s="36" t="s">
        <v>4</v>
      </c>
      <c r="D743" s="94"/>
      <c r="E743" s="39">
        <f>E744</f>
        <v>70000</v>
      </c>
    </row>
    <row r="744" spans="1:5" ht="12.75">
      <c r="A744" s="42"/>
      <c r="B744" s="42">
        <v>4440</v>
      </c>
      <c r="C744" s="100" t="s">
        <v>466</v>
      </c>
      <c r="D744" s="101"/>
      <c r="E744" s="43">
        <v>70000</v>
      </c>
    </row>
    <row r="745" spans="1:5" s="25" customFormat="1" ht="12.75">
      <c r="A745" s="73"/>
      <c r="B745" s="35"/>
      <c r="C745" s="37"/>
      <c r="D745" s="39"/>
      <c r="E745" s="74"/>
    </row>
    <row r="746" spans="1:5" ht="22.5" customHeight="1">
      <c r="A746" s="12">
        <v>900</v>
      </c>
      <c r="B746" s="12"/>
      <c r="C746" s="2" t="s">
        <v>327</v>
      </c>
      <c r="D746" s="2"/>
      <c r="E746" s="18">
        <f>E747+E767+E769+E787+E797+E801</f>
        <v>224149339</v>
      </c>
    </row>
    <row r="747" spans="1:5" s="7" customFormat="1" ht="12.75">
      <c r="A747" s="8"/>
      <c r="B747" s="8">
        <v>90001</v>
      </c>
      <c r="C747" s="11" t="s">
        <v>57</v>
      </c>
      <c r="D747" s="3"/>
      <c r="E747" s="3">
        <f>E748+E750+E752+E754+E756+E758+E765</f>
        <v>188737339</v>
      </c>
    </row>
    <row r="748" spans="1:5" s="7" customFormat="1" ht="38.25">
      <c r="A748" s="6"/>
      <c r="B748" s="6"/>
      <c r="C748" s="3" t="s">
        <v>35</v>
      </c>
      <c r="D748" s="3" t="s">
        <v>93</v>
      </c>
      <c r="E748" s="3">
        <f>E749</f>
        <v>10377048</v>
      </c>
    </row>
    <row r="749" spans="1:5" s="7" customFormat="1" ht="12.75">
      <c r="A749" s="6"/>
      <c r="B749" s="6">
        <v>6052</v>
      </c>
      <c r="C749" s="14" t="s">
        <v>423</v>
      </c>
      <c r="D749" s="4"/>
      <c r="E749" s="4">
        <v>10377048</v>
      </c>
    </row>
    <row r="750" spans="1:5" s="7" customFormat="1" ht="76.5">
      <c r="A750" s="6"/>
      <c r="B750" s="6"/>
      <c r="C750" s="3" t="s">
        <v>281</v>
      </c>
      <c r="D750" s="3" t="s">
        <v>93</v>
      </c>
      <c r="E750" s="3">
        <f>E751</f>
        <v>52807626</v>
      </c>
    </row>
    <row r="751" spans="1:5" s="7" customFormat="1" ht="12.75">
      <c r="A751" s="6"/>
      <c r="B751" s="6">
        <v>6052</v>
      </c>
      <c r="C751" s="14" t="s">
        <v>423</v>
      </c>
      <c r="D751" s="4"/>
      <c r="E751" s="4">
        <v>52807626</v>
      </c>
    </row>
    <row r="752" spans="1:5" s="7" customFormat="1" ht="51">
      <c r="A752" s="6"/>
      <c r="B752" s="6"/>
      <c r="C752" s="3" t="s">
        <v>146</v>
      </c>
      <c r="D752" s="3" t="s">
        <v>93</v>
      </c>
      <c r="E752" s="3">
        <f>E753</f>
        <v>35223167</v>
      </c>
    </row>
    <row r="753" spans="1:5" s="7" customFormat="1" ht="12.75">
      <c r="A753" s="6"/>
      <c r="B753" s="6">
        <v>6052</v>
      </c>
      <c r="C753" s="14" t="s">
        <v>423</v>
      </c>
      <c r="D753" s="4"/>
      <c r="E753" s="4">
        <v>35223167</v>
      </c>
    </row>
    <row r="754" spans="1:5" s="7" customFormat="1" ht="63.75">
      <c r="A754" s="6"/>
      <c r="B754" s="6"/>
      <c r="C754" s="3" t="s">
        <v>283</v>
      </c>
      <c r="D754" s="3" t="s">
        <v>93</v>
      </c>
      <c r="E754" s="3">
        <f>E755</f>
        <v>82869459</v>
      </c>
    </row>
    <row r="755" spans="1:5" s="7" customFormat="1" ht="12.75">
      <c r="A755" s="6"/>
      <c r="B755" s="6">
        <v>6052</v>
      </c>
      <c r="C755" s="14" t="s">
        <v>423</v>
      </c>
      <c r="D755" s="4"/>
      <c r="E755" s="4">
        <v>82869459</v>
      </c>
    </row>
    <row r="756" spans="1:5" s="7" customFormat="1" ht="25.5">
      <c r="A756" s="6"/>
      <c r="B756" s="6"/>
      <c r="C756" s="3" t="s">
        <v>45</v>
      </c>
      <c r="D756" s="3" t="s">
        <v>93</v>
      </c>
      <c r="E756" s="3">
        <f>E757</f>
        <v>3248039</v>
      </c>
    </row>
    <row r="757" spans="1:5" s="7" customFormat="1" ht="12.75">
      <c r="A757" s="6"/>
      <c r="B757" s="6">
        <v>6052</v>
      </c>
      <c r="C757" s="14" t="s">
        <v>423</v>
      </c>
      <c r="D757" s="4"/>
      <c r="E757" s="4">
        <v>3248039</v>
      </c>
    </row>
    <row r="758" spans="1:5" s="7" customFormat="1" ht="38.25">
      <c r="A758" s="6"/>
      <c r="B758" s="6"/>
      <c r="C758" s="3" t="s">
        <v>284</v>
      </c>
      <c r="D758" s="3" t="s">
        <v>93</v>
      </c>
      <c r="E758" s="3">
        <f>E763+E762+E759+E760+E761+E764</f>
        <v>100200</v>
      </c>
    </row>
    <row r="759" spans="1:5" s="7" customFormat="1" ht="12.75">
      <c r="A759" s="6"/>
      <c r="B759" s="6">
        <v>4110</v>
      </c>
      <c r="C759" s="84" t="s">
        <v>442</v>
      </c>
      <c r="D759" s="3"/>
      <c r="E759" s="83">
        <v>2600</v>
      </c>
    </row>
    <row r="760" spans="1:5" s="7" customFormat="1" ht="12.75">
      <c r="A760" s="6"/>
      <c r="B760" s="6">
        <v>4120</v>
      </c>
      <c r="C760" s="84" t="s">
        <v>389</v>
      </c>
      <c r="D760" s="3"/>
      <c r="E760" s="83">
        <v>400</v>
      </c>
    </row>
    <row r="761" spans="1:5" s="7" customFormat="1" ht="12.75">
      <c r="A761" s="6"/>
      <c r="B761" s="6">
        <v>4170</v>
      </c>
      <c r="C761" s="84" t="s">
        <v>378</v>
      </c>
      <c r="D761" s="3"/>
      <c r="E761" s="83">
        <v>15200</v>
      </c>
    </row>
    <row r="762" spans="1:5" s="7" customFormat="1" ht="12.75">
      <c r="A762" s="6"/>
      <c r="B762" s="6">
        <v>4260</v>
      </c>
      <c r="C762" s="14" t="s">
        <v>366</v>
      </c>
      <c r="D762" s="3"/>
      <c r="E762" s="4">
        <v>2000</v>
      </c>
    </row>
    <row r="763" spans="1:5" s="7" customFormat="1" ht="12.75">
      <c r="A763" s="6"/>
      <c r="B763" s="6">
        <v>4590</v>
      </c>
      <c r="C763" s="14" t="s">
        <v>303</v>
      </c>
      <c r="D763" s="4"/>
      <c r="E763" s="4">
        <v>50000</v>
      </c>
    </row>
    <row r="764" spans="1:5" s="7" customFormat="1" ht="25.5">
      <c r="A764" s="6"/>
      <c r="B764" s="6">
        <v>4600</v>
      </c>
      <c r="C764" s="14" t="s">
        <v>272</v>
      </c>
      <c r="D764" s="4"/>
      <c r="E764" s="4">
        <v>30000</v>
      </c>
    </row>
    <row r="765" spans="1:5" s="7" customFormat="1" ht="38.25">
      <c r="A765" s="6"/>
      <c r="B765" s="6"/>
      <c r="C765" s="3" t="s">
        <v>7</v>
      </c>
      <c r="D765" s="3" t="s">
        <v>93</v>
      </c>
      <c r="E765" s="3">
        <f>E766</f>
        <v>4111800</v>
      </c>
    </row>
    <row r="766" spans="1:5" s="7" customFormat="1" ht="12.75">
      <c r="A766" s="6"/>
      <c r="B766" s="6">
        <v>6050</v>
      </c>
      <c r="C766" s="14" t="s">
        <v>469</v>
      </c>
      <c r="D766" s="3"/>
      <c r="E766" s="4">
        <v>4111800</v>
      </c>
    </row>
    <row r="767" spans="1:5" ht="12.75">
      <c r="A767" s="8"/>
      <c r="B767" s="8">
        <v>90003</v>
      </c>
      <c r="C767" s="11" t="s">
        <v>61</v>
      </c>
      <c r="D767" s="3" t="s">
        <v>420</v>
      </c>
      <c r="E767" s="3">
        <f>E768</f>
        <v>4400000</v>
      </c>
    </row>
    <row r="768" spans="1:5" ht="12.75">
      <c r="A768" s="6"/>
      <c r="B768" s="6">
        <v>4300</v>
      </c>
      <c r="C768" s="14" t="s">
        <v>333</v>
      </c>
      <c r="D768" s="22"/>
      <c r="E768" s="4">
        <v>4400000</v>
      </c>
    </row>
    <row r="769" spans="1:5" ht="12.75">
      <c r="A769" s="8"/>
      <c r="B769" s="8">
        <v>90004</v>
      </c>
      <c r="C769" s="11" t="s">
        <v>95</v>
      </c>
      <c r="E769" s="3">
        <f>E770+E774+E782+E776+E780+E784</f>
        <v>2030000</v>
      </c>
    </row>
    <row r="770" spans="1:5" ht="12.75">
      <c r="A770" s="6"/>
      <c r="B770" s="8"/>
      <c r="C770" s="3" t="s">
        <v>383</v>
      </c>
      <c r="D770" s="29" t="s">
        <v>332</v>
      </c>
      <c r="E770" s="3">
        <f>E772+E773+E771</f>
        <v>1710000</v>
      </c>
    </row>
    <row r="771" spans="1:5" ht="12.75">
      <c r="A771" s="6"/>
      <c r="B771" s="6">
        <v>4260</v>
      </c>
      <c r="C771" s="14" t="s">
        <v>366</v>
      </c>
      <c r="D771" s="32"/>
      <c r="E771" s="4">
        <v>60000</v>
      </c>
    </row>
    <row r="772" spans="1:5" ht="12.75">
      <c r="A772" s="6"/>
      <c r="B772" s="6">
        <v>4300</v>
      </c>
      <c r="C772" s="14" t="s">
        <v>333</v>
      </c>
      <c r="D772" s="22"/>
      <c r="E772" s="4">
        <v>1630000</v>
      </c>
    </row>
    <row r="773" spans="1:5" ht="12.75">
      <c r="A773" s="6"/>
      <c r="B773" s="6">
        <v>4430</v>
      </c>
      <c r="C773" s="14" t="s">
        <v>356</v>
      </c>
      <c r="D773" s="22"/>
      <c r="E773" s="4">
        <v>20000</v>
      </c>
    </row>
    <row r="774" spans="1:5" ht="12.75">
      <c r="A774" s="6"/>
      <c r="B774" s="6"/>
      <c r="C774" s="3" t="s">
        <v>384</v>
      </c>
      <c r="D774" s="29" t="s">
        <v>332</v>
      </c>
      <c r="E774" s="3">
        <f>E775</f>
        <v>70000</v>
      </c>
    </row>
    <row r="775" spans="1:5" ht="12.75">
      <c r="A775" s="6"/>
      <c r="B775" s="6">
        <v>4270</v>
      </c>
      <c r="C775" s="14" t="s">
        <v>348</v>
      </c>
      <c r="E775" s="4">
        <v>70000</v>
      </c>
    </row>
    <row r="776" spans="1:5" ht="12.75">
      <c r="A776" s="6"/>
      <c r="B776" s="6"/>
      <c r="C776" s="3" t="s">
        <v>385</v>
      </c>
      <c r="D776" s="29" t="s">
        <v>332</v>
      </c>
      <c r="E776" s="3">
        <f>E778+E779+E777</f>
        <v>150000</v>
      </c>
    </row>
    <row r="777" spans="1:5" ht="12.75">
      <c r="A777" s="6"/>
      <c r="B777" s="6">
        <v>4210</v>
      </c>
      <c r="C777" s="14" t="s">
        <v>340</v>
      </c>
      <c r="D777" s="51"/>
      <c r="E777" s="4">
        <v>2000</v>
      </c>
    </row>
    <row r="778" spans="1:5" ht="12.75">
      <c r="A778" s="6"/>
      <c r="B778" s="6">
        <v>4300</v>
      </c>
      <c r="C778" s="14" t="s">
        <v>333</v>
      </c>
      <c r="E778" s="4">
        <v>146000</v>
      </c>
    </row>
    <row r="779" spans="1:5" ht="12.75">
      <c r="A779" s="6"/>
      <c r="B779" s="6">
        <v>4430</v>
      </c>
      <c r="C779" s="14" t="s">
        <v>457</v>
      </c>
      <c r="D779" s="29"/>
      <c r="E779" s="4">
        <v>2000</v>
      </c>
    </row>
    <row r="780" spans="1:5" ht="12.75">
      <c r="A780" s="6"/>
      <c r="B780" s="6"/>
      <c r="C780" s="3" t="s">
        <v>11</v>
      </c>
      <c r="D780" s="29" t="s">
        <v>332</v>
      </c>
      <c r="E780" s="3">
        <f>E781</f>
        <v>15000</v>
      </c>
    </row>
    <row r="781" spans="1:5" ht="12.75">
      <c r="A781" s="6"/>
      <c r="B781" s="6">
        <v>4210</v>
      </c>
      <c r="C781" s="14" t="s">
        <v>340</v>
      </c>
      <c r="E781" s="4">
        <v>15000</v>
      </c>
    </row>
    <row r="782" spans="1:5" ht="12.75">
      <c r="A782" s="6"/>
      <c r="B782" s="6"/>
      <c r="C782" s="3" t="s">
        <v>56</v>
      </c>
      <c r="D782" s="29" t="s">
        <v>332</v>
      </c>
      <c r="E782" s="3">
        <f>E783</f>
        <v>15000</v>
      </c>
    </row>
    <row r="783" spans="1:5" ht="12.75">
      <c r="A783" s="6"/>
      <c r="B783" s="6">
        <v>4210</v>
      </c>
      <c r="C783" s="14" t="s">
        <v>340</v>
      </c>
      <c r="E783" s="4">
        <v>15000</v>
      </c>
    </row>
    <row r="784" spans="1:5" ht="12.75">
      <c r="A784" s="6"/>
      <c r="B784" s="6"/>
      <c r="C784" s="3" t="s">
        <v>70</v>
      </c>
      <c r="D784" s="29" t="s">
        <v>332</v>
      </c>
      <c r="E784" s="3">
        <f>E785</f>
        <v>70000</v>
      </c>
    </row>
    <row r="785" spans="1:5" ht="25.5">
      <c r="A785" s="6"/>
      <c r="B785" s="6">
        <v>4340</v>
      </c>
      <c r="C785" s="14" t="s">
        <v>71</v>
      </c>
      <c r="D785" s="29"/>
      <c r="E785" s="4">
        <v>70000</v>
      </c>
    </row>
    <row r="786" spans="1:5" ht="12.75">
      <c r="A786" s="6"/>
      <c r="B786" s="6"/>
      <c r="C786" s="14"/>
      <c r="D786" s="29"/>
      <c r="E786" s="4"/>
    </row>
    <row r="787" spans="1:5" ht="12.75">
      <c r="A787" s="8"/>
      <c r="B787" s="8">
        <v>90015</v>
      </c>
      <c r="C787" s="11" t="s">
        <v>401</v>
      </c>
      <c r="E787" s="3">
        <f>E788+E791</f>
        <v>3910000</v>
      </c>
    </row>
    <row r="788" spans="1:5" ht="25.5">
      <c r="A788" s="8"/>
      <c r="B788" s="8"/>
      <c r="C788" s="3" t="s">
        <v>151</v>
      </c>
      <c r="D788" s="75" t="s">
        <v>346</v>
      </c>
      <c r="E788" s="3">
        <f>E789+E790</f>
        <v>3100000</v>
      </c>
    </row>
    <row r="789" spans="1:5" ht="12.75">
      <c r="A789" s="8"/>
      <c r="B789" s="6">
        <v>4260</v>
      </c>
      <c r="C789" s="14" t="s">
        <v>402</v>
      </c>
      <c r="D789" s="3"/>
      <c r="E789" s="4">
        <v>2450000</v>
      </c>
    </row>
    <row r="790" spans="1:5" ht="12.75">
      <c r="A790" s="8"/>
      <c r="B790" s="6">
        <v>4270</v>
      </c>
      <c r="C790" s="14" t="s">
        <v>348</v>
      </c>
      <c r="D790" s="3"/>
      <c r="E790" s="4">
        <v>650000</v>
      </c>
    </row>
    <row r="791" spans="1:5" ht="18" customHeight="1">
      <c r="A791" s="6"/>
      <c r="B791" s="6">
        <v>6050</v>
      </c>
      <c r="C791" s="14" t="s">
        <v>423</v>
      </c>
      <c r="E791" s="22">
        <f>E792+E794+E793+E795+E796</f>
        <v>810000</v>
      </c>
    </row>
    <row r="792" spans="1:5" ht="25.5">
      <c r="A792" s="6"/>
      <c r="B792" s="7"/>
      <c r="C792" s="66" t="s">
        <v>492</v>
      </c>
      <c r="D792" s="75" t="s">
        <v>346</v>
      </c>
      <c r="E792" s="4">
        <v>200000</v>
      </c>
    </row>
    <row r="793" spans="1:5" ht="25.5">
      <c r="A793" s="6"/>
      <c r="B793" s="7"/>
      <c r="C793" s="66" t="s">
        <v>37</v>
      </c>
      <c r="D793" s="75" t="s">
        <v>346</v>
      </c>
      <c r="E793" s="4">
        <v>260000</v>
      </c>
    </row>
    <row r="794" spans="1:5" ht="25.5">
      <c r="A794" s="6"/>
      <c r="B794" s="6"/>
      <c r="C794" s="57" t="s">
        <v>25</v>
      </c>
      <c r="D794" s="75" t="s">
        <v>346</v>
      </c>
      <c r="E794" s="4">
        <v>200000</v>
      </c>
    </row>
    <row r="795" spans="1:5" ht="25.5">
      <c r="A795" s="6"/>
      <c r="B795" s="6"/>
      <c r="C795" s="57" t="s">
        <v>497</v>
      </c>
      <c r="D795" s="75" t="s">
        <v>346</v>
      </c>
      <c r="E795" s="4">
        <v>100000</v>
      </c>
    </row>
    <row r="796" spans="1:5" ht="25.5">
      <c r="A796" s="6"/>
      <c r="B796" s="6"/>
      <c r="C796" s="57" t="s">
        <v>498</v>
      </c>
      <c r="D796" s="75" t="s">
        <v>346</v>
      </c>
      <c r="E796" s="4">
        <v>50000</v>
      </c>
    </row>
    <row r="797" spans="1:5" s="5" customFormat="1" ht="25.5">
      <c r="A797" s="8"/>
      <c r="B797" s="8">
        <v>90020</v>
      </c>
      <c r="C797" s="11" t="s">
        <v>493</v>
      </c>
      <c r="D797" s="29" t="s">
        <v>332</v>
      </c>
      <c r="E797" s="3">
        <f>E798</f>
        <v>10000</v>
      </c>
    </row>
    <row r="798" spans="1:5" s="5" customFormat="1" ht="12.75">
      <c r="A798" s="8"/>
      <c r="B798" s="6"/>
      <c r="C798" s="31" t="s">
        <v>494</v>
      </c>
      <c r="D798" s="58"/>
      <c r="E798" s="31">
        <f>E799+E800</f>
        <v>10000</v>
      </c>
    </row>
    <row r="799" spans="1:5" s="5" customFormat="1" ht="12.75">
      <c r="A799" s="8"/>
      <c r="B799" s="6">
        <v>4210</v>
      </c>
      <c r="C799" s="14" t="s">
        <v>340</v>
      </c>
      <c r="D799" s="58"/>
      <c r="E799" s="4">
        <v>5000</v>
      </c>
    </row>
    <row r="800" spans="1:5" s="5" customFormat="1" ht="12.75">
      <c r="A800" s="8"/>
      <c r="B800" s="6">
        <v>4300</v>
      </c>
      <c r="C800" s="14" t="s">
        <v>333</v>
      </c>
      <c r="D800" s="58"/>
      <c r="E800" s="4">
        <v>5000</v>
      </c>
    </row>
    <row r="801" spans="1:5" ht="12.75">
      <c r="A801" s="8"/>
      <c r="B801" s="8">
        <v>90095</v>
      </c>
      <c r="C801" s="11" t="s">
        <v>415</v>
      </c>
      <c r="D801" s="3"/>
      <c r="E801" s="3">
        <f>E806+E809+E811+E815+E857+E813+E825+E847+E802+E817+E819+E849+E821+E823+E852+E804+E844+E854</f>
        <v>25062000</v>
      </c>
    </row>
    <row r="802" spans="1:5" ht="25.5">
      <c r="A802" s="8"/>
      <c r="B802" s="6"/>
      <c r="C802" s="3" t="s">
        <v>109</v>
      </c>
      <c r="D802" s="3" t="s">
        <v>346</v>
      </c>
      <c r="E802" s="3">
        <f>E803</f>
        <v>150000</v>
      </c>
    </row>
    <row r="803" spans="1:5" ht="12.75">
      <c r="A803" s="8"/>
      <c r="B803" s="6">
        <v>4270</v>
      </c>
      <c r="C803" s="14" t="s">
        <v>348</v>
      </c>
      <c r="D803" s="3"/>
      <c r="E803" s="4">
        <v>150000</v>
      </c>
    </row>
    <row r="804" spans="1:5" ht="12.75">
      <c r="A804" s="8"/>
      <c r="B804" s="6"/>
      <c r="C804" s="3" t="s">
        <v>100</v>
      </c>
      <c r="D804" s="29" t="s">
        <v>332</v>
      </c>
      <c r="E804" s="3">
        <f>E805</f>
        <v>3000</v>
      </c>
    </row>
    <row r="805" spans="1:5" ht="12.75">
      <c r="A805" s="8"/>
      <c r="B805" s="6">
        <v>4210</v>
      </c>
      <c r="C805" s="14" t="s">
        <v>340</v>
      </c>
      <c r="D805" s="3"/>
      <c r="E805" s="4">
        <v>3000</v>
      </c>
    </row>
    <row r="806" spans="1:5" ht="25.5">
      <c r="A806" s="6"/>
      <c r="B806" s="6"/>
      <c r="C806" s="3" t="s">
        <v>22</v>
      </c>
      <c r="D806" s="3" t="s">
        <v>346</v>
      </c>
      <c r="E806" s="3">
        <f>E808+E807</f>
        <v>93000</v>
      </c>
    </row>
    <row r="807" spans="1:5" ht="12.75">
      <c r="A807" s="6"/>
      <c r="B807" s="6">
        <v>4270</v>
      </c>
      <c r="C807" s="14" t="s">
        <v>348</v>
      </c>
      <c r="D807" s="3"/>
      <c r="E807" s="4">
        <v>5000</v>
      </c>
    </row>
    <row r="808" spans="1:5" ht="12.75">
      <c r="A808" s="6"/>
      <c r="B808" s="6">
        <v>4300</v>
      </c>
      <c r="C808" s="14" t="s">
        <v>333</v>
      </c>
      <c r="D808" s="22"/>
      <c r="E808" s="4">
        <v>88000</v>
      </c>
    </row>
    <row r="809" spans="1:5" ht="12.75">
      <c r="A809" s="6"/>
      <c r="B809" s="6"/>
      <c r="C809" s="3" t="s">
        <v>102</v>
      </c>
      <c r="D809" s="29" t="s">
        <v>332</v>
      </c>
      <c r="E809" s="3">
        <f>E810</f>
        <v>10000</v>
      </c>
    </row>
    <row r="810" spans="1:5" ht="12.75">
      <c r="A810" s="6"/>
      <c r="B810" s="6">
        <v>4300</v>
      </c>
      <c r="C810" s="14" t="s">
        <v>333</v>
      </c>
      <c r="D810" s="22"/>
      <c r="E810" s="4">
        <v>10000</v>
      </c>
    </row>
    <row r="811" spans="1:5" ht="25.5">
      <c r="A811" s="6"/>
      <c r="B811" s="6"/>
      <c r="C811" s="3" t="s">
        <v>103</v>
      </c>
      <c r="D811" s="3" t="s">
        <v>346</v>
      </c>
      <c r="E811" s="3">
        <f>E812</f>
        <v>6000</v>
      </c>
    </row>
    <row r="812" spans="1:5" ht="12.75">
      <c r="A812" s="6"/>
      <c r="B812" s="6">
        <v>4300</v>
      </c>
      <c r="C812" s="14" t="s">
        <v>333</v>
      </c>
      <c r="D812" s="22"/>
      <c r="E812" s="4">
        <v>6000</v>
      </c>
    </row>
    <row r="813" spans="1:5" ht="25.5">
      <c r="A813" s="6"/>
      <c r="B813" s="6"/>
      <c r="C813" s="3" t="s">
        <v>439</v>
      </c>
      <c r="D813" s="3" t="s">
        <v>346</v>
      </c>
      <c r="E813" s="3">
        <f>E814</f>
        <v>5000</v>
      </c>
    </row>
    <row r="814" spans="1:5" ht="12.75">
      <c r="A814" s="6"/>
      <c r="B814" s="6">
        <v>4300</v>
      </c>
      <c r="C814" s="14" t="s">
        <v>333</v>
      </c>
      <c r="D814" s="22"/>
      <c r="E814" s="4">
        <v>5000</v>
      </c>
    </row>
    <row r="815" spans="1:5" ht="12.75">
      <c r="A815" s="6"/>
      <c r="B815" s="6"/>
      <c r="C815" s="3" t="s">
        <v>104</v>
      </c>
      <c r="D815" s="29" t="s">
        <v>332</v>
      </c>
      <c r="E815" s="3">
        <f>E816</f>
        <v>20000</v>
      </c>
    </row>
    <row r="816" spans="1:5" ht="12.75">
      <c r="A816" s="6"/>
      <c r="B816" s="6">
        <v>4300</v>
      </c>
      <c r="C816" s="14" t="s">
        <v>333</v>
      </c>
      <c r="D816" s="22"/>
      <c r="E816" s="4">
        <v>20000</v>
      </c>
    </row>
    <row r="817" spans="1:5" s="5" customFormat="1" ht="25.5">
      <c r="A817" s="8"/>
      <c r="B817" s="8"/>
      <c r="C817" s="3" t="s">
        <v>387</v>
      </c>
      <c r="D817" s="29" t="s">
        <v>332</v>
      </c>
      <c r="E817" s="3">
        <f>E818</f>
        <v>60000</v>
      </c>
    </row>
    <row r="818" spans="1:5" ht="12.75">
      <c r="A818" s="6"/>
      <c r="B818" s="6">
        <v>4300</v>
      </c>
      <c r="C818" s="14" t="s">
        <v>333</v>
      </c>
      <c r="D818" s="69"/>
      <c r="E818" s="4">
        <v>60000</v>
      </c>
    </row>
    <row r="819" spans="1:5" ht="25.5">
      <c r="A819" s="6"/>
      <c r="B819" s="6"/>
      <c r="C819" s="3" t="s">
        <v>386</v>
      </c>
      <c r="D819" s="29" t="s">
        <v>332</v>
      </c>
      <c r="E819" s="3">
        <f>E820</f>
        <v>30000</v>
      </c>
    </row>
    <row r="820" spans="1:5" ht="25.5">
      <c r="A820" s="6"/>
      <c r="B820" s="6">
        <v>4390</v>
      </c>
      <c r="C820" s="14" t="s">
        <v>99</v>
      </c>
      <c r="D820" s="69"/>
      <c r="E820" s="4">
        <v>30000</v>
      </c>
    </row>
    <row r="821" spans="1:5" ht="12.75">
      <c r="A821" s="6"/>
      <c r="B821" s="6"/>
      <c r="C821" s="3" t="s">
        <v>426</v>
      </c>
      <c r="D821" s="29" t="s">
        <v>332</v>
      </c>
      <c r="E821" s="3">
        <f>E822</f>
        <v>75000</v>
      </c>
    </row>
    <row r="822" spans="1:5" ht="12.75">
      <c r="A822" s="6"/>
      <c r="B822" s="6">
        <v>4300</v>
      </c>
      <c r="C822" s="14" t="s">
        <v>333</v>
      </c>
      <c r="D822" s="69"/>
      <c r="E822" s="4">
        <v>75000</v>
      </c>
    </row>
    <row r="823" spans="1:5" ht="12.75">
      <c r="A823" s="6"/>
      <c r="B823" s="6"/>
      <c r="C823" s="3" t="s">
        <v>65</v>
      </c>
      <c r="D823" s="29" t="s">
        <v>332</v>
      </c>
      <c r="E823" s="3">
        <f>E824</f>
        <v>15000</v>
      </c>
    </row>
    <row r="824" spans="1:5" ht="12.75">
      <c r="A824" s="6"/>
      <c r="B824" s="6">
        <v>4300</v>
      </c>
      <c r="C824" s="14" t="s">
        <v>333</v>
      </c>
      <c r="E824" s="4">
        <v>15000</v>
      </c>
    </row>
    <row r="825" spans="1:5" ht="12.75">
      <c r="A825" s="6"/>
      <c r="B825" s="6"/>
      <c r="C825" s="3" t="s">
        <v>46</v>
      </c>
      <c r="D825" s="27" t="s">
        <v>444</v>
      </c>
      <c r="E825" s="3">
        <f>SUM(E826:E842)</f>
        <v>1000000</v>
      </c>
    </row>
    <row r="826" spans="1:5" ht="12.75">
      <c r="A826" s="6"/>
      <c r="B826" s="6">
        <v>4010</v>
      </c>
      <c r="C826" s="14" t="s">
        <v>334</v>
      </c>
      <c r="D826" s="69"/>
      <c r="E826" s="4">
        <v>591100</v>
      </c>
    </row>
    <row r="827" spans="1:5" ht="12.75">
      <c r="A827" s="6"/>
      <c r="B827" s="6">
        <v>4040</v>
      </c>
      <c r="C827" s="14" t="s">
        <v>101</v>
      </c>
      <c r="D827" s="69"/>
      <c r="E827" s="4">
        <v>50000</v>
      </c>
    </row>
    <row r="828" spans="1:5" ht="12.75">
      <c r="A828" s="6"/>
      <c r="B828" s="6">
        <v>4110</v>
      </c>
      <c r="C828" s="14" t="s">
        <v>337</v>
      </c>
      <c r="D828" s="69"/>
      <c r="E828" s="4">
        <v>109700</v>
      </c>
    </row>
    <row r="829" spans="1:5" ht="12.75">
      <c r="A829" s="6"/>
      <c r="B829" s="6">
        <v>4120</v>
      </c>
      <c r="C829" s="14" t="s">
        <v>338</v>
      </c>
      <c r="D829" s="69"/>
      <c r="E829" s="4">
        <v>15600</v>
      </c>
    </row>
    <row r="830" spans="1:5" ht="12.75">
      <c r="A830" s="6"/>
      <c r="B830" s="6">
        <v>4170</v>
      </c>
      <c r="C830" s="14" t="s">
        <v>378</v>
      </c>
      <c r="D830" s="69"/>
      <c r="E830" s="4">
        <v>60000</v>
      </c>
    </row>
    <row r="831" spans="1:5" ht="12.75">
      <c r="A831" s="6"/>
      <c r="B831" s="6">
        <v>4210</v>
      </c>
      <c r="C831" s="14" t="s">
        <v>340</v>
      </c>
      <c r="D831" s="69"/>
      <c r="E831" s="4">
        <v>25000</v>
      </c>
    </row>
    <row r="832" spans="1:5" ht="12.75">
      <c r="A832" s="6"/>
      <c r="B832" s="6">
        <v>4260</v>
      </c>
      <c r="C832" s="14" t="s">
        <v>366</v>
      </c>
      <c r="D832" s="69"/>
      <c r="E832" s="4">
        <v>10000</v>
      </c>
    </row>
    <row r="833" spans="1:5" ht="12.75">
      <c r="A833" s="6"/>
      <c r="B833" s="6">
        <v>4270</v>
      </c>
      <c r="C833" s="14" t="s">
        <v>47</v>
      </c>
      <c r="D833" s="69"/>
      <c r="E833" s="4">
        <v>10000</v>
      </c>
    </row>
    <row r="834" spans="1:5" ht="12.75">
      <c r="A834" s="6"/>
      <c r="B834" s="6">
        <v>4300</v>
      </c>
      <c r="C834" s="14" t="s">
        <v>333</v>
      </c>
      <c r="D834" s="69"/>
      <c r="E834" s="4">
        <v>57600</v>
      </c>
    </row>
    <row r="835" spans="1:5" ht="25.5">
      <c r="A835" s="6"/>
      <c r="B835" s="6">
        <v>4370</v>
      </c>
      <c r="C835" s="14" t="s">
        <v>257</v>
      </c>
      <c r="D835" s="69"/>
      <c r="E835" s="4">
        <v>5000</v>
      </c>
    </row>
    <row r="836" spans="1:5" ht="12.75">
      <c r="A836" s="6"/>
      <c r="B836" s="6">
        <v>4380</v>
      </c>
      <c r="C836" s="14" t="s">
        <v>16</v>
      </c>
      <c r="D836" s="69"/>
      <c r="E836" s="4">
        <v>1000</v>
      </c>
    </row>
    <row r="837" spans="1:5" ht="12.75">
      <c r="A837" s="6"/>
      <c r="B837" s="6">
        <v>4390</v>
      </c>
      <c r="C837" s="14" t="s">
        <v>15</v>
      </c>
      <c r="D837" s="69"/>
      <c r="E837" s="4">
        <v>25000</v>
      </c>
    </row>
    <row r="838" spans="1:5" ht="12.75">
      <c r="A838" s="6"/>
      <c r="B838" s="6">
        <v>4410</v>
      </c>
      <c r="C838" s="14" t="s">
        <v>342</v>
      </c>
      <c r="D838" s="69"/>
      <c r="E838" s="4">
        <v>10000</v>
      </c>
    </row>
    <row r="839" spans="1:5" ht="12.75">
      <c r="A839" s="6"/>
      <c r="B839" s="6">
        <v>4430</v>
      </c>
      <c r="C839" s="14" t="s">
        <v>457</v>
      </c>
      <c r="D839" s="69"/>
      <c r="E839" s="4">
        <v>5000</v>
      </c>
    </row>
    <row r="840" spans="1:5" ht="12.75">
      <c r="A840" s="6"/>
      <c r="B840" s="6">
        <v>4440</v>
      </c>
      <c r="C840" s="14" t="s">
        <v>345</v>
      </c>
      <c r="D840" s="69"/>
      <c r="E840" s="4">
        <v>10000</v>
      </c>
    </row>
    <row r="841" spans="1:5" ht="12.75">
      <c r="A841" s="6"/>
      <c r="B841" s="6">
        <v>4750</v>
      </c>
      <c r="C841" s="14" t="s">
        <v>160</v>
      </c>
      <c r="D841" s="69"/>
      <c r="E841" s="4">
        <v>5000</v>
      </c>
    </row>
    <row r="842" spans="1:5" ht="12.75">
      <c r="A842" s="6"/>
      <c r="B842" s="6">
        <v>6060</v>
      </c>
      <c r="C842" s="14" t="s">
        <v>360</v>
      </c>
      <c r="D842" s="69"/>
      <c r="E842" s="31">
        <f>E843</f>
        <v>10000</v>
      </c>
    </row>
    <row r="843" spans="1:5" ht="12.75">
      <c r="A843" s="6"/>
      <c r="B843" s="6"/>
      <c r="C843" s="14" t="s">
        <v>285</v>
      </c>
      <c r="D843" s="69"/>
      <c r="E843" s="4">
        <v>10000</v>
      </c>
    </row>
    <row r="844" spans="1:5" ht="25.5">
      <c r="A844" s="6"/>
      <c r="B844" s="6"/>
      <c r="C844" s="3" t="s">
        <v>472</v>
      </c>
      <c r="D844" s="58" t="s">
        <v>346</v>
      </c>
      <c r="E844" s="3">
        <f>E845+E846</f>
        <v>50000</v>
      </c>
    </row>
    <row r="845" spans="1:5" ht="12.75">
      <c r="A845" s="6"/>
      <c r="B845" s="6">
        <v>4300</v>
      </c>
      <c r="C845" s="14" t="s">
        <v>333</v>
      </c>
      <c r="D845" s="69"/>
      <c r="E845" s="4">
        <v>30000</v>
      </c>
    </row>
    <row r="846" spans="1:5" ht="12.75">
      <c r="A846" s="6"/>
      <c r="B846" s="6">
        <v>4390</v>
      </c>
      <c r="C846" s="14" t="s">
        <v>15</v>
      </c>
      <c r="D846" s="69"/>
      <c r="E846" s="4">
        <v>20000</v>
      </c>
    </row>
    <row r="847" spans="1:5" ht="12.75">
      <c r="A847" s="6"/>
      <c r="B847" s="6"/>
      <c r="C847" s="3" t="s">
        <v>399</v>
      </c>
      <c r="D847" s="29" t="s">
        <v>332</v>
      </c>
      <c r="E847" s="3">
        <f>E848</f>
        <v>11000</v>
      </c>
    </row>
    <row r="848" spans="1:5" ht="12.75">
      <c r="A848" s="6"/>
      <c r="B848" s="6">
        <v>4300</v>
      </c>
      <c r="C848" s="14" t="s">
        <v>333</v>
      </c>
      <c r="D848" s="69"/>
      <c r="E848" s="4">
        <v>11000</v>
      </c>
    </row>
    <row r="849" spans="1:5" ht="25.5">
      <c r="A849" s="6"/>
      <c r="B849" s="6"/>
      <c r="C849" s="3" t="s">
        <v>152</v>
      </c>
      <c r="D849" s="58" t="s">
        <v>346</v>
      </c>
      <c r="E849" s="3">
        <f>E850</f>
        <v>132000</v>
      </c>
    </row>
    <row r="850" spans="1:5" ht="12.75">
      <c r="A850" s="6"/>
      <c r="B850" s="6">
        <v>4300</v>
      </c>
      <c r="C850" s="14" t="s">
        <v>333</v>
      </c>
      <c r="D850" s="69"/>
      <c r="E850" s="4">
        <v>132000</v>
      </c>
    </row>
    <row r="851" spans="1:5" ht="12.75">
      <c r="A851" s="6"/>
      <c r="B851" s="6"/>
      <c r="C851" s="14"/>
      <c r="D851" s="69"/>
      <c r="E851" s="4"/>
    </row>
    <row r="852" spans="1:5" ht="25.5">
      <c r="A852" s="6"/>
      <c r="B852" s="6"/>
      <c r="C852" s="3" t="s">
        <v>29</v>
      </c>
      <c r="D852" s="29" t="s">
        <v>488</v>
      </c>
      <c r="E852" s="3">
        <f>E853</f>
        <v>424000</v>
      </c>
    </row>
    <row r="853" spans="1:5" ht="12.75">
      <c r="A853" s="6"/>
      <c r="B853" s="6">
        <v>4270</v>
      </c>
      <c r="C853" s="14" t="s">
        <v>348</v>
      </c>
      <c r="D853" s="69"/>
      <c r="E853" s="4">
        <v>424000</v>
      </c>
    </row>
    <row r="854" spans="1:5" ht="25.5">
      <c r="A854" s="6"/>
      <c r="B854" s="6"/>
      <c r="C854" s="3" t="s">
        <v>358</v>
      </c>
      <c r="D854" s="58" t="s">
        <v>346</v>
      </c>
      <c r="E854" s="3">
        <f>E855</f>
        <v>24000</v>
      </c>
    </row>
    <row r="855" spans="1:5" ht="12.75">
      <c r="A855" s="6"/>
      <c r="B855" s="6">
        <v>4300</v>
      </c>
      <c r="C855" s="14" t="s">
        <v>333</v>
      </c>
      <c r="D855" s="69"/>
      <c r="E855" s="4">
        <v>24000</v>
      </c>
    </row>
    <row r="856" spans="1:5" ht="12.75">
      <c r="A856" s="6"/>
      <c r="B856" s="6"/>
      <c r="C856" s="14"/>
      <c r="D856" s="69"/>
      <c r="E856" s="4"/>
    </row>
    <row r="857" spans="1:5" ht="12.75">
      <c r="A857" s="6"/>
      <c r="B857" s="6">
        <v>6050</v>
      </c>
      <c r="C857" s="15" t="s">
        <v>400</v>
      </c>
      <c r="E857" s="3">
        <f>SUM(E858:E866)</f>
        <v>22954000</v>
      </c>
    </row>
    <row r="858" spans="1:5" ht="25.5">
      <c r="A858" s="6"/>
      <c r="B858" s="6"/>
      <c r="C858" s="57" t="s">
        <v>438</v>
      </c>
      <c r="D858" s="58" t="s">
        <v>346</v>
      </c>
      <c r="E858" s="4">
        <v>500000</v>
      </c>
    </row>
    <row r="859" spans="1:5" ht="25.5">
      <c r="A859" s="6"/>
      <c r="B859" s="6"/>
      <c r="C859" s="57" t="s">
        <v>445</v>
      </c>
      <c r="D859" s="58" t="s">
        <v>346</v>
      </c>
      <c r="E859" s="4">
        <v>150000</v>
      </c>
    </row>
    <row r="860" spans="1:5" ht="25.5">
      <c r="A860" s="6"/>
      <c r="B860" s="6"/>
      <c r="C860" s="57" t="s">
        <v>53</v>
      </c>
      <c r="D860" s="58" t="s">
        <v>51</v>
      </c>
      <c r="E860" s="4">
        <v>1000000</v>
      </c>
    </row>
    <row r="861" spans="1:5" ht="25.5">
      <c r="A861" s="6"/>
      <c r="B861" s="6"/>
      <c r="C861" s="57" t="s">
        <v>52</v>
      </c>
      <c r="D861" s="58" t="s">
        <v>346</v>
      </c>
      <c r="E861" s="4">
        <v>4000000</v>
      </c>
    </row>
    <row r="862" spans="1:5" ht="25.5">
      <c r="A862" s="6"/>
      <c r="B862" s="6"/>
      <c r="C862" s="57" t="s">
        <v>41</v>
      </c>
      <c r="D862" s="58" t="s">
        <v>51</v>
      </c>
      <c r="E862" s="4">
        <v>3000000</v>
      </c>
    </row>
    <row r="863" spans="1:5" ht="38.25">
      <c r="A863" s="6"/>
      <c r="B863" s="8"/>
      <c r="C863" s="57" t="s">
        <v>483</v>
      </c>
      <c r="D863" s="58" t="s">
        <v>51</v>
      </c>
      <c r="E863" s="4">
        <v>13280000</v>
      </c>
    </row>
    <row r="864" spans="1:5" ht="25.5">
      <c r="A864" s="6"/>
      <c r="B864" s="8"/>
      <c r="C864" s="57" t="s">
        <v>43</v>
      </c>
      <c r="D864" s="58" t="s">
        <v>346</v>
      </c>
      <c r="E864" s="4">
        <v>44000</v>
      </c>
    </row>
    <row r="865" spans="1:5" ht="25.5">
      <c r="A865" s="6"/>
      <c r="B865" s="8"/>
      <c r="C865" s="57" t="s">
        <v>44</v>
      </c>
      <c r="D865" s="58" t="s">
        <v>346</v>
      </c>
      <c r="E865" s="4">
        <v>180000</v>
      </c>
    </row>
    <row r="866" spans="1:5" ht="51">
      <c r="A866" s="6"/>
      <c r="B866" s="8"/>
      <c r="C866" s="57" t="s">
        <v>38</v>
      </c>
      <c r="D866" s="58" t="s">
        <v>51</v>
      </c>
      <c r="E866" s="4">
        <v>800000</v>
      </c>
    </row>
    <row r="867" spans="1:5" ht="12.75">
      <c r="A867" s="6"/>
      <c r="B867" s="8"/>
      <c r="C867" s="57"/>
      <c r="D867" s="58"/>
      <c r="E867" s="4"/>
    </row>
    <row r="868" spans="1:5" ht="22.5" customHeight="1">
      <c r="A868" s="12">
        <v>921</v>
      </c>
      <c r="B868" s="12"/>
      <c r="C868" s="2" t="s">
        <v>114</v>
      </c>
      <c r="D868" s="2"/>
      <c r="E868" s="2">
        <f>E870+E878+E890+E896+E899+E910</f>
        <v>17057200</v>
      </c>
    </row>
    <row r="869" spans="1:5" s="7" customFormat="1" ht="12.75">
      <c r="A869" s="8"/>
      <c r="B869" s="8"/>
      <c r="C869" s="3"/>
      <c r="D869" s="27"/>
      <c r="E869" s="3"/>
    </row>
    <row r="870" spans="1:5" ht="12.75">
      <c r="A870" s="8"/>
      <c r="B870" s="8">
        <v>92106</v>
      </c>
      <c r="C870" s="11" t="s">
        <v>467</v>
      </c>
      <c r="E870" s="3">
        <f>E871+E875</f>
        <v>5740000</v>
      </c>
    </row>
    <row r="871" spans="1:5" ht="25.5">
      <c r="A871" s="8"/>
      <c r="B871" s="8"/>
      <c r="C871" s="3" t="s">
        <v>58</v>
      </c>
      <c r="D871" s="29" t="s">
        <v>167</v>
      </c>
      <c r="E871" s="3">
        <f>E872</f>
        <v>2840000</v>
      </c>
    </row>
    <row r="872" spans="1:5" ht="25.5">
      <c r="A872" s="6"/>
      <c r="B872" s="6">
        <v>2480</v>
      </c>
      <c r="C872" s="14" t="s">
        <v>352</v>
      </c>
      <c r="D872" s="31"/>
      <c r="E872" s="4">
        <v>2840000</v>
      </c>
    </row>
    <row r="873" spans="1:5" ht="12.75">
      <c r="A873" s="6"/>
      <c r="B873" s="6"/>
      <c r="C873" s="14" t="s">
        <v>450</v>
      </c>
      <c r="D873" s="31"/>
      <c r="E873" s="4">
        <v>120000</v>
      </c>
    </row>
    <row r="874" spans="1:5" ht="12.75">
      <c r="A874" s="6"/>
      <c r="B874" s="6"/>
      <c r="C874" s="14"/>
      <c r="D874" s="31"/>
      <c r="E874" s="4"/>
    </row>
    <row r="875" spans="1:5" ht="12.75">
      <c r="A875" s="6"/>
      <c r="B875" s="6">
        <v>6050</v>
      </c>
      <c r="C875" s="14" t="s">
        <v>423</v>
      </c>
      <c r="D875" s="31"/>
      <c r="E875" s="3">
        <f>E876+E877</f>
        <v>2900000</v>
      </c>
    </row>
    <row r="876" spans="1:5" ht="58.5" customHeight="1">
      <c r="A876" s="6"/>
      <c r="B876" s="6"/>
      <c r="C876" s="14" t="s">
        <v>293</v>
      </c>
      <c r="D876" s="58" t="s">
        <v>51</v>
      </c>
      <c r="E876" s="4">
        <v>2850000</v>
      </c>
    </row>
    <row r="877" spans="1:5" ht="25.5">
      <c r="A877" s="6"/>
      <c r="B877" s="6"/>
      <c r="C877" s="14" t="s">
        <v>292</v>
      </c>
      <c r="D877" s="58" t="s">
        <v>51</v>
      </c>
      <c r="E877" s="4">
        <v>50000</v>
      </c>
    </row>
    <row r="878" spans="1:5" ht="25.5">
      <c r="A878" s="8"/>
      <c r="B878" s="8">
        <v>92109</v>
      </c>
      <c r="C878" s="11" t="s">
        <v>117</v>
      </c>
      <c r="D878" s="29" t="s">
        <v>168</v>
      </c>
      <c r="E878" s="3">
        <f>E879+E888+E882+E884</f>
        <v>5405600</v>
      </c>
    </row>
    <row r="879" spans="1:5" ht="12.75">
      <c r="A879" s="6"/>
      <c r="B879" s="6"/>
      <c r="C879" s="3" t="s">
        <v>253</v>
      </c>
      <c r="D879" s="31"/>
      <c r="E879" s="53">
        <f>E880</f>
        <v>1225600</v>
      </c>
    </row>
    <row r="880" spans="1:5" ht="25.5">
      <c r="A880" s="6"/>
      <c r="B880" s="6">
        <v>2480</v>
      </c>
      <c r="C880" s="14" t="s">
        <v>352</v>
      </c>
      <c r="D880" s="31"/>
      <c r="E880" s="4">
        <v>1225600</v>
      </c>
    </row>
    <row r="881" spans="1:5" ht="12.75">
      <c r="A881" s="6"/>
      <c r="B881" s="6"/>
      <c r="C881" s="14"/>
      <c r="D881" s="31"/>
      <c r="E881" s="4"/>
    </row>
    <row r="882" spans="1:5" ht="25.5">
      <c r="A882" s="6"/>
      <c r="B882" s="6">
        <v>6050</v>
      </c>
      <c r="C882" s="14" t="s">
        <v>423</v>
      </c>
      <c r="D882" s="29" t="s">
        <v>78</v>
      </c>
      <c r="E882" s="3">
        <f>E883</f>
        <v>3881500</v>
      </c>
    </row>
    <row r="883" spans="1:5" ht="12.75">
      <c r="A883" s="6"/>
      <c r="B883" s="6"/>
      <c r="C883" s="14" t="s">
        <v>77</v>
      </c>
      <c r="D883" s="31"/>
      <c r="E883" s="4">
        <v>3881500</v>
      </c>
    </row>
    <row r="884" spans="1:5" ht="25.5">
      <c r="A884" s="6"/>
      <c r="B884" s="6"/>
      <c r="C884" s="81" t="s">
        <v>485</v>
      </c>
      <c r="D884" s="29" t="s">
        <v>78</v>
      </c>
      <c r="E884" s="81">
        <f>E885+E886+E887</f>
        <v>102500</v>
      </c>
    </row>
    <row r="885" spans="1:5" ht="25.5">
      <c r="A885" s="6"/>
      <c r="B885" s="6">
        <v>3040</v>
      </c>
      <c r="C885" s="14" t="s">
        <v>143</v>
      </c>
      <c r="D885" s="31"/>
      <c r="E885" s="4">
        <v>50000</v>
      </c>
    </row>
    <row r="886" spans="1:5" ht="12.75">
      <c r="A886" s="6"/>
      <c r="B886" s="6">
        <v>4300</v>
      </c>
      <c r="C886" s="14" t="s">
        <v>365</v>
      </c>
      <c r="D886" s="31"/>
      <c r="E886" s="4">
        <v>32500</v>
      </c>
    </row>
    <row r="887" spans="1:5" ht="12.75">
      <c r="A887" s="6"/>
      <c r="B887" s="6">
        <v>4390</v>
      </c>
      <c r="C887" s="14" t="s">
        <v>271</v>
      </c>
      <c r="D887" s="31"/>
      <c r="E887" s="4">
        <v>20000</v>
      </c>
    </row>
    <row r="888" spans="1:5" ht="25.5">
      <c r="A888" s="6"/>
      <c r="B888" s="6"/>
      <c r="C888" s="3" t="s">
        <v>118</v>
      </c>
      <c r="D888" s="29" t="s">
        <v>168</v>
      </c>
      <c r="E888" s="53">
        <f>E889</f>
        <v>196000</v>
      </c>
    </row>
    <row r="889" spans="1:5" ht="25.5">
      <c r="A889" s="6"/>
      <c r="B889" s="6">
        <v>2480</v>
      </c>
      <c r="C889" s="14" t="s">
        <v>352</v>
      </c>
      <c r="D889" s="22"/>
      <c r="E889" s="4">
        <v>196000</v>
      </c>
    </row>
    <row r="890" spans="1:5" ht="25.5">
      <c r="A890" s="8"/>
      <c r="B890" s="8">
        <v>92110</v>
      </c>
      <c r="C890" s="11" t="s">
        <v>119</v>
      </c>
      <c r="D890" s="29" t="s">
        <v>169</v>
      </c>
      <c r="E890" s="3">
        <f>E891</f>
        <v>1457000</v>
      </c>
    </row>
    <row r="891" spans="1:5" ht="12.75">
      <c r="A891" s="8"/>
      <c r="B891" s="8"/>
      <c r="C891" s="3" t="s">
        <v>120</v>
      </c>
      <c r="D891" s="29"/>
      <c r="E891" s="3">
        <f>E892+E893</f>
        <v>1457000</v>
      </c>
    </row>
    <row r="892" spans="1:5" ht="25.5">
      <c r="A892" s="6"/>
      <c r="B892" s="6">
        <v>2480</v>
      </c>
      <c r="C892" s="14" t="s">
        <v>352</v>
      </c>
      <c r="D892" s="31"/>
      <c r="E892" s="4">
        <v>1197000</v>
      </c>
    </row>
    <row r="893" spans="1:5" ht="38.25">
      <c r="A893" s="6"/>
      <c r="B893" s="6">
        <v>6220</v>
      </c>
      <c r="C893" s="14" t="s">
        <v>416</v>
      </c>
      <c r="D893" s="31"/>
      <c r="E893" s="3">
        <f>E894</f>
        <v>260000</v>
      </c>
    </row>
    <row r="894" spans="1:5" ht="38.25">
      <c r="A894" s="6"/>
      <c r="B894" s="6"/>
      <c r="C894" s="14" t="s">
        <v>470</v>
      </c>
      <c r="D894" s="31"/>
      <c r="E894" s="4">
        <v>260000</v>
      </c>
    </row>
    <row r="895" spans="1:5" ht="12.75">
      <c r="A895" s="6"/>
      <c r="B895" s="6"/>
      <c r="C895" s="14"/>
      <c r="D895" s="76"/>
      <c r="E895" s="4"/>
    </row>
    <row r="896" spans="1:5" ht="12.75">
      <c r="A896" s="8"/>
      <c r="B896" s="8">
        <v>92116</v>
      </c>
      <c r="C896" s="11" t="s">
        <v>121</v>
      </c>
      <c r="E896" s="3">
        <f>E897</f>
        <v>2476000</v>
      </c>
    </row>
    <row r="897" spans="1:5" ht="25.5">
      <c r="A897" s="8"/>
      <c r="B897" s="8"/>
      <c r="C897" s="3" t="s">
        <v>172</v>
      </c>
      <c r="D897" s="29" t="s">
        <v>170</v>
      </c>
      <c r="E897" s="3">
        <f>E898</f>
        <v>2476000</v>
      </c>
    </row>
    <row r="898" spans="1:5" ht="25.5">
      <c r="A898" s="6"/>
      <c r="B898" s="6">
        <v>2480</v>
      </c>
      <c r="C898" s="14" t="s">
        <v>352</v>
      </c>
      <c r="D898" s="31"/>
      <c r="E898" s="4">
        <v>2476000</v>
      </c>
    </row>
    <row r="899" spans="1:5" s="5" customFormat="1" ht="12.75">
      <c r="A899" s="8"/>
      <c r="B899" s="8">
        <v>92120</v>
      </c>
      <c r="C899" s="11" t="s">
        <v>300</v>
      </c>
      <c r="D899" s="67"/>
      <c r="E899" s="3">
        <f>E900+E904+E906+E908</f>
        <v>1143000</v>
      </c>
    </row>
    <row r="900" spans="1:5" ht="25.5">
      <c r="A900" s="6"/>
      <c r="B900" s="6"/>
      <c r="C900" s="3" t="s">
        <v>305</v>
      </c>
      <c r="D900" s="29" t="s">
        <v>171</v>
      </c>
      <c r="E900" s="3">
        <f>E901+E903+E902</f>
        <v>190000</v>
      </c>
    </row>
    <row r="901" spans="1:5" ht="12.75">
      <c r="A901" s="6"/>
      <c r="B901" s="6">
        <v>4170</v>
      </c>
      <c r="C901" s="14" t="s">
        <v>378</v>
      </c>
      <c r="D901" s="31"/>
      <c r="E901" s="4">
        <v>40000</v>
      </c>
    </row>
    <row r="902" spans="1:5" ht="12.75">
      <c r="A902" s="6"/>
      <c r="B902" s="6">
        <v>4210</v>
      </c>
      <c r="C902" s="14" t="s">
        <v>340</v>
      </c>
      <c r="D902" s="31"/>
      <c r="E902" s="4">
        <v>3000</v>
      </c>
    </row>
    <row r="903" spans="1:5" ht="12.75">
      <c r="A903" s="6"/>
      <c r="B903" s="6">
        <v>4300</v>
      </c>
      <c r="C903" s="14" t="s">
        <v>333</v>
      </c>
      <c r="D903" s="31"/>
      <c r="E903" s="4">
        <v>147000</v>
      </c>
    </row>
    <row r="904" spans="1:5" ht="12.75">
      <c r="A904" s="6"/>
      <c r="B904" s="6"/>
      <c r="C904" s="3" t="s">
        <v>158</v>
      </c>
      <c r="D904" s="31" t="s">
        <v>421</v>
      </c>
      <c r="E904" s="3">
        <f>E905</f>
        <v>543000</v>
      </c>
    </row>
    <row r="905" spans="1:5" ht="38.25">
      <c r="A905" s="6"/>
      <c r="B905" s="6">
        <v>4340</v>
      </c>
      <c r="C905" s="14" t="s">
        <v>91</v>
      </c>
      <c r="D905" s="31"/>
      <c r="E905" s="4">
        <v>543000</v>
      </c>
    </row>
    <row r="906" spans="1:5" ht="25.5">
      <c r="A906" s="6"/>
      <c r="B906" s="6"/>
      <c r="C906" s="3" t="s">
        <v>67</v>
      </c>
      <c r="D906" s="29" t="s">
        <v>171</v>
      </c>
      <c r="E906" s="3">
        <f>E907</f>
        <v>400000</v>
      </c>
    </row>
    <row r="907" spans="1:5" ht="51">
      <c r="A907" s="6"/>
      <c r="B907" s="6">
        <v>2720</v>
      </c>
      <c r="C907" s="14" t="s">
        <v>68</v>
      </c>
      <c r="D907" s="31"/>
      <c r="E907" s="4">
        <v>400000</v>
      </c>
    </row>
    <row r="908" spans="1:5" ht="25.5">
      <c r="A908" s="6"/>
      <c r="B908" s="6"/>
      <c r="C908" s="81" t="s">
        <v>294</v>
      </c>
      <c r="D908" s="29" t="s">
        <v>171</v>
      </c>
      <c r="E908" s="81">
        <f>E909</f>
        <v>10000</v>
      </c>
    </row>
    <row r="909" spans="1:5" ht="12.75">
      <c r="A909" s="6"/>
      <c r="B909" s="6">
        <v>6050</v>
      </c>
      <c r="C909" s="14" t="s">
        <v>423</v>
      </c>
      <c r="D909" s="31"/>
      <c r="E909" s="4">
        <v>10000</v>
      </c>
    </row>
    <row r="910" spans="1:5" ht="25.5">
      <c r="A910" s="8"/>
      <c r="B910" s="8">
        <v>92195</v>
      </c>
      <c r="C910" s="11" t="s">
        <v>415</v>
      </c>
      <c r="D910" s="29" t="s">
        <v>171</v>
      </c>
      <c r="E910" s="3">
        <f>E911+E921</f>
        <v>835600</v>
      </c>
    </row>
    <row r="911" spans="1:5" ht="12.75">
      <c r="A911" s="8"/>
      <c r="B911" s="8"/>
      <c r="C911" s="3" t="s">
        <v>155</v>
      </c>
      <c r="D911" s="29"/>
      <c r="E911" s="3">
        <f>E916+E917+E919+E920+E912+E913+E914+E915+E918</f>
        <v>499000</v>
      </c>
    </row>
    <row r="912" spans="1:5" ht="25.5">
      <c r="A912" s="8"/>
      <c r="B912" s="6">
        <v>2800</v>
      </c>
      <c r="C912" s="14" t="s">
        <v>80</v>
      </c>
      <c r="D912" s="29"/>
      <c r="E912" s="4">
        <v>30000</v>
      </c>
    </row>
    <row r="913" spans="1:5" ht="25.5">
      <c r="A913" s="8"/>
      <c r="B913" s="6">
        <v>2810</v>
      </c>
      <c r="C913" s="14" t="s">
        <v>81</v>
      </c>
      <c r="D913" s="29"/>
      <c r="E913" s="4">
        <v>12000</v>
      </c>
    </row>
    <row r="914" spans="1:5" ht="25.5">
      <c r="A914" s="8"/>
      <c r="B914" s="6">
        <v>2820</v>
      </c>
      <c r="C914" s="14" t="s">
        <v>267</v>
      </c>
      <c r="D914" s="29"/>
      <c r="E914" s="4">
        <v>272000</v>
      </c>
    </row>
    <row r="915" spans="1:5" ht="38.25">
      <c r="A915" s="8"/>
      <c r="B915" s="6">
        <v>2830</v>
      </c>
      <c r="C915" s="14" t="s">
        <v>83</v>
      </c>
      <c r="D915" s="29"/>
      <c r="E915" s="4">
        <v>6000</v>
      </c>
    </row>
    <row r="916" spans="1:5" ht="25.5">
      <c r="A916" s="8"/>
      <c r="B916" s="6">
        <v>3040</v>
      </c>
      <c r="C916" s="14" t="s">
        <v>92</v>
      </c>
      <c r="D916" s="29"/>
      <c r="E916" s="4">
        <v>34000</v>
      </c>
    </row>
    <row r="917" spans="1:5" ht="12.75">
      <c r="A917" s="8"/>
      <c r="B917" s="6">
        <v>3240</v>
      </c>
      <c r="C917" s="14" t="s">
        <v>122</v>
      </c>
      <c r="D917" s="29"/>
      <c r="E917" s="4">
        <v>13200</v>
      </c>
    </row>
    <row r="918" spans="1:5" ht="12.75">
      <c r="A918" s="8"/>
      <c r="B918" s="6">
        <v>4170</v>
      </c>
      <c r="C918" s="14" t="s">
        <v>378</v>
      </c>
      <c r="D918" s="29"/>
      <c r="E918" s="4">
        <v>15000</v>
      </c>
    </row>
    <row r="919" spans="1:5" ht="12.75">
      <c r="A919" s="8"/>
      <c r="B919" s="6">
        <v>4210</v>
      </c>
      <c r="C919" s="14" t="s">
        <v>340</v>
      </c>
      <c r="D919" s="29"/>
      <c r="E919" s="4">
        <v>5000</v>
      </c>
    </row>
    <row r="920" spans="1:5" ht="12.75">
      <c r="A920" s="8"/>
      <c r="B920" s="6">
        <v>4300</v>
      </c>
      <c r="C920" s="14" t="s">
        <v>333</v>
      </c>
      <c r="D920" s="29"/>
      <c r="E920" s="4">
        <v>111800</v>
      </c>
    </row>
    <row r="921" spans="1:5" ht="25.5">
      <c r="A921" s="8"/>
      <c r="B921" s="6">
        <v>6050</v>
      </c>
      <c r="C921" s="14" t="s">
        <v>423</v>
      </c>
      <c r="D921" s="29" t="s">
        <v>171</v>
      </c>
      <c r="E921" s="31">
        <f>E922+E923</f>
        <v>336600</v>
      </c>
    </row>
    <row r="922" spans="1:5" ht="38.25">
      <c r="A922" s="8"/>
      <c r="B922" s="6"/>
      <c r="C922" s="14" t="s">
        <v>76</v>
      </c>
      <c r="D922" s="29"/>
      <c r="E922" s="4">
        <v>300000</v>
      </c>
    </row>
    <row r="923" spans="1:5" ht="12.75">
      <c r="A923" s="8"/>
      <c r="B923" s="6"/>
      <c r="C923" s="14" t="s">
        <v>495</v>
      </c>
      <c r="D923" s="29"/>
      <c r="E923" s="4">
        <v>36600</v>
      </c>
    </row>
    <row r="924" spans="1:5" ht="12.75">
      <c r="A924" s="8"/>
      <c r="B924" s="6"/>
      <c r="C924" s="14"/>
      <c r="D924" s="29"/>
      <c r="E924" s="4"/>
    </row>
    <row r="925" spans="1:5" ht="25.5">
      <c r="A925" s="12">
        <v>925</v>
      </c>
      <c r="B925" s="12"/>
      <c r="C925" s="2" t="s">
        <v>328</v>
      </c>
      <c r="D925" s="2"/>
      <c r="E925" s="2">
        <f>E926</f>
        <v>15000</v>
      </c>
    </row>
    <row r="926" spans="1:5" s="7" customFormat="1" ht="12.75">
      <c r="A926" s="8"/>
      <c r="B926" s="8">
        <v>92503</v>
      </c>
      <c r="C926" s="11" t="s">
        <v>123</v>
      </c>
      <c r="D926" s="29" t="s">
        <v>332</v>
      </c>
      <c r="E926" s="3">
        <f>E927</f>
        <v>15000</v>
      </c>
    </row>
    <row r="927" spans="1:5" s="7" customFormat="1" ht="12.75">
      <c r="A927" s="8"/>
      <c r="B927" s="6">
        <v>4300</v>
      </c>
      <c r="C927" s="14" t="s">
        <v>333</v>
      </c>
      <c r="D927" s="3"/>
      <c r="E927" s="4">
        <v>15000</v>
      </c>
    </row>
    <row r="928" spans="1:5" ht="12.75">
      <c r="A928" s="6"/>
      <c r="B928" s="6"/>
      <c r="C928" s="14"/>
      <c r="D928" s="3"/>
      <c r="E928" s="4"/>
    </row>
    <row r="929" spans="1:5" ht="22.5" customHeight="1">
      <c r="A929" s="12">
        <v>926</v>
      </c>
      <c r="B929" s="12"/>
      <c r="C929" s="2" t="s">
        <v>329</v>
      </c>
      <c r="D929" s="2"/>
      <c r="E929" s="2">
        <f>E930+E935</f>
        <v>1972818</v>
      </c>
    </row>
    <row r="930" spans="1:5" s="7" customFormat="1" ht="12.75">
      <c r="A930" s="8"/>
      <c r="B930" s="8">
        <v>92601</v>
      </c>
      <c r="C930" s="11" t="s">
        <v>59</v>
      </c>
      <c r="D930" s="58"/>
      <c r="E930" s="3">
        <f>E932</f>
        <v>300000</v>
      </c>
    </row>
    <row r="931" spans="1:5" s="7" customFormat="1" ht="12.75">
      <c r="A931" s="8"/>
      <c r="B931" s="8"/>
      <c r="C931" s="11"/>
      <c r="D931" s="77"/>
      <c r="E931" s="3"/>
    </row>
    <row r="932" spans="1:5" s="7" customFormat="1" ht="12.75">
      <c r="A932" s="6"/>
      <c r="B932" s="6">
        <v>6050</v>
      </c>
      <c r="C932" s="14" t="s">
        <v>423</v>
      </c>
      <c r="D932" s="64"/>
      <c r="E932" s="31">
        <f>E933</f>
        <v>300000</v>
      </c>
    </row>
    <row r="933" spans="1:5" s="7" customFormat="1" ht="38.25">
      <c r="A933" s="8"/>
      <c r="B933" s="8"/>
      <c r="C933" s="14" t="s">
        <v>180</v>
      </c>
      <c r="D933" s="27" t="s">
        <v>295</v>
      </c>
      <c r="E933" s="4">
        <v>300000</v>
      </c>
    </row>
    <row r="934" spans="1:5" s="7" customFormat="1" ht="12.75">
      <c r="A934" s="8"/>
      <c r="B934" s="8"/>
      <c r="C934" s="14"/>
      <c r="D934" s="27"/>
      <c r="E934" s="4"/>
    </row>
    <row r="935" spans="1:5" ht="12.75">
      <c r="A935" s="8"/>
      <c r="B935" s="8">
        <v>92695</v>
      </c>
      <c r="C935" s="11" t="s">
        <v>415</v>
      </c>
      <c r="E935" s="3">
        <f>E936+E944+E947+E959+E962+E965</f>
        <v>1672818</v>
      </c>
    </row>
    <row r="936" spans="1:5" ht="25.5">
      <c r="A936" s="8"/>
      <c r="B936" s="8"/>
      <c r="C936" s="11" t="s">
        <v>305</v>
      </c>
      <c r="D936" s="29" t="s">
        <v>404</v>
      </c>
      <c r="E936" s="3">
        <f>SUM(E937:E942)</f>
        <v>700000</v>
      </c>
    </row>
    <row r="937" spans="1:5" ht="25.5">
      <c r="A937" s="8"/>
      <c r="B937" s="6">
        <v>2810</v>
      </c>
      <c r="C937" s="14" t="s">
        <v>81</v>
      </c>
      <c r="D937" s="29"/>
      <c r="E937" s="4">
        <v>5000</v>
      </c>
    </row>
    <row r="938" spans="1:5" ht="25.5">
      <c r="A938" s="8"/>
      <c r="B938" s="6">
        <v>2820</v>
      </c>
      <c r="C938" s="14" t="s">
        <v>267</v>
      </c>
      <c r="D938" s="29"/>
      <c r="E938" s="4">
        <v>495000</v>
      </c>
    </row>
    <row r="939" spans="1:5" ht="25.5">
      <c r="A939" s="8"/>
      <c r="B939" s="6">
        <v>3040</v>
      </c>
      <c r="C939" s="14" t="s">
        <v>92</v>
      </c>
      <c r="D939" s="3"/>
      <c r="E939" s="4">
        <v>100000</v>
      </c>
    </row>
    <row r="940" spans="1:5" ht="12.75">
      <c r="A940" s="8"/>
      <c r="B940" s="6">
        <v>4210</v>
      </c>
      <c r="C940" s="14" t="s">
        <v>340</v>
      </c>
      <c r="D940" s="3"/>
      <c r="E940" s="4">
        <v>20000</v>
      </c>
    </row>
    <row r="941" spans="1:5" ht="12.75">
      <c r="A941" s="8"/>
      <c r="B941" s="6">
        <v>4300</v>
      </c>
      <c r="C941" s="14" t="s">
        <v>333</v>
      </c>
      <c r="D941" s="3"/>
      <c r="E941" s="4">
        <v>77000</v>
      </c>
    </row>
    <row r="942" spans="1:5" ht="12.75">
      <c r="A942" s="8"/>
      <c r="B942" s="6">
        <v>4430</v>
      </c>
      <c r="C942" s="14" t="s">
        <v>356</v>
      </c>
      <c r="D942" s="3"/>
      <c r="E942" s="4">
        <v>3000</v>
      </c>
    </row>
    <row r="943" spans="1:5" ht="12.75">
      <c r="A943" s="8"/>
      <c r="B943" s="6"/>
      <c r="C943" s="14"/>
      <c r="D943" s="3"/>
      <c r="E943" s="4"/>
    </row>
    <row r="944" spans="1:5" ht="25.5">
      <c r="A944" s="8"/>
      <c r="B944" s="6"/>
      <c r="C944" s="31" t="s">
        <v>343</v>
      </c>
      <c r="D944" s="3" t="s">
        <v>421</v>
      </c>
      <c r="E944" s="3">
        <f>E945</f>
        <v>120000</v>
      </c>
    </row>
    <row r="945" spans="1:5" ht="12.75">
      <c r="A945" s="8"/>
      <c r="B945" s="6">
        <v>3250</v>
      </c>
      <c r="C945" s="14" t="s">
        <v>344</v>
      </c>
      <c r="D945" s="3"/>
      <c r="E945" s="4">
        <v>120000</v>
      </c>
    </row>
    <row r="946" spans="1:5" ht="12.75">
      <c r="A946" s="8"/>
      <c r="B946" s="6"/>
      <c r="C946" s="14"/>
      <c r="D946" s="3"/>
      <c r="E946" s="4"/>
    </row>
    <row r="947" spans="1:5" ht="25.5">
      <c r="A947" s="8"/>
      <c r="B947" s="6"/>
      <c r="C947" s="31" t="s">
        <v>277</v>
      </c>
      <c r="D947" s="29" t="s">
        <v>171</v>
      </c>
      <c r="E947" s="3">
        <f>E948+E950+E952+E954+E956+E949+E951+E953+E955+E957</f>
        <v>182818</v>
      </c>
    </row>
    <row r="948" spans="1:5" ht="12.75">
      <c r="A948" s="8"/>
      <c r="B948" s="6">
        <v>4178</v>
      </c>
      <c r="C948" s="14" t="s">
        <v>353</v>
      </c>
      <c r="D948" s="29" t="s">
        <v>116</v>
      </c>
      <c r="E948" s="4">
        <v>11213</v>
      </c>
    </row>
    <row r="949" spans="1:5" ht="12.75">
      <c r="A949" s="8"/>
      <c r="B949" s="6">
        <v>4179</v>
      </c>
      <c r="C949" s="14" t="s">
        <v>353</v>
      </c>
      <c r="D949" s="29"/>
      <c r="E949" s="4">
        <v>3737</v>
      </c>
    </row>
    <row r="950" spans="1:5" ht="12.75">
      <c r="A950" s="8"/>
      <c r="B950" s="6">
        <v>4218</v>
      </c>
      <c r="C950" s="14" t="s">
        <v>340</v>
      </c>
      <c r="D950" s="29"/>
      <c r="E950" s="4">
        <v>12433</v>
      </c>
    </row>
    <row r="951" spans="1:5" ht="12.75">
      <c r="A951" s="8"/>
      <c r="B951" s="6">
        <v>4219</v>
      </c>
      <c r="C951" s="14" t="s">
        <v>340</v>
      </c>
      <c r="D951" s="29"/>
      <c r="E951" s="4">
        <v>4145</v>
      </c>
    </row>
    <row r="952" spans="1:5" ht="12.75">
      <c r="A952" s="8"/>
      <c r="B952" s="6">
        <v>4308</v>
      </c>
      <c r="C952" s="14" t="s">
        <v>333</v>
      </c>
      <c r="D952" s="3"/>
      <c r="E952" s="4">
        <v>107176</v>
      </c>
    </row>
    <row r="953" spans="1:5" ht="12.75">
      <c r="A953" s="8"/>
      <c r="B953" s="6">
        <v>4309</v>
      </c>
      <c r="C953" s="14" t="s">
        <v>333</v>
      </c>
      <c r="D953" s="3"/>
      <c r="E953" s="4">
        <v>35726</v>
      </c>
    </row>
    <row r="954" spans="1:5" ht="12.75">
      <c r="A954" s="8"/>
      <c r="B954" s="6">
        <v>4428</v>
      </c>
      <c r="C954" s="14" t="s">
        <v>487</v>
      </c>
      <c r="D954" s="3"/>
      <c r="E954" s="4">
        <v>2166</v>
      </c>
    </row>
    <row r="955" spans="1:5" ht="12.75">
      <c r="A955" s="8"/>
      <c r="B955" s="6">
        <v>4429</v>
      </c>
      <c r="C955" s="14" t="s">
        <v>487</v>
      </c>
      <c r="D955" s="3"/>
      <c r="E955" s="4">
        <v>722</v>
      </c>
    </row>
    <row r="956" spans="1:5" ht="12.75">
      <c r="A956" s="8"/>
      <c r="B956" s="6">
        <v>4438</v>
      </c>
      <c r="C956" s="14" t="s">
        <v>457</v>
      </c>
      <c r="D956" s="3"/>
      <c r="E956" s="4">
        <v>4125</v>
      </c>
    </row>
    <row r="957" spans="1:5" ht="12.75">
      <c r="A957" s="8"/>
      <c r="B957" s="6">
        <v>4439</v>
      </c>
      <c r="C957" s="14" t="s">
        <v>457</v>
      </c>
      <c r="D957" s="3"/>
      <c r="E957" s="4">
        <v>1375</v>
      </c>
    </row>
    <row r="958" spans="1:5" ht="12.75">
      <c r="A958" s="8"/>
      <c r="B958" s="6"/>
      <c r="C958" s="14"/>
      <c r="D958" s="3"/>
      <c r="E958" s="4"/>
    </row>
    <row r="959" spans="1:5" ht="25.5">
      <c r="A959" s="8"/>
      <c r="B959" s="6"/>
      <c r="C959" s="102" t="s">
        <v>496</v>
      </c>
      <c r="D959" s="3" t="s">
        <v>40</v>
      </c>
      <c r="E959" s="81">
        <f>E960</f>
        <v>70000</v>
      </c>
    </row>
    <row r="960" spans="1:5" ht="12.75">
      <c r="A960" s="8"/>
      <c r="B960" s="6">
        <v>6050</v>
      </c>
      <c r="C960" s="14" t="s">
        <v>469</v>
      </c>
      <c r="D960" s="3"/>
      <c r="E960" s="4">
        <v>70000</v>
      </c>
    </row>
    <row r="961" spans="1:5" ht="12.75">
      <c r="A961" s="8"/>
      <c r="B961" s="6"/>
      <c r="C961" s="14"/>
      <c r="D961" s="3"/>
      <c r="E961" s="4"/>
    </row>
    <row r="962" spans="1:5" ht="25.5">
      <c r="A962" s="8"/>
      <c r="B962" s="6"/>
      <c r="C962" s="103" t="s">
        <v>499</v>
      </c>
      <c r="D962" s="3" t="s">
        <v>40</v>
      </c>
      <c r="E962" s="81">
        <f>E963</f>
        <v>100000</v>
      </c>
    </row>
    <row r="963" spans="1:5" ht="12.75">
      <c r="A963" s="8"/>
      <c r="B963" s="6">
        <v>6050</v>
      </c>
      <c r="C963" s="14" t="s">
        <v>469</v>
      </c>
      <c r="D963" s="3"/>
      <c r="E963" s="4">
        <v>100000</v>
      </c>
    </row>
    <row r="964" spans="1:5" ht="12.75">
      <c r="A964" s="8"/>
      <c r="B964" s="6"/>
      <c r="C964" s="14"/>
      <c r="D964" s="3"/>
      <c r="E964" s="4"/>
    </row>
    <row r="965" spans="1:5" ht="38.25">
      <c r="A965" s="8"/>
      <c r="B965" s="6"/>
      <c r="C965" s="103" t="s">
        <v>0</v>
      </c>
      <c r="D965" s="81" t="s">
        <v>1</v>
      </c>
      <c r="E965" s="81">
        <f>E966</f>
        <v>500000</v>
      </c>
    </row>
    <row r="966" spans="1:5" ht="12.75">
      <c r="A966" s="8"/>
      <c r="B966" s="6">
        <v>6050</v>
      </c>
      <c r="C966" s="14" t="s">
        <v>469</v>
      </c>
      <c r="D966" s="3"/>
      <c r="E966" s="4">
        <v>500000</v>
      </c>
    </row>
    <row r="967" spans="1:5" ht="12.75">
      <c r="A967" s="8"/>
      <c r="B967" s="6"/>
      <c r="C967" s="14"/>
      <c r="D967" s="3"/>
      <c r="E967" s="4"/>
    </row>
    <row r="968" spans="1:5" ht="22.5" customHeight="1">
      <c r="A968" s="17"/>
      <c r="B968" s="17"/>
      <c r="C968" s="17" t="s">
        <v>403</v>
      </c>
      <c r="D968" s="17"/>
      <c r="E968" s="13">
        <f>E929+E925+E868+E746+E699+E609+E543+E410+E398+E393+E381+E340+E331+E152+E98+E52+E47+E25+E17+E656</f>
        <v>403561728</v>
      </c>
    </row>
    <row r="969" spans="1:5" ht="12.75">
      <c r="A969" s="8"/>
      <c r="B969" s="8"/>
      <c r="C969" s="57"/>
      <c r="D969" s="78"/>
      <c r="E969" s="4"/>
    </row>
    <row r="970" spans="1:5" ht="15">
      <c r="A970" s="17"/>
      <c r="B970" s="17"/>
      <c r="C970" s="17" t="s">
        <v>124</v>
      </c>
      <c r="D970" s="2" t="s">
        <v>19</v>
      </c>
      <c r="E970" s="13">
        <f>E973+E972+E971</f>
        <v>100578889</v>
      </c>
    </row>
    <row r="971" spans="1:5" s="105" customFormat="1" ht="25.5">
      <c r="A971" s="106"/>
      <c r="B971" s="106">
        <v>962</v>
      </c>
      <c r="C971" s="84" t="s">
        <v>296</v>
      </c>
      <c r="D971" s="107"/>
      <c r="E971" s="104">
        <v>555815</v>
      </c>
    </row>
    <row r="972" spans="1:5" s="7" customFormat="1" ht="38.25">
      <c r="A972" s="79"/>
      <c r="B972" s="4">
        <v>963</v>
      </c>
      <c r="C972" s="14" t="s">
        <v>468</v>
      </c>
      <c r="D972" s="26"/>
      <c r="E972" s="80">
        <v>96883074</v>
      </c>
    </row>
    <row r="973" spans="1:5" ht="12.75">
      <c r="A973" s="6"/>
      <c r="B973" s="6">
        <v>992</v>
      </c>
      <c r="C973" s="14" t="s">
        <v>125</v>
      </c>
      <c r="E973" s="4">
        <v>3140000</v>
      </c>
    </row>
    <row r="974" spans="1:5" ht="12.75">
      <c r="A974" s="6"/>
      <c r="B974" s="6"/>
      <c r="C974" s="14"/>
      <c r="E974" s="4"/>
    </row>
    <row r="975" spans="1:5" ht="22.5" customHeight="1">
      <c r="A975" s="17"/>
      <c r="B975" s="17"/>
      <c r="C975" s="17" t="s">
        <v>330</v>
      </c>
      <c r="D975" s="17"/>
      <c r="E975" s="13">
        <f>E970+E968</f>
        <v>504140617</v>
      </c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CE,Pogrubiony"&amp;11Plan Finansowy Urzędu Miasta Opola na 2007  r. &amp;R&amp;7Zał. 
do zarządzenia Nr OR.I-0151- 192/07   
Prezydenta  Miasta Opola 
z dnia  16.04.2007 r.                 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Magdalena Guła</cp:lastModifiedBy>
  <cp:lastPrinted>2007-04-17T08:29:02Z</cp:lastPrinted>
  <dcterms:created xsi:type="dcterms:W3CDTF">2002-05-08T08:04:24Z</dcterms:created>
  <dcterms:modified xsi:type="dcterms:W3CDTF">2007-04-19T07:12:40Z</dcterms:modified>
  <cp:category/>
  <cp:version/>
  <cp:contentType/>
  <cp:contentStatus/>
</cp:coreProperties>
</file>