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0140" windowHeight="6600" activeTab="0"/>
  </bookViews>
  <sheets>
    <sheet name="Koszt utrzymPSP zal 23" sheetId="1" r:id="rId1"/>
    <sheet name="Zatrud.PSP zal. 24" sheetId="2" r:id="rId2"/>
    <sheet name="Koszt utrzymPG zal 25" sheetId="3" r:id="rId3"/>
    <sheet name="Zatrud.PG zal. 26" sheetId="4" r:id="rId4"/>
    <sheet name="Koszt utrzym LO zał.27" sheetId="5" r:id="rId5"/>
    <sheet name="Koszt utrzymZSZ zał.28" sheetId="6" r:id="rId6"/>
    <sheet name="Koszt utrzym.PP zał.29" sheetId="7" r:id="rId7"/>
    <sheet name="Zatrud.PP zał.30" sheetId="8" r:id="rId8"/>
  </sheets>
  <definedNames>
    <definedName name="_xlnm.Print_Area" localSheetId="4">'Koszt utrzym LO zał.27'!$A$1:$L$10</definedName>
    <definedName name="_xlnm.Print_Area" localSheetId="6">'Koszt utrzym.PP zał.29'!$A$1:$L$37</definedName>
    <definedName name="_xlnm.Print_Area" localSheetId="2">'Koszt utrzymPG zal 25'!$A$1:$L$16</definedName>
    <definedName name="_xlnm.Print_Area" localSheetId="0">'Koszt utrzymPSP zal 23'!$A$1:$L$25</definedName>
    <definedName name="_xlnm.Print_Area" localSheetId="5">'Koszt utrzymZSZ zał.28'!$A$1:$L$13</definedName>
    <definedName name="_xlnm.Print_Area" localSheetId="3">'Zatrud.PG zal. 26'!$A$1:$J$16</definedName>
    <definedName name="_xlnm.Print_Area" localSheetId="7">'Zatrud.PP zał.30'!$A$1:$J$36</definedName>
    <definedName name="_xlnm.Print_Area" localSheetId="1">'Zatrud.PSP zal. 24'!$A$1:$J$25</definedName>
  </definedNames>
  <calcPr fullCalcOnLoad="1"/>
</workbook>
</file>

<file path=xl/sharedStrings.xml><?xml version="1.0" encoding="utf-8"?>
<sst xmlns="http://schemas.openxmlformats.org/spreadsheetml/2006/main" count="267" uniqueCount="121">
  <si>
    <t>Lp.</t>
  </si>
  <si>
    <t>Wydatki bieżące</t>
  </si>
  <si>
    <t xml:space="preserve"> </t>
  </si>
  <si>
    <t>Zespół Szkół Ekonomicznych</t>
  </si>
  <si>
    <t>Zespół Szkół Technicznych i Ogólnokształcących</t>
  </si>
  <si>
    <t>Zespół Szkół Zawodowych Nr 4</t>
  </si>
  <si>
    <t>Zespół Szkół Budowlanych</t>
  </si>
  <si>
    <t>Remonty</t>
  </si>
  <si>
    <t>Inwestycje</t>
  </si>
  <si>
    <t>Miesięczny koszt utrzymania ucznia z wydatków bieżących bez remontów</t>
  </si>
  <si>
    <t>Razem</t>
  </si>
  <si>
    <t>Szkoła</t>
  </si>
  <si>
    <t>PSP-1</t>
  </si>
  <si>
    <t>PSP-2</t>
  </si>
  <si>
    <t>PSP-5</t>
  </si>
  <si>
    <t>PSP-7</t>
  </si>
  <si>
    <t>PSP-8</t>
  </si>
  <si>
    <t>PSP-9</t>
  </si>
  <si>
    <t>PSP-10</t>
  </si>
  <si>
    <t>PSP-11</t>
  </si>
  <si>
    <t>PSP-14</t>
  </si>
  <si>
    <t>PSP-15</t>
  </si>
  <si>
    <t>PSP-16</t>
  </si>
  <si>
    <t>PSP-20</t>
  </si>
  <si>
    <t>PSP-21</t>
  </si>
  <si>
    <t>PSP-24</t>
  </si>
  <si>
    <t>PSP-25</t>
  </si>
  <si>
    <t>PSP-26</t>
  </si>
  <si>
    <t>PSP-28</t>
  </si>
  <si>
    <t>PSP-29</t>
  </si>
  <si>
    <t>Razem:</t>
  </si>
  <si>
    <t>PSP-13</t>
  </si>
  <si>
    <t>PSP-22</t>
  </si>
  <si>
    <t>Ogółem:</t>
  </si>
  <si>
    <t>PG-1</t>
  </si>
  <si>
    <t>PG-2</t>
  </si>
  <si>
    <t>PG-3</t>
  </si>
  <si>
    <t>PG-4</t>
  </si>
  <si>
    <t>PG-5</t>
  </si>
  <si>
    <t>PG-6</t>
  </si>
  <si>
    <t>PG-7</t>
  </si>
  <si>
    <t>PG-8</t>
  </si>
  <si>
    <t>Zespół  Szkół  Elektrycznych</t>
  </si>
  <si>
    <t>Zespół Szkól Mechanicznych</t>
  </si>
  <si>
    <t>Zespół Szkół im. Prymasa Tysiąclecia</t>
  </si>
  <si>
    <t>Zespół Szkół im. Staszica</t>
  </si>
  <si>
    <t>PP-2</t>
  </si>
  <si>
    <t>PP-3</t>
  </si>
  <si>
    <t>PP-4</t>
  </si>
  <si>
    <t>PP-5</t>
  </si>
  <si>
    <t>PP-6</t>
  </si>
  <si>
    <t>PP-8</t>
  </si>
  <si>
    <t>PP-14</t>
  </si>
  <si>
    <t>PP-16</t>
  </si>
  <si>
    <t>PP-20</t>
  </si>
  <si>
    <t>PP-21</t>
  </si>
  <si>
    <t>PP-22</t>
  </si>
  <si>
    <t>PP-23</t>
  </si>
  <si>
    <t>PP-24</t>
  </si>
  <si>
    <t>PP-25</t>
  </si>
  <si>
    <t>PP-26</t>
  </si>
  <si>
    <t>PP-28</t>
  </si>
  <si>
    <t>PP-29</t>
  </si>
  <si>
    <t>PP-30</t>
  </si>
  <si>
    <t>PP-33</t>
  </si>
  <si>
    <t>PP-36</t>
  </si>
  <si>
    <t>PP-38</t>
  </si>
  <si>
    <t>PP-42</t>
  </si>
  <si>
    <t>PP-43</t>
  </si>
  <si>
    <t>PP-44</t>
  </si>
  <si>
    <t>PP-46</t>
  </si>
  <si>
    <t>PP-51</t>
  </si>
  <si>
    <t>PP-54</t>
  </si>
  <si>
    <t>PP-55</t>
  </si>
  <si>
    <t>PP-56</t>
  </si>
  <si>
    <t>Przedszkole</t>
  </si>
  <si>
    <t>Liczba oddziałów przygot.</t>
  </si>
  <si>
    <t>Liczba miejsc przygot.</t>
  </si>
  <si>
    <t>z wydatków budżetowych Miasta</t>
  </si>
  <si>
    <t>Wykonanie wydatków ogółem (8+10)</t>
  </si>
  <si>
    <t>w tym:</t>
  </si>
  <si>
    <t>PSP-22 przy Pogotowiu Opiekuńczym</t>
  </si>
  <si>
    <t>Ogółem</t>
  </si>
  <si>
    <r>
      <t>Rozdział 80110</t>
    </r>
    <r>
      <rPr>
        <sz val="10"/>
        <rFont val="Arial CE"/>
        <family val="2"/>
      </rPr>
      <t xml:space="preserve"> - Gimnazja  </t>
    </r>
    <r>
      <rPr>
        <b/>
        <sz val="10"/>
        <rFont val="Arial CE"/>
        <family val="2"/>
      </rPr>
      <t xml:space="preserve">                           Rozdział 80111</t>
    </r>
    <r>
      <rPr>
        <sz val="10"/>
        <rFont val="Arial CE"/>
        <family val="2"/>
      </rPr>
      <t xml:space="preserve"> - Gimnazja specjalne</t>
    </r>
  </si>
  <si>
    <t>Zespół Szkół Specjalnych - Publiczne Gimnazjum Specjalne</t>
  </si>
  <si>
    <t>Zespół Szkół im. Prymasa Tysiąclecia - Gimnazjum dla Dorosłych</t>
  </si>
  <si>
    <t>PP-53  Specjalne</t>
  </si>
  <si>
    <t>Rozdział 85405</t>
  </si>
  <si>
    <t>PP-53 Specjalne</t>
  </si>
  <si>
    <t>PG-9</t>
  </si>
  <si>
    <t>PP-37</t>
  </si>
  <si>
    <t xml:space="preserve">                           Rozdział 85404</t>
  </si>
  <si>
    <t xml:space="preserve"> Publiczne Liceum OgólnokształcąceNr I</t>
  </si>
  <si>
    <t xml:space="preserve"> Publiczne Liceum Ogólnokształcące Nr II</t>
  </si>
  <si>
    <t xml:space="preserve"> Publiczne Liceum Ogólnokształcące Nr V</t>
  </si>
  <si>
    <r>
      <t>Rozdział 80130</t>
    </r>
    <r>
      <rPr>
        <sz val="10"/>
        <rFont val="Arial CE"/>
        <family val="2"/>
      </rPr>
      <t xml:space="preserve"> - Szkoły zawodowe  </t>
    </r>
    <r>
      <rPr>
        <b/>
        <sz val="10"/>
        <rFont val="Arial CE"/>
        <family val="2"/>
      </rPr>
      <t xml:space="preserve">                       </t>
    </r>
    <r>
      <rPr>
        <sz val="10"/>
        <rFont val="Arial CE"/>
        <family val="2"/>
      </rPr>
      <t xml:space="preserve">                             </t>
    </r>
    <r>
      <rPr>
        <b/>
        <sz val="10"/>
        <rFont val="Arial CE"/>
        <family val="2"/>
      </rPr>
      <t>Rozdział 80134</t>
    </r>
    <r>
      <rPr>
        <sz val="10"/>
        <rFont val="Arial CE"/>
        <family val="2"/>
      </rPr>
      <t xml:space="preserve"> - Szkoły zawodowe specjalne</t>
    </r>
  </si>
  <si>
    <r>
      <t xml:space="preserve">Rozdział 80101 - </t>
    </r>
    <r>
      <rPr>
        <sz val="10"/>
        <rFont val="Arial CE"/>
        <family val="2"/>
      </rPr>
      <t xml:space="preserve">Szkoły podstawowe                             </t>
    </r>
    <r>
      <rPr>
        <b/>
        <sz val="10"/>
        <rFont val="Arial CE"/>
        <family val="2"/>
      </rPr>
      <t>Rozdział 85401</t>
    </r>
    <r>
      <rPr>
        <sz val="10"/>
        <rFont val="Arial CE"/>
        <family val="2"/>
      </rPr>
      <t xml:space="preserve"> - Świetlice szkolne                                       </t>
    </r>
  </si>
  <si>
    <t>Publiczne Liceum Ogólnokształcące Nr VI</t>
  </si>
  <si>
    <t xml:space="preserve"> Publiczne Liceum Ogólnokształcące Nr IV</t>
  </si>
  <si>
    <t>Zespół Szkół Ogólnokształcących - PLO Nr III</t>
  </si>
  <si>
    <t>PP-18</t>
  </si>
  <si>
    <t>X</t>
  </si>
  <si>
    <t>Plan wydatków na 2005 rok ogółem       (4+6)</t>
  </si>
  <si>
    <t>Przeciętna liczba uczniów w 2005 r.</t>
  </si>
  <si>
    <t>Stan na 1.01.2005 r.</t>
  </si>
  <si>
    <t>Wykonanie na 31.12.2005 r.</t>
  </si>
  <si>
    <t>Przeciętne za rok 2005</t>
  </si>
  <si>
    <t>Plan wydatków na 2005 rok ogółem          (4+6)</t>
  </si>
  <si>
    <t>Plan wydatków na 2005 rok ogółem        (4+6)</t>
  </si>
  <si>
    <t>Rok szkolny 2005/2006</t>
  </si>
  <si>
    <t>Przeciętna liczba dzieci zapisana w 2005 r.</t>
  </si>
  <si>
    <t>Plan wydatków bieżących w miasta w 2005r.</t>
  </si>
  <si>
    <t>Wykonanie wydatków z rachunku dochodów własnych             w 2005r.</t>
  </si>
  <si>
    <t>Miesięczny koszt utrzymania 1-go dziecka w 2005 r.</t>
  </si>
  <si>
    <t>z wydatków z rachunku dochodów własnych</t>
  </si>
  <si>
    <t>Zespół Szkół Specjalnych - Szkoła Przysposabiająca do Pracy</t>
  </si>
  <si>
    <t>Wykonanie wydatków budżet. w  2005 r.</t>
  </si>
  <si>
    <t>Wykonanie wydatków ze środków specjalnych   w 2005r.</t>
  </si>
  <si>
    <t>prac. pedag.</t>
  </si>
  <si>
    <t>prac. niepedag.</t>
  </si>
  <si>
    <r>
      <t>Rozdział 80120</t>
    </r>
    <r>
      <rPr>
        <sz val="10"/>
        <rFont val="Arial CE"/>
        <family val="2"/>
      </rPr>
      <t xml:space="preserve"> - Licea ogólnokształcące  </t>
    </r>
    <r>
      <rPr>
        <b/>
        <sz val="10"/>
        <rFont val="Arial CE"/>
        <family val="2"/>
      </rPr>
      <t xml:space="preserve">                          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</si>
</sst>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7">
    <font>
      <sz val="10"/>
      <name val="Arial CE"/>
      <family val="0"/>
    </font>
    <font>
      <b/>
      <sz val="10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0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A1" sqref="A1:A2"/>
    </sheetView>
  </sheetViews>
  <sheetFormatPr defaultColWidth="9.00390625" defaultRowHeight="12.75"/>
  <cols>
    <col min="1" max="1" width="4.25390625" style="0" customWidth="1"/>
    <col min="2" max="2" width="28.75390625" style="0" customWidth="1"/>
    <col min="3" max="12" width="13.125" style="0" customWidth="1"/>
  </cols>
  <sheetData>
    <row r="1" spans="1:12" s="12" customFormat="1" ht="18" customHeight="1">
      <c r="A1" s="40" t="s">
        <v>0</v>
      </c>
      <c r="B1" s="41" t="s">
        <v>96</v>
      </c>
      <c r="C1" s="40" t="s">
        <v>102</v>
      </c>
      <c r="D1" s="40" t="s">
        <v>1</v>
      </c>
      <c r="E1" s="3" t="s">
        <v>80</v>
      </c>
      <c r="F1" s="40" t="s">
        <v>8</v>
      </c>
      <c r="G1" s="40" t="s">
        <v>79</v>
      </c>
      <c r="H1" s="40" t="s">
        <v>1</v>
      </c>
      <c r="I1" s="3" t="s">
        <v>80</v>
      </c>
      <c r="J1" s="40" t="s">
        <v>8</v>
      </c>
      <c r="K1" s="40" t="s">
        <v>103</v>
      </c>
      <c r="L1" s="42" t="s">
        <v>9</v>
      </c>
    </row>
    <row r="2" spans="1:12" s="12" customFormat="1" ht="78" customHeight="1">
      <c r="A2" s="40"/>
      <c r="B2" s="41"/>
      <c r="C2" s="40"/>
      <c r="D2" s="40"/>
      <c r="E2" s="3" t="s">
        <v>7</v>
      </c>
      <c r="F2" s="40"/>
      <c r="G2" s="40"/>
      <c r="H2" s="40"/>
      <c r="I2" s="3" t="s">
        <v>7</v>
      </c>
      <c r="J2" s="40"/>
      <c r="K2" s="40"/>
      <c r="L2" s="42"/>
    </row>
    <row r="3" spans="1:12" s="7" customFormat="1" ht="11.25" customHeight="1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</row>
    <row r="4" spans="1:12" s="5" customFormat="1" ht="15" customHeight="1">
      <c r="A4" s="26">
        <v>1</v>
      </c>
      <c r="B4" s="34" t="s">
        <v>12</v>
      </c>
      <c r="C4" s="33">
        <f>D4+F4</f>
        <v>2142100</v>
      </c>
      <c r="D4" s="33">
        <v>2142100</v>
      </c>
      <c r="E4" s="33"/>
      <c r="F4" s="33"/>
      <c r="G4" s="33">
        <f>H4+J4</f>
        <v>2043987</v>
      </c>
      <c r="H4" s="33">
        <v>2043987</v>
      </c>
      <c r="I4" s="33"/>
      <c r="J4" s="33"/>
      <c r="K4" s="33">
        <v>502</v>
      </c>
      <c r="L4" s="22">
        <f>(H4-I4)/K4/12</f>
        <v>339.30727091633463</v>
      </c>
    </row>
    <row r="5" spans="1:12" s="5" customFormat="1" ht="15" customHeight="1">
      <c r="A5" s="26">
        <v>2</v>
      </c>
      <c r="B5" s="34" t="s">
        <v>13</v>
      </c>
      <c r="C5" s="33">
        <f aca="true" t="shared" si="0" ref="C5:C21">D5+F5</f>
        <v>3145998</v>
      </c>
      <c r="D5" s="33">
        <v>2908104</v>
      </c>
      <c r="E5" s="33">
        <v>53957</v>
      </c>
      <c r="F5" s="33">
        <v>237894</v>
      </c>
      <c r="G5" s="33">
        <f aca="true" t="shared" si="1" ref="G5:G21">H5+J5</f>
        <v>3091320</v>
      </c>
      <c r="H5" s="33">
        <v>2853771</v>
      </c>
      <c r="I5" s="33">
        <v>53956</v>
      </c>
      <c r="J5" s="33">
        <v>237549</v>
      </c>
      <c r="K5" s="33">
        <v>748</v>
      </c>
      <c r="L5" s="22">
        <f aca="true" t="shared" si="2" ref="L5:L24">(H5-I5)/K5/12</f>
        <v>311.9223484848485</v>
      </c>
    </row>
    <row r="6" spans="1:12" s="5" customFormat="1" ht="15" customHeight="1">
      <c r="A6" s="26">
        <v>3</v>
      </c>
      <c r="B6" s="34" t="s">
        <v>14</v>
      </c>
      <c r="C6" s="33">
        <f t="shared" si="0"/>
        <v>5474176</v>
      </c>
      <c r="D6" s="33">
        <v>5336750</v>
      </c>
      <c r="E6" s="33">
        <v>70000</v>
      </c>
      <c r="F6" s="33">
        <v>137426</v>
      </c>
      <c r="G6" s="33">
        <f t="shared" si="1"/>
        <v>5124101</v>
      </c>
      <c r="H6" s="33">
        <v>5017093</v>
      </c>
      <c r="I6" s="33">
        <v>69861</v>
      </c>
      <c r="J6" s="33">
        <v>107008</v>
      </c>
      <c r="K6" s="33">
        <v>585</v>
      </c>
      <c r="L6" s="22">
        <f t="shared" si="2"/>
        <v>704.733903133903</v>
      </c>
    </row>
    <row r="7" spans="1:12" s="5" customFormat="1" ht="15" customHeight="1">
      <c r="A7" s="26">
        <v>4</v>
      </c>
      <c r="B7" s="34" t="s">
        <v>15</v>
      </c>
      <c r="C7" s="33">
        <f t="shared" si="0"/>
        <v>1178400</v>
      </c>
      <c r="D7" s="33">
        <v>1178400</v>
      </c>
      <c r="E7" s="33">
        <v>239700</v>
      </c>
      <c r="F7" s="33"/>
      <c r="G7" s="33">
        <f t="shared" si="1"/>
        <v>1135359</v>
      </c>
      <c r="H7" s="33">
        <v>1135359</v>
      </c>
      <c r="I7" s="33">
        <v>261902</v>
      </c>
      <c r="J7" s="33"/>
      <c r="K7" s="33">
        <v>108</v>
      </c>
      <c r="L7" s="22">
        <f t="shared" si="2"/>
        <v>673.9637345679013</v>
      </c>
    </row>
    <row r="8" spans="1:12" s="5" customFormat="1" ht="15" customHeight="1">
      <c r="A8" s="26">
        <v>5</v>
      </c>
      <c r="B8" s="34" t="s">
        <v>16</v>
      </c>
      <c r="C8" s="33">
        <f t="shared" si="0"/>
        <v>1523430</v>
      </c>
      <c r="D8" s="33">
        <v>1519330</v>
      </c>
      <c r="E8" s="33"/>
      <c r="F8" s="33">
        <v>4100</v>
      </c>
      <c r="G8" s="33">
        <f t="shared" si="1"/>
        <v>1438233</v>
      </c>
      <c r="H8" s="33">
        <v>1434134</v>
      </c>
      <c r="I8" s="33"/>
      <c r="J8" s="33">
        <v>4099</v>
      </c>
      <c r="K8" s="33">
        <v>260</v>
      </c>
      <c r="L8" s="22">
        <f t="shared" si="2"/>
        <v>459.6583333333333</v>
      </c>
    </row>
    <row r="9" spans="1:12" s="5" customFormat="1" ht="15" customHeight="1">
      <c r="A9" s="26">
        <v>6</v>
      </c>
      <c r="B9" s="34" t="s">
        <v>17</v>
      </c>
      <c r="C9" s="33">
        <f t="shared" si="0"/>
        <v>961600</v>
      </c>
      <c r="D9" s="33">
        <v>961600</v>
      </c>
      <c r="E9" s="33"/>
      <c r="F9" s="33"/>
      <c r="G9" s="33">
        <f t="shared" si="1"/>
        <v>931974</v>
      </c>
      <c r="H9" s="33">
        <v>931974</v>
      </c>
      <c r="I9" s="33"/>
      <c r="J9" s="33"/>
      <c r="K9" s="33">
        <v>130</v>
      </c>
      <c r="L9" s="22">
        <f t="shared" si="2"/>
        <v>597.4192307692307</v>
      </c>
    </row>
    <row r="10" spans="1:12" s="5" customFormat="1" ht="15" customHeight="1">
      <c r="A10" s="26">
        <v>7</v>
      </c>
      <c r="B10" s="34" t="s">
        <v>18</v>
      </c>
      <c r="C10" s="33">
        <f t="shared" si="0"/>
        <v>956000</v>
      </c>
      <c r="D10" s="33">
        <v>956000</v>
      </c>
      <c r="E10" s="33"/>
      <c r="F10" s="33"/>
      <c r="G10" s="33">
        <f t="shared" si="1"/>
        <v>942259</v>
      </c>
      <c r="H10" s="33">
        <v>942259</v>
      </c>
      <c r="I10" s="33"/>
      <c r="J10" s="33"/>
      <c r="K10" s="33">
        <v>137</v>
      </c>
      <c r="L10" s="22">
        <f t="shared" si="2"/>
        <v>573.1502433090025</v>
      </c>
    </row>
    <row r="11" spans="1:12" s="5" customFormat="1" ht="15" customHeight="1">
      <c r="A11" s="26">
        <v>8</v>
      </c>
      <c r="B11" s="34" t="s">
        <v>19</v>
      </c>
      <c r="C11" s="33">
        <f t="shared" si="0"/>
        <v>2175100</v>
      </c>
      <c r="D11" s="33">
        <v>2175100</v>
      </c>
      <c r="E11" s="33">
        <v>59300</v>
      </c>
      <c r="F11" s="33"/>
      <c r="G11" s="33">
        <f t="shared" si="1"/>
        <v>2059045</v>
      </c>
      <c r="H11" s="33">
        <v>2059045</v>
      </c>
      <c r="I11" s="33">
        <v>59288</v>
      </c>
      <c r="J11" s="33"/>
      <c r="K11" s="33">
        <v>380</v>
      </c>
      <c r="L11" s="22">
        <f t="shared" si="2"/>
        <v>438.54320175438596</v>
      </c>
    </row>
    <row r="12" spans="1:12" s="5" customFormat="1" ht="15" customHeight="1">
      <c r="A12" s="26">
        <v>9</v>
      </c>
      <c r="B12" s="34" t="s">
        <v>20</v>
      </c>
      <c r="C12" s="33">
        <f t="shared" si="0"/>
        <v>3443900</v>
      </c>
      <c r="D12" s="33">
        <v>3443900</v>
      </c>
      <c r="E12" s="33"/>
      <c r="F12" s="33"/>
      <c r="G12" s="33">
        <f t="shared" si="1"/>
        <v>3313914</v>
      </c>
      <c r="H12" s="33">
        <v>3313914</v>
      </c>
      <c r="I12" s="33"/>
      <c r="J12" s="33"/>
      <c r="K12" s="33">
        <v>680</v>
      </c>
      <c r="L12" s="22">
        <f t="shared" si="2"/>
        <v>406.1169117647059</v>
      </c>
    </row>
    <row r="13" spans="1:12" s="5" customFormat="1" ht="15" customHeight="1">
      <c r="A13" s="26">
        <v>10</v>
      </c>
      <c r="B13" s="34" t="s">
        <v>21</v>
      </c>
      <c r="C13" s="33">
        <f t="shared" si="0"/>
        <v>2863500</v>
      </c>
      <c r="D13" s="33">
        <v>2863500</v>
      </c>
      <c r="E13" s="33"/>
      <c r="F13" s="33"/>
      <c r="G13" s="33">
        <f t="shared" si="1"/>
        <v>2637411</v>
      </c>
      <c r="H13" s="33">
        <v>2637411</v>
      </c>
      <c r="I13" s="33"/>
      <c r="J13" s="33"/>
      <c r="K13" s="33">
        <v>561</v>
      </c>
      <c r="L13" s="22">
        <f t="shared" si="2"/>
        <v>391.7722816399287</v>
      </c>
    </row>
    <row r="14" spans="1:12" s="5" customFormat="1" ht="15" customHeight="1">
      <c r="A14" s="26">
        <v>11</v>
      </c>
      <c r="B14" s="34" t="s">
        <v>22</v>
      </c>
      <c r="C14" s="33">
        <f t="shared" si="0"/>
        <v>1740900</v>
      </c>
      <c r="D14" s="33">
        <v>1740900</v>
      </c>
      <c r="E14" s="33"/>
      <c r="F14" s="33"/>
      <c r="G14" s="33">
        <f t="shared" si="1"/>
        <v>1642422</v>
      </c>
      <c r="H14" s="33">
        <v>1642422</v>
      </c>
      <c r="I14" s="33"/>
      <c r="J14" s="33"/>
      <c r="K14" s="33">
        <v>240</v>
      </c>
      <c r="L14" s="22">
        <f t="shared" si="2"/>
        <v>570.2854166666667</v>
      </c>
    </row>
    <row r="15" spans="1:12" s="5" customFormat="1" ht="15" customHeight="1">
      <c r="A15" s="26">
        <v>12</v>
      </c>
      <c r="B15" s="34" t="s">
        <v>23</v>
      </c>
      <c r="C15" s="33">
        <f t="shared" si="0"/>
        <v>2040800</v>
      </c>
      <c r="D15" s="33">
        <v>2030800</v>
      </c>
      <c r="E15" s="33">
        <v>18000</v>
      </c>
      <c r="F15" s="33">
        <v>10000</v>
      </c>
      <c r="G15" s="33">
        <f t="shared" si="1"/>
        <v>1958080</v>
      </c>
      <c r="H15" s="33">
        <v>1952349</v>
      </c>
      <c r="I15" s="33">
        <v>18000</v>
      </c>
      <c r="J15" s="33">
        <v>5731</v>
      </c>
      <c r="K15" s="33">
        <v>354</v>
      </c>
      <c r="L15" s="22">
        <f t="shared" si="2"/>
        <v>455.35522598870057</v>
      </c>
    </row>
    <row r="16" spans="1:12" s="5" customFormat="1" ht="15" customHeight="1">
      <c r="A16" s="26">
        <v>13</v>
      </c>
      <c r="B16" s="34" t="s">
        <v>24</v>
      </c>
      <c r="C16" s="33">
        <f t="shared" si="0"/>
        <v>2969300</v>
      </c>
      <c r="D16" s="33">
        <v>2749300</v>
      </c>
      <c r="E16" s="33">
        <v>45500</v>
      </c>
      <c r="F16" s="33">
        <v>220000</v>
      </c>
      <c r="G16" s="33">
        <f t="shared" si="1"/>
        <v>2948855</v>
      </c>
      <c r="H16" s="33">
        <v>2728855</v>
      </c>
      <c r="I16" s="33">
        <v>45211</v>
      </c>
      <c r="J16" s="33">
        <v>220000</v>
      </c>
      <c r="K16" s="33">
        <v>591</v>
      </c>
      <c r="L16" s="22">
        <f t="shared" si="2"/>
        <v>378.40439932318105</v>
      </c>
    </row>
    <row r="17" spans="1:12" s="5" customFormat="1" ht="15" customHeight="1">
      <c r="A17" s="26">
        <v>14</v>
      </c>
      <c r="B17" s="34" t="s">
        <v>25</v>
      </c>
      <c r="C17" s="33">
        <f t="shared" si="0"/>
        <v>2483430</v>
      </c>
      <c r="D17" s="33">
        <v>2369530</v>
      </c>
      <c r="E17" s="33">
        <v>30000</v>
      </c>
      <c r="F17" s="33">
        <v>113900</v>
      </c>
      <c r="G17" s="33">
        <f t="shared" si="1"/>
        <v>2425320</v>
      </c>
      <c r="H17" s="33">
        <v>2333286</v>
      </c>
      <c r="I17" s="33"/>
      <c r="J17" s="33">
        <v>92034</v>
      </c>
      <c r="K17" s="33">
        <v>378</v>
      </c>
      <c r="L17" s="22">
        <f t="shared" si="2"/>
        <v>514.3928571428571</v>
      </c>
    </row>
    <row r="18" spans="1:12" s="5" customFormat="1" ht="15" customHeight="1">
      <c r="A18" s="26">
        <v>15</v>
      </c>
      <c r="B18" s="34" t="s">
        <v>26</v>
      </c>
      <c r="C18" s="33">
        <f t="shared" si="0"/>
        <v>576900</v>
      </c>
      <c r="D18" s="33">
        <v>572900</v>
      </c>
      <c r="E18" s="33"/>
      <c r="F18" s="33">
        <v>4000</v>
      </c>
      <c r="G18" s="33">
        <f t="shared" si="1"/>
        <v>573081</v>
      </c>
      <c r="H18" s="33">
        <v>569081</v>
      </c>
      <c r="I18" s="33"/>
      <c r="J18" s="33">
        <v>4000</v>
      </c>
      <c r="K18" s="33">
        <v>99</v>
      </c>
      <c r="L18" s="22">
        <f t="shared" si="2"/>
        <v>479.0244107744108</v>
      </c>
    </row>
    <row r="19" spans="1:12" s="5" customFormat="1" ht="15" customHeight="1">
      <c r="A19" s="26">
        <v>16</v>
      </c>
      <c r="B19" s="34" t="s">
        <v>27</v>
      </c>
      <c r="C19" s="33">
        <f t="shared" si="0"/>
        <v>739700</v>
      </c>
      <c r="D19" s="33">
        <v>735200</v>
      </c>
      <c r="E19" s="33"/>
      <c r="F19" s="33">
        <v>4500</v>
      </c>
      <c r="G19" s="33">
        <f t="shared" si="1"/>
        <v>710245</v>
      </c>
      <c r="H19" s="33">
        <v>705745</v>
      </c>
      <c r="I19" s="33"/>
      <c r="J19" s="33">
        <v>4500</v>
      </c>
      <c r="K19" s="33">
        <v>111</v>
      </c>
      <c r="L19" s="22">
        <f t="shared" si="2"/>
        <v>529.8385885885886</v>
      </c>
    </row>
    <row r="20" spans="1:12" s="5" customFormat="1" ht="15" customHeight="1">
      <c r="A20" s="26">
        <v>17</v>
      </c>
      <c r="B20" s="34" t="s">
        <v>28</v>
      </c>
      <c r="C20" s="33">
        <f t="shared" si="0"/>
        <v>990100</v>
      </c>
      <c r="D20" s="33">
        <v>990100</v>
      </c>
      <c r="E20" s="33">
        <v>135000</v>
      </c>
      <c r="F20" s="33"/>
      <c r="G20" s="33">
        <f t="shared" si="1"/>
        <v>954561</v>
      </c>
      <c r="H20" s="33">
        <v>954561</v>
      </c>
      <c r="I20" s="33">
        <v>129981</v>
      </c>
      <c r="J20" s="33"/>
      <c r="K20" s="33">
        <v>128</v>
      </c>
      <c r="L20" s="22">
        <f t="shared" si="2"/>
        <v>536.8359375</v>
      </c>
    </row>
    <row r="21" spans="1:12" s="5" customFormat="1" ht="15" customHeight="1">
      <c r="A21" s="26">
        <v>18</v>
      </c>
      <c r="B21" s="34" t="s">
        <v>29</v>
      </c>
      <c r="C21" s="33">
        <f t="shared" si="0"/>
        <v>2856650</v>
      </c>
      <c r="D21" s="33">
        <v>2856650</v>
      </c>
      <c r="E21" s="33">
        <v>112752</v>
      </c>
      <c r="F21" s="33"/>
      <c r="G21" s="33">
        <f t="shared" si="1"/>
        <v>2784629</v>
      </c>
      <c r="H21" s="33">
        <v>2784629</v>
      </c>
      <c r="I21" s="33">
        <v>111246</v>
      </c>
      <c r="J21" s="33"/>
      <c r="K21" s="33">
        <v>348</v>
      </c>
      <c r="L21" s="22">
        <f t="shared" si="2"/>
        <v>640.1779214559386</v>
      </c>
    </row>
    <row r="22" spans="1:12" s="5" customFormat="1" ht="21" customHeight="1">
      <c r="A22" s="13"/>
      <c r="B22" s="14" t="s">
        <v>30</v>
      </c>
      <c r="C22" s="15">
        <f>D22+F22</f>
        <v>38261984</v>
      </c>
      <c r="D22" s="15">
        <f aca="true" t="shared" si="3" ref="D22:K22">SUM(D4:D21)</f>
        <v>37530164</v>
      </c>
      <c r="E22" s="15">
        <f t="shared" si="3"/>
        <v>764209</v>
      </c>
      <c r="F22" s="15">
        <f t="shared" si="3"/>
        <v>731820</v>
      </c>
      <c r="G22" s="15">
        <f>H22+J22</f>
        <v>36714796</v>
      </c>
      <c r="H22" s="15">
        <f t="shared" si="3"/>
        <v>36039875</v>
      </c>
      <c r="I22" s="15">
        <f t="shared" si="3"/>
        <v>749445</v>
      </c>
      <c r="J22" s="15">
        <f t="shared" si="3"/>
        <v>674921</v>
      </c>
      <c r="K22" s="15">
        <f t="shared" si="3"/>
        <v>6340</v>
      </c>
      <c r="L22" s="16">
        <f t="shared" si="2"/>
        <v>463.85949001051523</v>
      </c>
    </row>
    <row r="23" spans="1:12" s="5" customFormat="1" ht="15" customHeight="1">
      <c r="A23" s="26">
        <v>19</v>
      </c>
      <c r="B23" s="34" t="s">
        <v>31</v>
      </c>
      <c r="C23" s="33">
        <f>D23+F23</f>
        <v>3048300</v>
      </c>
      <c r="D23" s="33">
        <v>3048300</v>
      </c>
      <c r="E23" s="33"/>
      <c r="F23" s="33"/>
      <c r="G23" s="33">
        <f>H23+J23</f>
        <v>2944076</v>
      </c>
      <c r="H23" s="33">
        <v>2944076</v>
      </c>
      <c r="I23" s="33"/>
      <c r="J23" s="33"/>
      <c r="K23" s="33">
        <v>128</v>
      </c>
      <c r="L23" s="22">
        <f t="shared" si="2"/>
        <v>1916.7161458333333</v>
      </c>
    </row>
    <row r="24" spans="1:12" s="5" customFormat="1" ht="25.5" customHeight="1">
      <c r="A24" s="26">
        <v>20</v>
      </c>
      <c r="B24" s="34" t="s">
        <v>81</v>
      </c>
      <c r="C24" s="33">
        <f>D24+F24</f>
        <v>518790</v>
      </c>
      <c r="D24" s="33">
        <v>518790</v>
      </c>
      <c r="E24" s="33"/>
      <c r="F24" s="33"/>
      <c r="G24" s="33">
        <f>H24+J24</f>
        <v>508507</v>
      </c>
      <c r="H24" s="33">
        <v>508507</v>
      </c>
      <c r="I24" s="33"/>
      <c r="J24" s="33"/>
      <c r="K24" s="33">
        <v>22</v>
      </c>
      <c r="L24" s="22">
        <f t="shared" si="2"/>
        <v>1926.1628787878788</v>
      </c>
    </row>
    <row r="25" spans="1:12" s="5" customFormat="1" ht="19.5" customHeight="1">
      <c r="A25" s="13"/>
      <c r="B25" s="14" t="s">
        <v>33</v>
      </c>
      <c r="C25" s="15">
        <f>D25+F25</f>
        <v>41829074</v>
      </c>
      <c r="D25" s="15">
        <f aca="true" t="shared" si="4" ref="D25:K25">SUM(D22:D24)</f>
        <v>41097254</v>
      </c>
      <c r="E25" s="15">
        <f t="shared" si="4"/>
        <v>764209</v>
      </c>
      <c r="F25" s="15">
        <f t="shared" si="4"/>
        <v>731820</v>
      </c>
      <c r="G25" s="15">
        <f>H25+J25</f>
        <v>40167379</v>
      </c>
      <c r="H25" s="15">
        <f t="shared" si="4"/>
        <v>39492458</v>
      </c>
      <c r="I25" s="15">
        <f t="shared" si="4"/>
        <v>749445</v>
      </c>
      <c r="J25" s="15">
        <f t="shared" si="4"/>
        <v>674921</v>
      </c>
      <c r="K25" s="15">
        <f t="shared" si="4"/>
        <v>6490</v>
      </c>
      <c r="L25" s="27" t="s">
        <v>101</v>
      </c>
    </row>
  </sheetData>
  <mergeCells count="10">
    <mergeCell ref="K1:K2"/>
    <mergeCell ref="L1:L2"/>
    <mergeCell ref="F1:F2"/>
    <mergeCell ref="H1:H2"/>
    <mergeCell ref="G1:G2"/>
    <mergeCell ref="J1:J2"/>
    <mergeCell ref="A1:A2"/>
    <mergeCell ref="B1:B2"/>
    <mergeCell ref="D1:D2"/>
    <mergeCell ref="C1:C2"/>
  </mergeCells>
  <printOptions gridLines="1" horizontalCentered="1"/>
  <pageMargins left="0.3937007874015748" right="0.3937007874015748" top="0.78" bottom="0.5905511811023623" header="0.5118110236220472" footer="0.3937007874015748"/>
  <pageSetup horizontalDpi="600" verticalDpi="600" orientation="landscape" paperSize="9" scale="84" r:id="rId1"/>
  <headerFooter alignWithMargins="0">
    <oddHeader>&amp;C&amp;"Arial CE,Pogrubiony"&amp;12Realizacja planu finansowego oraz koszt utrzymania jednego ucznia w poszczególnych szkołach podstawowych w 2005 roku&amp;RZałącznik Nr 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1" sqref="A1:A2"/>
    </sheetView>
  </sheetViews>
  <sheetFormatPr defaultColWidth="9.00390625" defaultRowHeight="12.75"/>
  <cols>
    <col min="1" max="1" width="27.875" style="11" customWidth="1"/>
    <col min="2" max="10" width="12.625" style="11" customWidth="1"/>
    <col min="11" max="16384" width="9.125" style="11" customWidth="1"/>
  </cols>
  <sheetData>
    <row r="1" spans="1:10" s="8" customFormat="1" ht="28.5" customHeight="1">
      <c r="A1" s="40" t="s">
        <v>11</v>
      </c>
      <c r="B1" s="40" t="s">
        <v>104</v>
      </c>
      <c r="C1" s="40"/>
      <c r="D1" s="40"/>
      <c r="E1" s="40" t="s">
        <v>105</v>
      </c>
      <c r="F1" s="40"/>
      <c r="G1" s="40"/>
      <c r="H1" s="40" t="s">
        <v>106</v>
      </c>
      <c r="I1" s="40"/>
      <c r="J1" s="40"/>
    </row>
    <row r="2" spans="1:10" s="8" customFormat="1" ht="24">
      <c r="A2" s="40"/>
      <c r="B2" s="4" t="s">
        <v>118</v>
      </c>
      <c r="C2" s="4" t="s">
        <v>119</v>
      </c>
      <c r="D2" s="4" t="s">
        <v>10</v>
      </c>
      <c r="E2" s="4" t="s">
        <v>118</v>
      </c>
      <c r="F2" s="4" t="s">
        <v>119</v>
      </c>
      <c r="G2" s="4" t="s">
        <v>10</v>
      </c>
      <c r="H2" s="4" t="s">
        <v>118</v>
      </c>
      <c r="I2" s="4" t="s">
        <v>119</v>
      </c>
      <c r="J2" s="4" t="s">
        <v>10</v>
      </c>
    </row>
    <row r="3" spans="1:10" s="9" customFormat="1" ht="9.75" customHeight="1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</row>
    <row r="4" spans="1:10" s="10" customFormat="1" ht="15" customHeight="1">
      <c r="A4" s="34" t="s">
        <v>12</v>
      </c>
      <c r="B4" s="22">
        <v>41.32</v>
      </c>
      <c r="C4" s="22">
        <v>11.33</v>
      </c>
      <c r="D4" s="22">
        <f>B4+C4</f>
        <v>52.65</v>
      </c>
      <c r="E4" s="22">
        <v>41.54</v>
      </c>
      <c r="F4" s="22">
        <v>11.33</v>
      </c>
      <c r="G4" s="22">
        <f>E4+F4</f>
        <v>52.87</v>
      </c>
      <c r="H4" s="22">
        <v>44.19</v>
      </c>
      <c r="I4" s="22">
        <v>11.21</v>
      </c>
      <c r="J4" s="22">
        <f>H4+I4</f>
        <v>55.4</v>
      </c>
    </row>
    <row r="5" spans="1:10" s="10" customFormat="1" ht="15" customHeight="1">
      <c r="A5" s="34" t="s">
        <v>13</v>
      </c>
      <c r="B5" s="22">
        <v>64.02</v>
      </c>
      <c r="C5" s="22">
        <v>13.5</v>
      </c>
      <c r="D5" s="22">
        <f aca="true" t="shared" si="0" ref="D5:D22">B5+C5</f>
        <v>77.52</v>
      </c>
      <c r="E5" s="22">
        <v>60.58</v>
      </c>
      <c r="F5" s="22">
        <v>13.5</v>
      </c>
      <c r="G5" s="22">
        <f aca="true" t="shared" si="1" ref="G5:G25">E5+F5</f>
        <v>74.08</v>
      </c>
      <c r="H5" s="22">
        <v>62.3</v>
      </c>
      <c r="I5" s="22">
        <v>13.5</v>
      </c>
      <c r="J5" s="22">
        <f aca="true" t="shared" si="2" ref="J5:J25">H5+I5</f>
        <v>75.8</v>
      </c>
    </row>
    <row r="6" spans="1:10" s="10" customFormat="1" ht="15" customHeight="1">
      <c r="A6" s="34" t="s">
        <v>14</v>
      </c>
      <c r="B6" s="22">
        <v>84.12</v>
      </c>
      <c r="C6" s="22">
        <v>38.5</v>
      </c>
      <c r="D6" s="22">
        <f t="shared" si="0"/>
        <v>122.62</v>
      </c>
      <c r="E6" s="22">
        <v>77.65</v>
      </c>
      <c r="F6" s="22">
        <v>41</v>
      </c>
      <c r="G6" s="22">
        <f t="shared" si="1"/>
        <v>118.65</v>
      </c>
      <c r="H6" s="22">
        <v>80.4</v>
      </c>
      <c r="I6" s="22">
        <v>39.5</v>
      </c>
      <c r="J6" s="22">
        <f t="shared" si="2"/>
        <v>119.9</v>
      </c>
    </row>
    <row r="7" spans="1:10" s="10" customFormat="1" ht="15" customHeight="1">
      <c r="A7" s="34" t="s">
        <v>15</v>
      </c>
      <c r="B7" s="22">
        <v>15.47</v>
      </c>
      <c r="C7" s="22">
        <v>7</v>
      </c>
      <c r="D7" s="22">
        <f t="shared" si="0"/>
        <v>22.47</v>
      </c>
      <c r="E7" s="22">
        <v>14.07</v>
      </c>
      <c r="F7" s="22">
        <v>7</v>
      </c>
      <c r="G7" s="22">
        <f t="shared" si="1"/>
        <v>21.07</v>
      </c>
      <c r="H7" s="22">
        <v>15.02</v>
      </c>
      <c r="I7" s="22">
        <v>6.79</v>
      </c>
      <c r="J7" s="22">
        <f t="shared" si="2"/>
        <v>21.81</v>
      </c>
    </row>
    <row r="8" spans="1:10" s="10" customFormat="1" ht="15" customHeight="1">
      <c r="A8" s="34" t="s">
        <v>16</v>
      </c>
      <c r="B8" s="22">
        <v>24.83</v>
      </c>
      <c r="C8" s="22">
        <v>10</v>
      </c>
      <c r="D8" s="22">
        <f t="shared" si="0"/>
        <v>34.83</v>
      </c>
      <c r="E8" s="22">
        <v>23.72</v>
      </c>
      <c r="F8" s="22">
        <v>10</v>
      </c>
      <c r="G8" s="22">
        <f t="shared" si="1"/>
        <v>33.72</v>
      </c>
      <c r="H8" s="22">
        <v>24.56</v>
      </c>
      <c r="I8" s="22">
        <v>9.83</v>
      </c>
      <c r="J8" s="22">
        <f t="shared" si="2"/>
        <v>34.39</v>
      </c>
    </row>
    <row r="9" spans="1:10" s="10" customFormat="1" ht="15" customHeight="1">
      <c r="A9" s="34" t="s">
        <v>17</v>
      </c>
      <c r="B9" s="22">
        <v>14.6</v>
      </c>
      <c r="C9" s="22">
        <v>6.75</v>
      </c>
      <c r="D9" s="22">
        <f t="shared" si="0"/>
        <v>21.35</v>
      </c>
      <c r="E9" s="22">
        <v>14.86</v>
      </c>
      <c r="F9" s="22">
        <v>6.5</v>
      </c>
      <c r="G9" s="22">
        <f t="shared" si="1"/>
        <v>21.36</v>
      </c>
      <c r="H9" s="22">
        <v>14.7</v>
      </c>
      <c r="I9" s="22">
        <v>6.65</v>
      </c>
      <c r="J9" s="22">
        <f t="shared" si="2"/>
        <v>21.35</v>
      </c>
    </row>
    <row r="10" spans="1:10" s="10" customFormat="1" ht="15" customHeight="1">
      <c r="A10" s="34" t="s">
        <v>18</v>
      </c>
      <c r="B10" s="22">
        <v>16.56</v>
      </c>
      <c r="C10" s="22">
        <v>9.25</v>
      </c>
      <c r="D10" s="22">
        <f t="shared" si="0"/>
        <v>25.81</v>
      </c>
      <c r="E10" s="22">
        <v>15.95</v>
      </c>
      <c r="F10" s="22">
        <v>8.5</v>
      </c>
      <c r="G10" s="22">
        <f t="shared" si="1"/>
        <v>24.45</v>
      </c>
      <c r="H10" s="22">
        <v>16.06</v>
      </c>
      <c r="I10" s="22">
        <v>9.35</v>
      </c>
      <c r="J10" s="22">
        <f t="shared" si="2"/>
        <v>25.409999999999997</v>
      </c>
    </row>
    <row r="11" spans="1:10" s="10" customFormat="1" ht="15" customHeight="1">
      <c r="A11" s="34" t="s">
        <v>19</v>
      </c>
      <c r="B11" s="22">
        <v>33.85</v>
      </c>
      <c r="C11" s="22">
        <v>15.5</v>
      </c>
      <c r="D11" s="22">
        <f t="shared" si="0"/>
        <v>49.35</v>
      </c>
      <c r="E11" s="22">
        <v>31.8</v>
      </c>
      <c r="F11" s="22">
        <v>15.5</v>
      </c>
      <c r="G11" s="22">
        <f t="shared" si="1"/>
        <v>47.3</v>
      </c>
      <c r="H11" s="22">
        <v>33</v>
      </c>
      <c r="I11" s="22">
        <v>15.5</v>
      </c>
      <c r="J11" s="22">
        <f t="shared" si="2"/>
        <v>48.5</v>
      </c>
    </row>
    <row r="12" spans="1:10" s="10" customFormat="1" ht="15" customHeight="1">
      <c r="A12" s="34" t="s">
        <v>20</v>
      </c>
      <c r="B12" s="22">
        <v>61.95</v>
      </c>
      <c r="C12" s="22">
        <v>25.5</v>
      </c>
      <c r="D12" s="22">
        <f t="shared" si="0"/>
        <v>87.45</v>
      </c>
      <c r="E12" s="22">
        <v>60.11</v>
      </c>
      <c r="F12" s="22">
        <v>25.5</v>
      </c>
      <c r="G12" s="22">
        <f t="shared" si="1"/>
        <v>85.61</v>
      </c>
      <c r="H12" s="22">
        <v>61.35</v>
      </c>
      <c r="I12" s="22">
        <v>25.5</v>
      </c>
      <c r="J12" s="22">
        <f t="shared" si="2"/>
        <v>86.85</v>
      </c>
    </row>
    <row r="13" spans="1:10" s="10" customFormat="1" ht="15" customHeight="1">
      <c r="A13" s="34" t="s">
        <v>21</v>
      </c>
      <c r="B13" s="22">
        <v>47.88</v>
      </c>
      <c r="C13" s="22">
        <v>17.25</v>
      </c>
      <c r="D13" s="22">
        <f t="shared" si="0"/>
        <v>65.13</v>
      </c>
      <c r="E13" s="22">
        <v>50.03</v>
      </c>
      <c r="F13" s="22">
        <v>17.2</v>
      </c>
      <c r="G13" s="22">
        <f t="shared" si="1"/>
        <v>67.23</v>
      </c>
      <c r="H13" s="22">
        <v>48.58</v>
      </c>
      <c r="I13" s="22">
        <v>17.22</v>
      </c>
      <c r="J13" s="22">
        <f t="shared" si="2"/>
        <v>65.8</v>
      </c>
    </row>
    <row r="14" spans="1:10" s="10" customFormat="1" ht="15" customHeight="1">
      <c r="A14" s="34" t="s">
        <v>22</v>
      </c>
      <c r="B14" s="22">
        <v>26.05</v>
      </c>
      <c r="C14" s="22">
        <v>15.5</v>
      </c>
      <c r="D14" s="22">
        <f t="shared" si="0"/>
        <v>41.55</v>
      </c>
      <c r="E14" s="22">
        <v>24.17</v>
      </c>
      <c r="F14" s="22">
        <v>16</v>
      </c>
      <c r="G14" s="22">
        <f t="shared" si="1"/>
        <v>40.17</v>
      </c>
      <c r="H14" s="22">
        <v>27.39</v>
      </c>
      <c r="I14" s="22">
        <v>15.67</v>
      </c>
      <c r="J14" s="22">
        <f t="shared" si="2"/>
        <v>43.06</v>
      </c>
    </row>
    <row r="15" spans="1:10" s="10" customFormat="1" ht="15" customHeight="1">
      <c r="A15" s="34" t="s">
        <v>23</v>
      </c>
      <c r="B15" s="22">
        <v>30.83</v>
      </c>
      <c r="C15" s="22">
        <v>16.75</v>
      </c>
      <c r="D15" s="22">
        <f t="shared" si="0"/>
        <v>47.58</v>
      </c>
      <c r="E15" s="22">
        <v>31.39</v>
      </c>
      <c r="F15" s="22">
        <v>16.75</v>
      </c>
      <c r="G15" s="22">
        <f t="shared" si="1"/>
        <v>48.14</v>
      </c>
      <c r="H15" s="22">
        <v>31.02</v>
      </c>
      <c r="I15" s="22">
        <v>16.75</v>
      </c>
      <c r="J15" s="22">
        <f t="shared" si="2"/>
        <v>47.769999999999996</v>
      </c>
    </row>
    <row r="16" spans="1:10" s="10" customFormat="1" ht="15" customHeight="1">
      <c r="A16" s="34" t="s">
        <v>24</v>
      </c>
      <c r="B16" s="22">
        <v>53.04</v>
      </c>
      <c r="C16" s="22">
        <v>18.75</v>
      </c>
      <c r="D16" s="22">
        <f t="shared" si="0"/>
        <v>71.78999999999999</v>
      </c>
      <c r="E16" s="22">
        <v>51.98</v>
      </c>
      <c r="F16" s="22">
        <v>18.75</v>
      </c>
      <c r="G16" s="22">
        <f t="shared" si="1"/>
        <v>70.72999999999999</v>
      </c>
      <c r="H16" s="22">
        <v>52.46</v>
      </c>
      <c r="I16" s="22">
        <v>18.75</v>
      </c>
      <c r="J16" s="22">
        <f t="shared" si="2"/>
        <v>71.21000000000001</v>
      </c>
    </row>
    <row r="17" spans="1:10" s="10" customFormat="1" ht="15" customHeight="1">
      <c r="A17" s="34" t="s">
        <v>25</v>
      </c>
      <c r="B17" s="22">
        <v>39.7</v>
      </c>
      <c r="C17" s="22">
        <v>22.48</v>
      </c>
      <c r="D17" s="22">
        <f t="shared" si="0"/>
        <v>62.18000000000001</v>
      </c>
      <c r="E17" s="22">
        <v>41.08</v>
      </c>
      <c r="F17" s="22">
        <v>22.25</v>
      </c>
      <c r="G17" s="22">
        <f t="shared" si="1"/>
        <v>63.33</v>
      </c>
      <c r="H17" s="22">
        <v>40.67</v>
      </c>
      <c r="I17" s="22">
        <v>22.25</v>
      </c>
      <c r="J17" s="22">
        <f t="shared" si="2"/>
        <v>62.92</v>
      </c>
    </row>
    <row r="18" spans="1:10" s="10" customFormat="1" ht="15" customHeight="1">
      <c r="A18" s="34" t="s">
        <v>26</v>
      </c>
      <c r="B18" s="22">
        <v>10.79</v>
      </c>
      <c r="C18" s="22">
        <v>5.5</v>
      </c>
      <c r="D18" s="22">
        <f t="shared" si="0"/>
        <v>16.29</v>
      </c>
      <c r="E18" s="22">
        <v>10.62</v>
      </c>
      <c r="F18" s="22">
        <v>5.5</v>
      </c>
      <c r="G18" s="22">
        <f t="shared" si="1"/>
        <v>16.119999999999997</v>
      </c>
      <c r="H18" s="22">
        <v>10.71</v>
      </c>
      <c r="I18" s="22">
        <v>5.5</v>
      </c>
      <c r="J18" s="22">
        <f t="shared" si="2"/>
        <v>16.21</v>
      </c>
    </row>
    <row r="19" spans="1:10" s="10" customFormat="1" ht="15" customHeight="1">
      <c r="A19" s="34" t="s">
        <v>27</v>
      </c>
      <c r="B19" s="22">
        <v>12.96</v>
      </c>
      <c r="C19" s="22">
        <v>6</v>
      </c>
      <c r="D19" s="22">
        <f t="shared" si="0"/>
        <v>18.96</v>
      </c>
      <c r="E19" s="22">
        <v>12.98</v>
      </c>
      <c r="F19" s="22">
        <v>6</v>
      </c>
      <c r="G19" s="22">
        <f t="shared" si="1"/>
        <v>18.98</v>
      </c>
      <c r="H19" s="22">
        <v>12.47</v>
      </c>
      <c r="I19" s="22">
        <v>6</v>
      </c>
      <c r="J19" s="22">
        <f t="shared" si="2"/>
        <v>18.47</v>
      </c>
    </row>
    <row r="20" spans="1:10" s="10" customFormat="1" ht="15" customHeight="1">
      <c r="A20" s="34" t="s">
        <v>28</v>
      </c>
      <c r="B20" s="22">
        <v>13.57</v>
      </c>
      <c r="C20" s="22">
        <v>8.5</v>
      </c>
      <c r="D20" s="22">
        <f t="shared" si="0"/>
        <v>22.07</v>
      </c>
      <c r="E20" s="22">
        <v>13.79</v>
      </c>
      <c r="F20" s="22">
        <v>8.5</v>
      </c>
      <c r="G20" s="22">
        <f t="shared" si="1"/>
        <v>22.29</v>
      </c>
      <c r="H20" s="22">
        <v>13.22</v>
      </c>
      <c r="I20" s="22">
        <v>8.31</v>
      </c>
      <c r="J20" s="22">
        <f t="shared" si="2"/>
        <v>21.53</v>
      </c>
    </row>
    <row r="21" spans="1:10" s="10" customFormat="1" ht="15" customHeight="1">
      <c r="A21" s="34" t="s">
        <v>29</v>
      </c>
      <c r="B21" s="22">
        <v>34.83</v>
      </c>
      <c r="C21" s="22">
        <v>39.75</v>
      </c>
      <c r="D21" s="22">
        <f t="shared" si="0"/>
        <v>74.58</v>
      </c>
      <c r="E21" s="22">
        <v>31</v>
      </c>
      <c r="F21" s="22">
        <v>38.75</v>
      </c>
      <c r="G21" s="22">
        <f t="shared" si="1"/>
        <v>69.75</v>
      </c>
      <c r="H21" s="22">
        <v>33.83</v>
      </c>
      <c r="I21" s="22">
        <v>38.83</v>
      </c>
      <c r="J21" s="22">
        <f t="shared" si="2"/>
        <v>72.66</v>
      </c>
    </row>
    <row r="22" spans="1:10" s="10" customFormat="1" ht="21.75" customHeight="1">
      <c r="A22" s="14" t="s">
        <v>30</v>
      </c>
      <c r="B22" s="16">
        <f>SUM(B4:B21)</f>
        <v>626.3700000000001</v>
      </c>
      <c r="C22" s="16">
        <f aca="true" t="shared" si="3" ref="C22:I22">SUM(C4:C21)</f>
        <v>287.80999999999995</v>
      </c>
      <c r="D22" s="16">
        <f t="shared" si="0"/>
        <v>914.1800000000001</v>
      </c>
      <c r="E22" s="16">
        <f t="shared" si="3"/>
        <v>607.32</v>
      </c>
      <c r="F22" s="16">
        <f t="shared" si="3"/>
        <v>288.53</v>
      </c>
      <c r="G22" s="16">
        <f t="shared" si="1"/>
        <v>895.85</v>
      </c>
      <c r="H22" s="16">
        <f t="shared" si="3"/>
        <v>621.9300000000001</v>
      </c>
      <c r="I22" s="16">
        <f t="shared" si="3"/>
        <v>287.11</v>
      </c>
      <c r="J22" s="16">
        <f t="shared" si="2"/>
        <v>909.0400000000001</v>
      </c>
    </row>
    <row r="23" spans="1:10" s="10" customFormat="1" ht="15" customHeight="1">
      <c r="A23" s="34" t="s">
        <v>32</v>
      </c>
      <c r="B23" s="26">
        <v>43.62</v>
      </c>
      <c r="C23" s="26">
        <v>28.75</v>
      </c>
      <c r="D23" s="22">
        <f>B23+C23</f>
        <v>72.37</v>
      </c>
      <c r="E23" s="22">
        <v>48.62</v>
      </c>
      <c r="F23" s="22">
        <v>30.25</v>
      </c>
      <c r="G23" s="22">
        <f t="shared" si="1"/>
        <v>78.87</v>
      </c>
      <c r="H23" s="22">
        <v>44.96</v>
      </c>
      <c r="I23" s="22">
        <v>28.42</v>
      </c>
      <c r="J23" s="22">
        <f t="shared" si="2"/>
        <v>73.38</v>
      </c>
    </row>
    <row r="24" spans="1:10" s="10" customFormat="1" ht="15" customHeight="1">
      <c r="A24" s="34" t="s">
        <v>31</v>
      </c>
      <c r="B24" s="26">
        <v>10.11</v>
      </c>
      <c r="C24" s="22">
        <v>0</v>
      </c>
      <c r="D24" s="22">
        <f>B24+C24</f>
        <v>10.11</v>
      </c>
      <c r="E24" s="22">
        <v>10.42</v>
      </c>
      <c r="F24" s="22">
        <v>0</v>
      </c>
      <c r="G24" s="22">
        <f t="shared" si="1"/>
        <v>10.42</v>
      </c>
      <c r="H24" s="22">
        <v>10.18</v>
      </c>
      <c r="I24" s="22">
        <v>0</v>
      </c>
      <c r="J24" s="22">
        <f t="shared" si="2"/>
        <v>10.18</v>
      </c>
    </row>
    <row r="25" spans="1:10" s="10" customFormat="1" ht="21" customHeight="1">
      <c r="A25" s="14" t="s">
        <v>33</v>
      </c>
      <c r="B25" s="16">
        <f>B22+B23+B24</f>
        <v>680.1000000000001</v>
      </c>
      <c r="C25" s="16">
        <f>C22+C23+C24</f>
        <v>316.55999999999995</v>
      </c>
      <c r="D25" s="16">
        <f>D22+D23+D24</f>
        <v>996.6600000000001</v>
      </c>
      <c r="E25" s="16">
        <f>E22+E23+E24</f>
        <v>666.36</v>
      </c>
      <c r="F25" s="16">
        <f>F22+F23+F24</f>
        <v>318.78</v>
      </c>
      <c r="G25" s="16">
        <f t="shared" si="1"/>
        <v>985.14</v>
      </c>
      <c r="H25" s="16">
        <f>H22+H23+H24</f>
        <v>677.07</v>
      </c>
      <c r="I25" s="16">
        <f>I22+I23+I24</f>
        <v>315.53000000000003</v>
      </c>
      <c r="J25" s="16">
        <f t="shared" si="2"/>
        <v>992.6000000000001</v>
      </c>
    </row>
  </sheetData>
  <mergeCells count="4">
    <mergeCell ref="H1:J1"/>
    <mergeCell ref="A1:A2"/>
    <mergeCell ref="B1:D1"/>
    <mergeCell ref="E1:G1"/>
  </mergeCells>
  <printOptions gridLines="1" horizontalCentered="1"/>
  <pageMargins left="0.3937007874015748" right="0.3937007874015748" top="0.8267716535433072" bottom="0.5905511811023623" header="0.5118110236220472" footer="0.3937007874015748"/>
  <pageSetup horizontalDpi="600" verticalDpi="600" orientation="landscape" paperSize="9" scale="90" r:id="rId1"/>
  <headerFooter alignWithMargins="0">
    <oddHeader>&amp;C&amp;"Arial CE,Pogrubiony"&amp;11Zatrudnienie w szkołach podstawowych w 2005 roku (w etatach)&amp;RZałącznik Nr 24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1" sqref="A1:A2"/>
    </sheetView>
  </sheetViews>
  <sheetFormatPr defaultColWidth="9.00390625" defaultRowHeight="12.75"/>
  <cols>
    <col min="1" max="1" width="4.25390625" style="0" customWidth="1"/>
    <col min="2" max="2" width="28.75390625" style="0" customWidth="1"/>
    <col min="3" max="12" width="13.125" style="0" customWidth="1"/>
  </cols>
  <sheetData>
    <row r="1" spans="1:12" s="12" customFormat="1" ht="18" customHeight="1">
      <c r="A1" s="40" t="s">
        <v>0</v>
      </c>
      <c r="B1" s="41" t="s">
        <v>83</v>
      </c>
      <c r="C1" s="40" t="s">
        <v>107</v>
      </c>
      <c r="D1" s="40" t="s">
        <v>1</v>
      </c>
      <c r="E1" s="3" t="s">
        <v>80</v>
      </c>
      <c r="F1" s="40" t="s">
        <v>8</v>
      </c>
      <c r="G1" s="40" t="s">
        <v>79</v>
      </c>
      <c r="H1" s="40" t="s">
        <v>1</v>
      </c>
      <c r="I1" s="3" t="s">
        <v>80</v>
      </c>
      <c r="J1" s="40" t="s">
        <v>8</v>
      </c>
      <c r="K1" s="40" t="s">
        <v>103</v>
      </c>
      <c r="L1" s="42" t="s">
        <v>9</v>
      </c>
    </row>
    <row r="2" spans="1:12" s="12" customFormat="1" ht="78" customHeight="1">
      <c r="A2" s="40"/>
      <c r="B2" s="41"/>
      <c r="C2" s="40"/>
      <c r="D2" s="40"/>
      <c r="E2" s="3" t="s">
        <v>7</v>
      </c>
      <c r="F2" s="40"/>
      <c r="G2" s="40"/>
      <c r="H2" s="40"/>
      <c r="I2" s="3" t="s">
        <v>7</v>
      </c>
      <c r="J2" s="40"/>
      <c r="K2" s="40"/>
      <c r="L2" s="42"/>
    </row>
    <row r="3" spans="1:12" s="7" customFormat="1" ht="11.25" customHeight="1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</row>
    <row r="4" spans="1:12" s="5" customFormat="1" ht="24.75" customHeight="1">
      <c r="A4" s="26">
        <v>1</v>
      </c>
      <c r="B4" s="34" t="s">
        <v>34</v>
      </c>
      <c r="C4" s="33">
        <f aca="true" t="shared" si="0" ref="C4:C16">D4+F4</f>
        <v>4109880</v>
      </c>
      <c r="D4" s="32">
        <v>4095230</v>
      </c>
      <c r="E4" s="32"/>
      <c r="F4" s="32">
        <v>14650</v>
      </c>
      <c r="G4" s="33">
        <f aca="true" t="shared" si="1" ref="G4:G13">H4+J4</f>
        <v>4001492</v>
      </c>
      <c r="H4" s="33">
        <v>3987166</v>
      </c>
      <c r="I4" s="33"/>
      <c r="J4" s="33">
        <v>14326</v>
      </c>
      <c r="K4" s="33">
        <v>666</v>
      </c>
      <c r="L4" s="22">
        <f aca="true" t="shared" si="2" ref="L4:L15">(H4-I4)/K4/12</f>
        <v>498.89464464464464</v>
      </c>
    </row>
    <row r="5" spans="1:12" s="5" customFormat="1" ht="24.75" customHeight="1">
      <c r="A5" s="26">
        <v>2</v>
      </c>
      <c r="B5" s="34" t="s">
        <v>35</v>
      </c>
      <c r="C5" s="33">
        <f t="shared" si="0"/>
        <v>2510266</v>
      </c>
      <c r="D5" s="32">
        <v>2501080</v>
      </c>
      <c r="E5" s="32"/>
      <c r="F5" s="32">
        <v>9186</v>
      </c>
      <c r="G5" s="33">
        <f t="shared" si="1"/>
        <v>2349077</v>
      </c>
      <c r="H5" s="32">
        <v>2339891</v>
      </c>
      <c r="I5" s="32">
        <v>19800</v>
      </c>
      <c r="J5" s="32">
        <v>9186</v>
      </c>
      <c r="K5" s="32">
        <v>481</v>
      </c>
      <c r="L5" s="22">
        <f t="shared" si="2"/>
        <v>401.9561677061677</v>
      </c>
    </row>
    <row r="6" spans="1:12" s="5" customFormat="1" ht="24.75" customHeight="1">
      <c r="A6" s="26">
        <v>3</v>
      </c>
      <c r="B6" s="34" t="s">
        <v>36</v>
      </c>
      <c r="C6" s="33">
        <f t="shared" si="0"/>
        <v>2019200</v>
      </c>
      <c r="D6" s="32">
        <v>2019200</v>
      </c>
      <c r="E6" s="32">
        <v>92000</v>
      </c>
      <c r="F6" s="32"/>
      <c r="G6" s="33">
        <f t="shared" si="1"/>
        <v>1974421</v>
      </c>
      <c r="H6" s="32">
        <v>1974421</v>
      </c>
      <c r="I6" s="32">
        <v>91862</v>
      </c>
      <c r="J6" s="32"/>
      <c r="K6" s="32">
        <v>347</v>
      </c>
      <c r="L6" s="22">
        <f t="shared" si="2"/>
        <v>452.10350624399615</v>
      </c>
    </row>
    <row r="7" spans="1:12" s="5" customFormat="1" ht="24.75" customHeight="1">
      <c r="A7" s="26">
        <v>4</v>
      </c>
      <c r="B7" s="34" t="s">
        <v>37</v>
      </c>
      <c r="C7" s="33">
        <f t="shared" si="0"/>
        <v>1955300</v>
      </c>
      <c r="D7" s="32">
        <v>1955300</v>
      </c>
      <c r="E7" s="32">
        <v>73100</v>
      </c>
      <c r="F7" s="32"/>
      <c r="G7" s="33">
        <f t="shared" si="1"/>
        <v>1953227</v>
      </c>
      <c r="H7" s="32">
        <v>1953227</v>
      </c>
      <c r="I7" s="32">
        <v>72116</v>
      </c>
      <c r="J7" s="32"/>
      <c r="K7" s="32">
        <v>361</v>
      </c>
      <c r="L7" s="22">
        <f t="shared" si="2"/>
        <v>434.2361495844875</v>
      </c>
    </row>
    <row r="8" spans="1:12" s="5" customFormat="1" ht="24.75" customHeight="1">
      <c r="A8" s="26">
        <v>5</v>
      </c>
      <c r="B8" s="34" t="s">
        <v>38</v>
      </c>
      <c r="C8" s="33">
        <f t="shared" si="0"/>
        <v>2600100</v>
      </c>
      <c r="D8" s="32">
        <v>2600100</v>
      </c>
      <c r="E8" s="32"/>
      <c r="F8" s="32"/>
      <c r="G8" s="33">
        <f t="shared" si="1"/>
        <v>2484430</v>
      </c>
      <c r="H8" s="32">
        <v>2484430</v>
      </c>
      <c r="I8" s="32"/>
      <c r="J8" s="32"/>
      <c r="K8" s="32">
        <v>592</v>
      </c>
      <c r="L8" s="22">
        <f t="shared" si="2"/>
        <v>349.72269144144144</v>
      </c>
    </row>
    <row r="9" spans="1:12" s="5" customFormat="1" ht="24.75" customHeight="1">
      <c r="A9" s="26">
        <v>6</v>
      </c>
      <c r="B9" s="34" t="s">
        <v>39</v>
      </c>
      <c r="C9" s="33">
        <f t="shared" si="0"/>
        <v>1989200</v>
      </c>
      <c r="D9" s="32">
        <v>1986200</v>
      </c>
      <c r="E9" s="32"/>
      <c r="F9" s="32">
        <v>3000</v>
      </c>
      <c r="G9" s="33">
        <f t="shared" si="1"/>
        <v>1914716</v>
      </c>
      <c r="H9" s="32">
        <v>1911716</v>
      </c>
      <c r="I9" s="32"/>
      <c r="J9" s="32">
        <v>3000</v>
      </c>
      <c r="K9" s="32">
        <v>430</v>
      </c>
      <c r="L9" s="22">
        <f t="shared" si="2"/>
        <v>370.4875968992248</v>
      </c>
    </row>
    <row r="10" spans="1:12" s="5" customFormat="1" ht="24.75" customHeight="1">
      <c r="A10" s="26">
        <v>7</v>
      </c>
      <c r="B10" s="34" t="s">
        <v>40</v>
      </c>
      <c r="C10" s="33">
        <f t="shared" si="0"/>
        <v>2344530</v>
      </c>
      <c r="D10" s="32">
        <v>2344530</v>
      </c>
      <c r="E10" s="32"/>
      <c r="F10" s="32"/>
      <c r="G10" s="33">
        <f t="shared" si="1"/>
        <v>2335809</v>
      </c>
      <c r="H10" s="32">
        <v>2335809</v>
      </c>
      <c r="I10" s="32"/>
      <c r="J10" s="32"/>
      <c r="K10" s="32">
        <v>549</v>
      </c>
      <c r="L10" s="22">
        <f t="shared" si="2"/>
        <v>354.5551001821494</v>
      </c>
    </row>
    <row r="11" spans="1:12" s="5" customFormat="1" ht="24.75" customHeight="1">
      <c r="A11" s="26">
        <v>8</v>
      </c>
      <c r="B11" s="34" t="s">
        <v>41</v>
      </c>
      <c r="C11" s="33">
        <f t="shared" si="0"/>
        <v>1916000</v>
      </c>
      <c r="D11" s="32">
        <v>1913000</v>
      </c>
      <c r="E11" s="32"/>
      <c r="F11" s="32">
        <v>3000</v>
      </c>
      <c r="G11" s="33">
        <f t="shared" si="1"/>
        <v>1882671</v>
      </c>
      <c r="H11" s="32">
        <v>1880021</v>
      </c>
      <c r="I11" s="32"/>
      <c r="J11" s="32">
        <v>2650</v>
      </c>
      <c r="K11" s="32">
        <v>459</v>
      </c>
      <c r="L11" s="22">
        <f t="shared" si="2"/>
        <v>341.32552650689905</v>
      </c>
    </row>
    <row r="12" spans="1:12" s="5" customFormat="1" ht="24.75" customHeight="1">
      <c r="A12" s="26">
        <v>9</v>
      </c>
      <c r="B12" s="34" t="s">
        <v>89</v>
      </c>
      <c r="C12" s="33">
        <f t="shared" si="0"/>
        <v>699100</v>
      </c>
      <c r="D12" s="32">
        <v>699100</v>
      </c>
      <c r="E12" s="32"/>
      <c r="F12" s="32"/>
      <c r="G12" s="33">
        <f t="shared" si="1"/>
        <v>648872</v>
      </c>
      <c r="H12" s="32">
        <v>648872</v>
      </c>
      <c r="I12" s="32"/>
      <c r="J12" s="32"/>
      <c r="K12" s="32">
        <v>203</v>
      </c>
      <c r="L12" s="22">
        <f t="shared" si="2"/>
        <v>266.367816091954</v>
      </c>
    </row>
    <row r="13" spans="1:12" s="5" customFormat="1" ht="38.25">
      <c r="A13" s="26">
        <v>10</v>
      </c>
      <c r="B13" s="34" t="s">
        <v>85</v>
      </c>
      <c r="C13" s="33">
        <f t="shared" si="0"/>
        <v>424000</v>
      </c>
      <c r="D13" s="32">
        <v>424000</v>
      </c>
      <c r="E13" s="32"/>
      <c r="F13" s="32"/>
      <c r="G13" s="33">
        <f t="shared" si="1"/>
        <v>392694</v>
      </c>
      <c r="H13" s="32">
        <v>392694</v>
      </c>
      <c r="I13" s="32"/>
      <c r="J13" s="32"/>
      <c r="K13" s="32">
        <v>289</v>
      </c>
      <c r="L13" s="22">
        <f t="shared" si="2"/>
        <v>113.23356401384082</v>
      </c>
    </row>
    <row r="14" spans="1:12" s="5" customFormat="1" ht="21" customHeight="1">
      <c r="A14" s="13"/>
      <c r="B14" s="14" t="s">
        <v>30</v>
      </c>
      <c r="C14" s="15">
        <f t="shared" si="0"/>
        <v>20567576</v>
      </c>
      <c r="D14" s="15">
        <f>SUM(D4:D13)</f>
        <v>20537740</v>
      </c>
      <c r="E14" s="15">
        <f>SUM(E4:E13)</f>
        <v>165100</v>
      </c>
      <c r="F14" s="15">
        <f>SUM(F4:F13)</f>
        <v>29836</v>
      </c>
      <c r="G14" s="15">
        <f>H14+J14</f>
        <v>19937409</v>
      </c>
      <c r="H14" s="15">
        <f>SUM(H4:H13)</f>
        <v>19908247</v>
      </c>
      <c r="I14" s="15">
        <f>SUM(I4:I13)</f>
        <v>183778</v>
      </c>
      <c r="J14" s="15">
        <f>SUM(J4:J13)</f>
        <v>29162</v>
      </c>
      <c r="K14" s="15">
        <f>SUM(K4:K13)</f>
        <v>4377</v>
      </c>
      <c r="L14" s="16">
        <f t="shared" si="2"/>
        <v>375.5324994288325</v>
      </c>
    </row>
    <row r="15" spans="1:12" s="5" customFormat="1" ht="31.5" customHeight="1">
      <c r="A15" s="26">
        <v>11</v>
      </c>
      <c r="B15" s="34" t="s">
        <v>84</v>
      </c>
      <c r="C15" s="33">
        <f t="shared" si="0"/>
        <v>1541850</v>
      </c>
      <c r="D15" s="33">
        <v>1541850</v>
      </c>
      <c r="E15" s="33"/>
      <c r="F15" s="33"/>
      <c r="G15" s="33">
        <f>H15+J15</f>
        <v>1485972</v>
      </c>
      <c r="H15" s="33">
        <v>1485972</v>
      </c>
      <c r="I15" s="33"/>
      <c r="J15" s="33"/>
      <c r="K15" s="33">
        <v>103</v>
      </c>
      <c r="L15" s="28">
        <f t="shared" si="2"/>
        <v>1202.2427184466019</v>
      </c>
    </row>
    <row r="16" spans="1:12" s="5" customFormat="1" ht="19.5" customHeight="1">
      <c r="A16" s="13"/>
      <c r="B16" s="14" t="s">
        <v>33</v>
      </c>
      <c r="C16" s="15">
        <f t="shared" si="0"/>
        <v>22109426</v>
      </c>
      <c r="D16" s="15">
        <f>SUM(D14:D15)</f>
        <v>22079590</v>
      </c>
      <c r="E16" s="15">
        <f>SUM(E14:E15)</f>
        <v>165100</v>
      </c>
      <c r="F16" s="15">
        <f>SUM(F14:F15)</f>
        <v>29836</v>
      </c>
      <c r="G16" s="15">
        <f>H16+J16</f>
        <v>21423381</v>
      </c>
      <c r="H16" s="15">
        <f>SUM(H14:H15)</f>
        <v>21394219</v>
      </c>
      <c r="I16" s="15">
        <f>SUM(I14:I15)</f>
        <v>183778</v>
      </c>
      <c r="J16" s="15">
        <f>SUM(J14:J15)</f>
        <v>29162</v>
      </c>
      <c r="K16" s="15">
        <f>SUM(K14:K15)</f>
        <v>4480</v>
      </c>
      <c r="L16" s="16" t="s">
        <v>101</v>
      </c>
    </row>
  </sheetData>
  <mergeCells count="10">
    <mergeCell ref="A1:A2"/>
    <mergeCell ref="B1:B2"/>
    <mergeCell ref="D1:D2"/>
    <mergeCell ref="C1:C2"/>
    <mergeCell ref="K1:K2"/>
    <mergeCell ref="L1:L2"/>
    <mergeCell ref="F1:F2"/>
    <mergeCell ref="H1:H2"/>
    <mergeCell ref="G1:G2"/>
    <mergeCell ref="J1:J2"/>
  </mergeCells>
  <printOptions gridLines="1" horizontalCentered="1"/>
  <pageMargins left="0.3937007874015748" right="0.3937007874015748" top="0.8267716535433072" bottom="0.5905511811023623" header="0.5118110236220472" footer="0.3937007874015748"/>
  <pageSetup horizontalDpi="600" verticalDpi="600" orientation="landscape" paperSize="9" scale="85" r:id="rId1"/>
  <headerFooter alignWithMargins="0">
    <oddHeader>&amp;C&amp;"Arial CE,Pogrubiony"&amp;12Realizacja planu finansowego oraz koszt utrzymania jednego ucznia w poszczególnych gimnazjach w 2005 roku&amp;RZałącznik Nr 25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:A2"/>
    </sheetView>
  </sheetViews>
  <sheetFormatPr defaultColWidth="9.00390625" defaultRowHeight="12.75"/>
  <cols>
    <col min="1" max="1" width="33.25390625" style="5" customWidth="1"/>
    <col min="2" max="10" width="12.625" style="5" customWidth="1"/>
    <col min="11" max="16384" width="9.125" style="5" customWidth="1"/>
  </cols>
  <sheetData>
    <row r="1" spans="1:10" ht="28.5" customHeight="1">
      <c r="A1" s="40" t="s">
        <v>11</v>
      </c>
      <c r="B1" s="40" t="s">
        <v>104</v>
      </c>
      <c r="C1" s="40"/>
      <c r="D1" s="40"/>
      <c r="E1" s="40" t="s">
        <v>105</v>
      </c>
      <c r="F1" s="40"/>
      <c r="G1" s="40"/>
      <c r="H1" s="40" t="s">
        <v>106</v>
      </c>
      <c r="I1" s="40"/>
      <c r="J1" s="40"/>
    </row>
    <row r="2" spans="1:10" ht="24">
      <c r="A2" s="40"/>
      <c r="B2" s="4" t="s">
        <v>118</v>
      </c>
      <c r="C2" s="4" t="s">
        <v>119</v>
      </c>
      <c r="D2" s="4" t="s">
        <v>10</v>
      </c>
      <c r="E2" s="4" t="s">
        <v>118</v>
      </c>
      <c r="F2" s="4" t="s">
        <v>119</v>
      </c>
      <c r="G2" s="4" t="s">
        <v>10</v>
      </c>
      <c r="H2" s="4" t="s">
        <v>118</v>
      </c>
      <c r="I2" s="4" t="s">
        <v>119</v>
      </c>
      <c r="J2" s="4" t="s">
        <v>10</v>
      </c>
    </row>
    <row r="3" spans="1:10" ht="9.75" customHeight="1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</row>
    <row r="4" spans="1:10" s="10" customFormat="1" ht="27" customHeight="1">
      <c r="A4" s="34" t="s">
        <v>34</v>
      </c>
      <c r="B4" s="22">
        <v>66.99</v>
      </c>
      <c r="C4" s="22">
        <v>20.75</v>
      </c>
      <c r="D4" s="22">
        <f aca="true" t="shared" si="0" ref="D4:D16">B4+C4</f>
        <v>87.74</v>
      </c>
      <c r="E4" s="22">
        <v>62.94</v>
      </c>
      <c r="F4" s="22">
        <v>20.75</v>
      </c>
      <c r="G4" s="22">
        <f aca="true" t="shared" si="1" ref="G4:G15">E4+F4</f>
        <v>83.69</v>
      </c>
      <c r="H4" s="22">
        <v>65.53</v>
      </c>
      <c r="I4" s="22">
        <v>20.75</v>
      </c>
      <c r="J4" s="22">
        <f aca="true" t="shared" si="2" ref="J4:J15">H4+I4</f>
        <v>86.28</v>
      </c>
    </row>
    <row r="5" spans="1:10" s="10" customFormat="1" ht="27" customHeight="1">
      <c r="A5" s="34" t="s">
        <v>35</v>
      </c>
      <c r="B5" s="22">
        <v>45.38</v>
      </c>
      <c r="C5" s="22">
        <v>16.25</v>
      </c>
      <c r="D5" s="22">
        <f t="shared" si="0"/>
        <v>61.63</v>
      </c>
      <c r="E5" s="22">
        <v>38.49</v>
      </c>
      <c r="F5" s="22">
        <v>17.25</v>
      </c>
      <c r="G5" s="22">
        <f t="shared" si="1"/>
        <v>55.74</v>
      </c>
      <c r="H5" s="22">
        <v>41.16</v>
      </c>
      <c r="I5" s="22">
        <v>16.25</v>
      </c>
      <c r="J5" s="22">
        <f t="shared" si="2"/>
        <v>57.41</v>
      </c>
    </row>
    <row r="6" spans="1:10" s="10" customFormat="1" ht="27" customHeight="1">
      <c r="A6" s="34" t="s">
        <v>36</v>
      </c>
      <c r="B6" s="22">
        <v>33.39</v>
      </c>
      <c r="C6" s="22">
        <v>13.33</v>
      </c>
      <c r="D6" s="22">
        <f t="shared" si="0"/>
        <v>46.72</v>
      </c>
      <c r="E6" s="22">
        <v>34</v>
      </c>
      <c r="F6" s="22">
        <v>14.33</v>
      </c>
      <c r="G6" s="22">
        <f t="shared" si="1"/>
        <v>48.33</v>
      </c>
      <c r="H6" s="22">
        <v>33.31</v>
      </c>
      <c r="I6" s="22">
        <v>13.57</v>
      </c>
      <c r="J6" s="22">
        <f t="shared" si="2"/>
        <v>46.88</v>
      </c>
    </row>
    <row r="7" spans="1:10" s="10" customFormat="1" ht="27" customHeight="1">
      <c r="A7" s="34" t="s">
        <v>37</v>
      </c>
      <c r="B7" s="22">
        <v>33.77</v>
      </c>
      <c r="C7" s="22">
        <v>13.75</v>
      </c>
      <c r="D7" s="22">
        <f t="shared" si="0"/>
        <v>47.52</v>
      </c>
      <c r="E7" s="22">
        <v>35.94</v>
      </c>
      <c r="F7" s="22">
        <v>13.75</v>
      </c>
      <c r="G7" s="22">
        <f t="shared" si="1"/>
        <v>49.69</v>
      </c>
      <c r="H7" s="22">
        <v>33.58</v>
      </c>
      <c r="I7" s="22">
        <v>13.66</v>
      </c>
      <c r="J7" s="22">
        <f t="shared" si="2"/>
        <v>47.239999999999995</v>
      </c>
    </row>
    <row r="8" spans="1:10" s="10" customFormat="1" ht="27" customHeight="1">
      <c r="A8" s="34" t="s">
        <v>38</v>
      </c>
      <c r="B8" s="22">
        <v>47.5</v>
      </c>
      <c r="C8" s="22">
        <v>16.75</v>
      </c>
      <c r="D8" s="22">
        <f t="shared" si="0"/>
        <v>64.25</v>
      </c>
      <c r="E8" s="22">
        <v>46.08</v>
      </c>
      <c r="F8" s="22">
        <v>16.75</v>
      </c>
      <c r="G8" s="22">
        <f t="shared" si="1"/>
        <v>62.83</v>
      </c>
      <c r="H8" s="22">
        <v>46.63</v>
      </c>
      <c r="I8" s="22">
        <v>16.75</v>
      </c>
      <c r="J8" s="22">
        <f t="shared" si="2"/>
        <v>63.38</v>
      </c>
    </row>
    <row r="9" spans="1:10" s="10" customFormat="1" ht="27" customHeight="1">
      <c r="A9" s="34" t="s">
        <v>39</v>
      </c>
      <c r="B9" s="22">
        <v>38.38</v>
      </c>
      <c r="C9" s="22">
        <v>10.12</v>
      </c>
      <c r="D9" s="22">
        <f t="shared" si="0"/>
        <v>48.5</v>
      </c>
      <c r="E9" s="22">
        <v>34.44</v>
      </c>
      <c r="F9" s="22">
        <v>10.12</v>
      </c>
      <c r="G9" s="22">
        <f t="shared" si="1"/>
        <v>44.559999999999995</v>
      </c>
      <c r="H9" s="22">
        <v>37.06</v>
      </c>
      <c r="I9" s="22">
        <v>10.12</v>
      </c>
      <c r="J9" s="22">
        <f t="shared" si="2"/>
        <v>47.18</v>
      </c>
    </row>
    <row r="10" spans="1:10" s="10" customFormat="1" ht="27" customHeight="1">
      <c r="A10" s="34" t="s">
        <v>40</v>
      </c>
      <c r="B10" s="22">
        <v>38.27</v>
      </c>
      <c r="C10" s="22">
        <v>14.5</v>
      </c>
      <c r="D10" s="22">
        <f t="shared" si="0"/>
        <v>52.77</v>
      </c>
      <c r="E10" s="22">
        <v>40.27</v>
      </c>
      <c r="F10" s="22">
        <v>14.5</v>
      </c>
      <c r="G10" s="22">
        <f t="shared" si="1"/>
        <v>54.77</v>
      </c>
      <c r="H10" s="22">
        <v>39.39</v>
      </c>
      <c r="I10" s="22">
        <v>14.5</v>
      </c>
      <c r="J10" s="22">
        <f t="shared" si="2"/>
        <v>53.89</v>
      </c>
    </row>
    <row r="11" spans="1:10" s="10" customFormat="1" ht="27" customHeight="1">
      <c r="A11" s="34" t="s">
        <v>41</v>
      </c>
      <c r="B11" s="22">
        <v>38.23</v>
      </c>
      <c r="C11" s="22">
        <v>4</v>
      </c>
      <c r="D11" s="22">
        <f t="shared" si="0"/>
        <v>42.23</v>
      </c>
      <c r="E11" s="22">
        <v>39.53</v>
      </c>
      <c r="F11" s="22">
        <v>4.5</v>
      </c>
      <c r="G11" s="22">
        <f t="shared" si="1"/>
        <v>44.03</v>
      </c>
      <c r="H11" s="22">
        <v>38.66</v>
      </c>
      <c r="I11" s="22">
        <v>4.33</v>
      </c>
      <c r="J11" s="22">
        <f t="shared" si="2"/>
        <v>42.989999999999995</v>
      </c>
    </row>
    <row r="12" spans="1:10" s="10" customFormat="1" ht="27" customHeight="1">
      <c r="A12" s="34" t="s">
        <v>89</v>
      </c>
      <c r="B12" s="22">
        <v>17.11</v>
      </c>
      <c r="C12" s="22">
        <v>1.25</v>
      </c>
      <c r="D12" s="22">
        <f t="shared" si="0"/>
        <v>18.36</v>
      </c>
      <c r="E12" s="22">
        <v>17.9</v>
      </c>
      <c r="F12" s="22">
        <v>1.25</v>
      </c>
      <c r="G12" s="22">
        <f t="shared" si="1"/>
        <v>19.15</v>
      </c>
      <c r="H12" s="22">
        <v>17.38</v>
      </c>
      <c r="I12" s="22">
        <v>1.25</v>
      </c>
      <c r="J12" s="22">
        <f t="shared" si="2"/>
        <v>18.63</v>
      </c>
    </row>
    <row r="13" spans="1:10" s="10" customFormat="1" ht="38.25">
      <c r="A13" s="34" t="s">
        <v>85</v>
      </c>
      <c r="B13" s="22">
        <v>10.86</v>
      </c>
      <c r="C13" s="22">
        <v>1.5</v>
      </c>
      <c r="D13" s="22">
        <f t="shared" si="0"/>
        <v>12.36</v>
      </c>
      <c r="E13" s="22">
        <v>10.3</v>
      </c>
      <c r="F13" s="22">
        <v>2</v>
      </c>
      <c r="G13" s="22">
        <f t="shared" si="1"/>
        <v>12.3</v>
      </c>
      <c r="H13" s="22">
        <v>9.94</v>
      </c>
      <c r="I13" s="22">
        <v>1.67</v>
      </c>
      <c r="J13" s="22">
        <f t="shared" si="2"/>
        <v>11.61</v>
      </c>
    </row>
    <row r="14" spans="1:10" s="23" customFormat="1" ht="27" customHeight="1">
      <c r="A14" s="16" t="s">
        <v>30</v>
      </c>
      <c r="B14" s="16">
        <f>SUM(B4:B13)</f>
        <v>369.88000000000005</v>
      </c>
      <c r="C14" s="16">
        <f>SUM(C4:C13)</f>
        <v>112.2</v>
      </c>
      <c r="D14" s="16">
        <f t="shared" si="0"/>
        <v>482.08000000000004</v>
      </c>
      <c r="E14" s="16">
        <f>SUM(E4:E13)</f>
        <v>359.88999999999993</v>
      </c>
      <c r="F14" s="16">
        <f>SUM(F4:F13)</f>
        <v>115.2</v>
      </c>
      <c r="G14" s="16">
        <f t="shared" si="1"/>
        <v>475.0899999999999</v>
      </c>
      <c r="H14" s="16">
        <f>SUM(H4:H13)</f>
        <v>362.63999999999993</v>
      </c>
      <c r="I14" s="16">
        <f>SUM(I4:I13)</f>
        <v>112.85000000000001</v>
      </c>
      <c r="J14" s="16">
        <f t="shared" si="2"/>
        <v>475.48999999999995</v>
      </c>
    </row>
    <row r="15" spans="1:10" s="23" customFormat="1" ht="25.5">
      <c r="A15" s="35" t="s">
        <v>84</v>
      </c>
      <c r="B15" s="22">
        <v>31.53</v>
      </c>
      <c r="C15" s="22">
        <v>0</v>
      </c>
      <c r="D15" s="24">
        <f t="shared" si="0"/>
        <v>31.53</v>
      </c>
      <c r="E15" s="22">
        <v>24.94</v>
      </c>
      <c r="F15" s="22">
        <v>0</v>
      </c>
      <c r="G15" s="24">
        <f t="shared" si="1"/>
        <v>24.94</v>
      </c>
      <c r="H15" s="22">
        <v>29.42</v>
      </c>
      <c r="I15" s="22">
        <v>0</v>
      </c>
      <c r="J15" s="24">
        <f t="shared" si="2"/>
        <v>29.42</v>
      </c>
    </row>
    <row r="16" spans="1:10" s="23" customFormat="1" ht="27" customHeight="1">
      <c r="A16" s="16" t="s">
        <v>33</v>
      </c>
      <c r="B16" s="16">
        <f>B14+B15</f>
        <v>401.4100000000001</v>
      </c>
      <c r="C16" s="16">
        <f>C14+C15</f>
        <v>112.2</v>
      </c>
      <c r="D16" s="16">
        <f t="shared" si="0"/>
        <v>513.6100000000001</v>
      </c>
      <c r="E16" s="16">
        <f aca="true" t="shared" si="3" ref="E16:J16">E14+E15</f>
        <v>384.8299999999999</v>
      </c>
      <c r="F16" s="16">
        <f t="shared" si="3"/>
        <v>115.2</v>
      </c>
      <c r="G16" s="16">
        <f t="shared" si="3"/>
        <v>500.0299999999999</v>
      </c>
      <c r="H16" s="16">
        <f t="shared" si="3"/>
        <v>392.05999999999995</v>
      </c>
      <c r="I16" s="16">
        <f t="shared" si="3"/>
        <v>112.85000000000001</v>
      </c>
      <c r="J16" s="16">
        <f t="shared" si="3"/>
        <v>504.90999999999997</v>
      </c>
    </row>
  </sheetData>
  <mergeCells count="4">
    <mergeCell ref="A1:A2"/>
    <mergeCell ref="E1:G1"/>
    <mergeCell ref="H1:J1"/>
    <mergeCell ref="B1:D1"/>
  </mergeCells>
  <printOptions gridLines="1" horizontalCentered="1"/>
  <pageMargins left="0.3937007874015748" right="0.3937007874015748" top="0.8267716535433072" bottom="0.5905511811023623" header="0.5118110236220472" footer="0.3937007874015748"/>
  <pageSetup horizontalDpi="600" verticalDpi="600" orientation="landscape" paperSize="9" scale="90" r:id="rId1"/>
  <headerFooter alignWithMargins="0">
    <oddHeader>&amp;C&amp;"Arial CE,Pogrubiony"&amp;11Zatrudnienie w gimnazjach w 2005 roku (w etatach)&amp;RZałącznik Nr 26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A1" sqref="A1:A2"/>
    </sheetView>
  </sheetViews>
  <sheetFormatPr defaultColWidth="9.00390625" defaultRowHeight="12.75"/>
  <cols>
    <col min="1" max="1" width="4.25390625" style="0" customWidth="1"/>
    <col min="2" max="2" width="28.75390625" style="0" customWidth="1"/>
    <col min="3" max="12" width="13.125" style="0" customWidth="1"/>
  </cols>
  <sheetData>
    <row r="1" spans="1:12" s="12" customFormat="1" ht="18" customHeight="1">
      <c r="A1" s="40" t="s">
        <v>0</v>
      </c>
      <c r="B1" s="41" t="s">
        <v>120</v>
      </c>
      <c r="C1" s="40" t="s">
        <v>108</v>
      </c>
      <c r="D1" s="40" t="s">
        <v>1</v>
      </c>
      <c r="E1" s="3" t="s">
        <v>80</v>
      </c>
      <c r="F1" s="40" t="s">
        <v>8</v>
      </c>
      <c r="G1" s="40" t="s">
        <v>79</v>
      </c>
      <c r="H1" s="40" t="s">
        <v>1</v>
      </c>
      <c r="I1" s="3" t="s">
        <v>80</v>
      </c>
      <c r="J1" s="40" t="s">
        <v>8</v>
      </c>
      <c r="K1" s="40" t="s">
        <v>103</v>
      </c>
      <c r="L1" s="42" t="s">
        <v>9</v>
      </c>
    </row>
    <row r="2" spans="1:12" s="12" customFormat="1" ht="78" customHeight="1">
      <c r="A2" s="40"/>
      <c r="B2" s="41"/>
      <c r="C2" s="40"/>
      <c r="D2" s="40"/>
      <c r="E2" s="3" t="s">
        <v>7</v>
      </c>
      <c r="F2" s="40"/>
      <c r="G2" s="40"/>
      <c r="H2" s="40"/>
      <c r="I2" s="3" t="s">
        <v>7</v>
      </c>
      <c r="J2" s="40"/>
      <c r="K2" s="40"/>
      <c r="L2" s="42"/>
    </row>
    <row r="3" spans="1:12" s="2" customFormat="1" ht="12.7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</row>
    <row r="4" spans="1:12" ht="27" customHeight="1">
      <c r="A4" s="26">
        <v>1</v>
      </c>
      <c r="B4" s="34" t="s">
        <v>92</v>
      </c>
      <c r="C4" s="33">
        <f aca="true" t="shared" si="0" ref="C4:C9">D4+F4</f>
        <v>2774600</v>
      </c>
      <c r="D4" s="33">
        <v>2774600</v>
      </c>
      <c r="E4" s="33"/>
      <c r="F4" s="33"/>
      <c r="G4" s="33">
        <f aca="true" t="shared" si="1" ref="G4:G10">H4+J4</f>
        <v>2708974</v>
      </c>
      <c r="H4" s="33">
        <v>2708974</v>
      </c>
      <c r="I4" s="33"/>
      <c r="J4" s="33"/>
      <c r="K4" s="33">
        <v>672</v>
      </c>
      <c r="L4" s="22">
        <f>(H4-I4)/K4/12</f>
        <v>335.9342757936508</v>
      </c>
    </row>
    <row r="5" spans="1:12" ht="27" customHeight="1">
      <c r="A5" s="26">
        <v>2</v>
      </c>
      <c r="B5" s="34" t="s">
        <v>93</v>
      </c>
      <c r="C5" s="33">
        <f t="shared" si="0"/>
        <v>4502462</v>
      </c>
      <c r="D5" s="33">
        <v>4469400</v>
      </c>
      <c r="E5" s="33"/>
      <c r="F5" s="33">
        <v>33062</v>
      </c>
      <c r="G5" s="33">
        <f t="shared" si="1"/>
        <v>4462334</v>
      </c>
      <c r="H5" s="33">
        <v>4429272</v>
      </c>
      <c r="I5" s="33"/>
      <c r="J5" s="33">
        <v>33062</v>
      </c>
      <c r="K5" s="33">
        <v>1074</v>
      </c>
      <c r="L5" s="22">
        <f aca="true" t="shared" si="2" ref="L5:L10">(H5-I5)/K5/12</f>
        <v>343.6741154562383</v>
      </c>
    </row>
    <row r="6" spans="1:12" ht="27" customHeight="1">
      <c r="A6" s="26">
        <v>3</v>
      </c>
      <c r="B6" s="34" t="s">
        <v>99</v>
      </c>
      <c r="C6" s="33">
        <f t="shared" si="0"/>
        <v>3253938</v>
      </c>
      <c r="D6" s="33">
        <v>2347000</v>
      </c>
      <c r="E6" s="33">
        <v>13700</v>
      </c>
      <c r="F6" s="33">
        <v>906938</v>
      </c>
      <c r="G6" s="33">
        <f t="shared" si="1"/>
        <v>2365355</v>
      </c>
      <c r="H6" s="33">
        <v>2317495</v>
      </c>
      <c r="I6" s="33">
        <v>13525</v>
      </c>
      <c r="J6" s="33">
        <v>47860</v>
      </c>
      <c r="K6" s="33">
        <v>425</v>
      </c>
      <c r="L6" s="22">
        <f t="shared" si="2"/>
        <v>451.75882352941176</v>
      </c>
    </row>
    <row r="7" spans="1:12" ht="27" customHeight="1">
      <c r="A7" s="26">
        <v>4</v>
      </c>
      <c r="B7" s="34" t="s">
        <v>98</v>
      </c>
      <c r="C7" s="33">
        <f t="shared" si="0"/>
        <v>1739000</v>
      </c>
      <c r="D7" s="33">
        <v>1734800</v>
      </c>
      <c r="E7" s="33"/>
      <c r="F7" s="33">
        <v>4200</v>
      </c>
      <c r="G7" s="33">
        <f t="shared" si="1"/>
        <v>1674427</v>
      </c>
      <c r="H7" s="33">
        <v>1670229</v>
      </c>
      <c r="I7" s="33"/>
      <c r="J7" s="33">
        <v>4198</v>
      </c>
      <c r="K7" s="33">
        <v>353</v>
      </c>
      <c r="L7" s="22">
        <f t="shared" si="2"/>
        <v>394.29390934844196</v>
      </c>
    </row>
    <row r="8" spans="1:12" ht="27" customHeight="1">
      <c r="A8" s="26">
        <v>5</v>
      </c>
      <c r="B8" s="34" t="s">
        <v>94</v>
      </c>
      <c r="C8" s="33">
        <f t="shared" si="0"/>
        <v>5042300</v>
      </c>
      <c r="D8" s="33">
        <v>5038100</v>
      </c>
      <c r="E8" s="33">
        <v>400000</v>
      </c>
      <c r="F8" s="33">
        <v>4200</v>
      </c>
      <c r="G8" s="33">
        <f t="shared" si="1"/>
        <v>4738901</v>
      </c>
      <c r="H8" s="33">
        <v>4734704</v>
      </c>
      <c r="I8" s="33">
        <v>303230</v>
      </c>
      <c r="J8" s="33">
        <v>4197</v>
      </c>
      <c r="K8" s="33">
        <v>1551</v>
      </c>
      <c r="L8" s="22">
        <f t="shared" si="2"/>
        <v>238.09767891682785</v>
      </c>
    </row>
    <row r="9" spans="1:12" ht="27" customHeight="1">
      <c r="A9" s="26">
        <v>6</v>
      </c>
      <c r="B9" s="34" t="s">
        <v>97</v>
      </c>
      <c r="C9" s="33">
        <f t="shared" si="0"/>
        <v>2596900</v>
      </c>
      <c r="D9" s="33">
        <v>2583900</v>
      </c>
      <c r="E9" s="33"/>
      <c r="F9" s="33">
        <v>13000</v>
      </c>
      <c r="G9" s="33">
        <f t="shared" si="1"/>
        <v>2414970</v>
      </c>
      <c r="H9" s="33">
        <v>2401972</v>
      </c>
      <c r="I9" s="33"/>
      <c r="J9" s="33">
        <v>12998</v>
      </c>
      <c r="K9" s="33">
        <v>601</v>
      </c>
      <c r="L9" s="22">
        <f t="shared" si="2"/>
        <v>333.05213533000557</v>
      </c>
    </row>
    <row r="10" spans="1:12" ht="24.75" customHeight="1">
      <c r="A10" s="13"/>
      <c r="B10" s="14" t="s">
        <v>30</v>
      </c>
      <c r="C10" s="15">
        <f>D10+F10</f>
        <v>19909200</v>
      </c>
      <c r="D10" s="15">
        <f>SUM(D4:D9)</f>
        <v>18947800</v>
      </c>
      <c r="E10" s="15">
        <f>SUM(E4:E9)</f>
        <v>413700</v>
      </c>
      <c r="F10" s="15">
        <f>SUM(F4:F9)</f>
        <v>961400</v>
      </c>
      <c r="G10" s="15">
        <f t="shared" si="1"/>
        <v>18364961</v>
      </c>
      <c r="H10" s="15">
        <f>SUM(H4:H9)</f>
        <v>18262646</v>
      </c>
      <c r="I10" s="15">
        <f>SUM(I4:I9)</f>
        <v>316755</v>
      </c>
      <c r="J10" s="15">
        <f>SUM(J4:J9)</f>
        <v>102315</v>
      </c>
      <c r="K10" s="15">
        <f>SUM(K4:K9)</f>
        <v>4676</v>
      </c>
      <c r="L10" s="16">
        <f t="shared" si="2"/>
        <v>319.82269389791844</v>
      </c>
    </row>
    <row r="19" ht="12.75">
      <c r="K19" t="s">
        <v>2</v>
      </c>
    </row>
  </sheetData>
  <mergeCells count="10">
    <mergeCell ref="K1:K2"/>
    <mergeCell ref="L1:L2"/>
    <mergeCell ref="F1:F2"/>
    <mergeCell ref="G1:G2"/>
    <mergeCell ref="H1:H2"/>
    <mergeCell ref="J1:J2"/>
    <mergeCell ref="A1:A2"/>
    <mergeCell ref="B1:B2"/>
    <mergeCell ref="C1:C2"/>
    <mergeCell ref="D1:D2"/>
  </mergeCells>
  <printOptions gridLines="1" horizontalCentered="1"/>
  <pageMargins left="0.3937007874015748" right="0.3937007874015748" top="1.02" bottom="0.5905511811023623" header="0.5118110236220472" footer="0.3937007874015748"/>
  <pageSetup horizontalDpi="600" verticalDpi="600" orientation="landscape" paperSize="9" scale="85" r:id="rId1"/>
  <headerFooter alignWithMargins="0">
    <oddHeader>&amp;C&amp;"Arial CE,Pogrubiony"&amp;12
Realizacja planu finansowego oraz koszt utrzymania jednego ucznia w poszczególnych liceach ogólnokształcących w 2005 roku&amp;RZałącznik Nr 27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A1" sqref="A1:A2"/>
    </sheetView>
  </sheetViews>
  <sheetFormatPr defaultColWidth="9.00390625" defaultRowHeight="12.75"/>
  <cols>
    <col min="1" max="1" width="4.25390625" style="0" customWidth="1"/>
    <col min="2" max="2" width="28.75390625" style="0" customWidth="1"/>
    <col min="3" max="12" width="13.125" style="0" customWidth="1"/>
  </cols>
  <sheetData>
    <row r="1" spans="1:12" s="12" customFormat="1" ht="18" customHeight="1">
      <c r="A1" s="40" t="s">
        <v>0</v>
      </c>
      <c r="B1" s="41" t="s">
        <v>95</v>
      </c>
      <c r="C1" s="40" t="s">
        <v>102</v>
      </c>
      <c r="D1" s="40" t="s">
        <v>1</v>
      </c>
      <c r="E1" s="3" t="s">
        <v>80</v>
      </c>
      <c r="F1" s="40" t="s">
        <v>8</v>
      </c>
      <c r="G1" s="40" t="s">
        <v>79</v>
      </c>
      <c r="H1" s="40" t="s">
        <v>1</v>
      </c>
      <c r="I1" s="3" t="s">
        <v>80</v>
      </c>
      <c r="J1" s="40" t="s">
        <v>8</v>
      </c>
      <c r="K1" s="40" t="s">
        <v>103</v>
      </c>
      <c r="L1" s="42" t="s">
        <v>9</v>
      </c>
    </row>
    <row r="2" spans="1:12" s="12" customFormat="1" ht="78" customHeight="1">
      <c r="A2" s="40"/>
      <c r="B2" s="41"/>
      <c r="C2" s="40"/>
      <c r="D2" s="40"/>
      <c r="E2" s="3" t="s">
        <v>7</v>
      </c>
      <c r="F2" s="40"/>
      <c r="G2" s="40"/>
      <c r="H2" s="40"/>
      <c r="I2" s="3" t="s">
        <v>7</v>
      </c>
      <c r="J2" s="40"/>
      <c r="K2" s="40"/>
      <c r="L2" s="42"/>
    </row>
    <row r="3" spans="1:12" s="7" customFormat="1" ht="11.25" customHeight="1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</row>
    <row r="4" spans="1:12" ht="24.75" customHeight="1">
      <c r="A4" s="26">
        <v>1</v>
      </c>
      <c r="B4" s="34" t="s">
        <v>42</v>
      </c>
      <c r="C4" s="33">
        <f>D4+F4</f>
        <v>4596500</v>
      </c>
      <c r="D4" s="33">
        <v>4596500</v>
      </c>
      <c r="E4" s="33"/>
      <c r="F4" s="33"/>
      <c r="G4" s="33">
        <f>H4+J4</f>
        <v>4410477</v>
      </c>
      <c r="H4" s="33">
        <v>4410477</v>
      </c>
      <c r="I4" s="33"/>
      <c r="J4" s="33"/>
      <c r="K4" s="33">
        <v>1068</v>
      </c>
      <c r="L4" s="22">
        <f>(H4-I4)/K4/12</f>
        <v>344.1383426966292</v>
      </c>
    </row>
    <row r="5" spans="1:12" ht="24.75" customHeight="1">
      <c r="A5" s="26">
        <v>2</v>
      </c>
      <c r="B5" s="34" t="s">
        <v>43</v>
      </c>
      <c r="C5" s="33">
        <f aca="true" t="shared" si="0" ref="C5:C12">D5+F5</f>
        <v>4115130</v>
      </c>
      <c r="D5" s="33">
        <v>4111030</v>
      </c>
      <c r="E5" s="33">
        <v>191700</v>
      </c>
      <c r="F5" s="33">
        <v>4100</v>
      </c>
      <c r="G5" s="33">
        <f aca="true" t="shared" si="1" ref="G5:G12">H5+J5</f>
        <v>3848305</v>
      </c>
      <c r="H5" s="33">
        <v>3844205</v>
      </c>
      <c r="I5" s="33">
        <v>186989</v>
      </c>
      <c r="J5" s="33">
        <v>4100</v>
      </c>
      <c r="K5" s="33">
        <v>792</v>
      </c>
      <c r="L5" s="22">
        <f aca="true" t="shared" si="2" ref="L5:L13">(H5-I5)/K5/12</f>
        <v>384.80808080808083</v>
      </c>
    </row>
    <row r="6" spans="1:12" ht="24.75" customHeight="1">
      <c r="A6" s="26">
        <v>3</v>
      </c>
      <c r="B6" s="34" t="s">
        <v>3</v>
      </c>
      <c r="C6" s="33">
        <f t="shared" si="0"/>
        <v>3904500</v>
      </c>
      <c r="D6" s="33">
        <v>3904500</v>
      </c>
      <c r="E6" s="33">
        <v>78300</v>
      </c>
      <c r="F6" s="33"/>
      <c r="G6" s="33">
        <f t="shared" si="1"/>
        <v>3732122</v>
      </c>
      <c r="H6" s="33">
        <v>3732122</v>
      </c>
      <c r="I6" s="33">
        <v>78300</v>
      </c>
      <c r="J6" s="33"/>
      <c r="K6" s="33">
        <v>793</v>
      </c>
      <c r="L6" s="22">
        <f t="shared" si="2"/>
        <v>383.9661622530475</v>
      </c>
    </row>
    <row r="7" spans="1:12" ht="25.5">
      <c r="A7" s="26">
        <v>4</v>
      </c>
      <c r="B7" s="34" t="s">
        <v>4</v>
      </c>
      <c r="C7" s="33">
        <f t="shared" si="0"/>
        <v>2188200</v>
      </c>
      <c r="D7" s="33">
        <v>2188200</v>
      </c>
      <c r="E7" s="33"/>
      <c r="F7" s="33"/>
      <c r="G7" s="33">
        <f t="shared" si="1"/>
        <v>2115151</v>
      </c>
      <c r="H7" s="33">
        <v>2115151</v>
      </c>
      <c r="I7" s="33"/>
      <c r="J7" s="33"/>
      <c r="K7" s="33">
        <v>343</v>
      </c>
      <c r="L7" s="22">
        <f t="shared" si="2"/>
        <v>513.8850826044703</v>
      </c>
    </row>
    <row r="8" spans="1:12" ht="24.75" customHeight="1">
      <c r="A8" s="26">
        <v>5</v>
      </c>
      <c r="B8" s="34" t="s">
        <v>5</v>
      </c>
      <c r="C8" s="33">
        <f t="shared" si="0"/>
        <v>3820500</v>
      </c>
      <c r="D8" s="33">
        <v>3820500</v>
      </c>
      <c r="E8" s="33"/>
      <c r="F8" s="33"/>
      <c r="G8" s="33">
        <f t="shared" si="1"/>
        <v>3630961</v>
      </c>
      <c r="H8" s="33">
        <v>3630961</v>
      </c>
      <c r="I8" s="33"/>
      <c r="J8" s="33"/>
      <c r="K8" s="33">
        <v>979</v>
      </c>
      <c r="L8" s="22">
        <f t="shared" si="2"/>
        <v>309.07056520258766</v>
      </c>
    </row>
    <row r="9" spans="1:12" ht="24.75" customHeight="1">
      <c r="A9" s="26">
        <v>6</v>
      </c>
      <c r="B9" s="34" t="s">
        <v>44</v>
      </c>
      <c r="C9" s="33">
        <f t="shared" si="0"/>
        <v>356300</v>
      </c>
      <c r="D9" s="33">
        <v>356300</v>
      </c>
      <c r="E9" s="33"/>
      <c r="F9" s="33"/>
      <c r="G9" s="33">
        <f t="shared" si="1"/>
        <v>316849</v>
      </c>
      <c r="H9" s="33">
        <v>316849</v>
      </c>
      <c r="I9" s="33"/>
      <c r="J9" s="33"/>
      <c r="K9" s="33">
        <v>183</v>
      </c>
      <c r="L9" s="22">
        <f>(H9-I9)/K9/8</f>
        <v>216.42691256830602</v>
      </c>
    </row>
    <row r="10" spans="1:12" ht="25.5" customHeight="1">
      <c r="A10" s="26">
        <v>7</v>
      </c>
      <c r="B10" s="34" t="s">
        <v>6</v>
      </c>
      <c r="C10" s="33">
        <f t="shared" si="0"/>
        <v>2709900</v>
      </c>
      <c r="D10" s="33">
        <v>2709900</v>
      </c>
      <c r="E10" s="33"/>
      <c r="F10" s="33"/>
      <c r="G10" s="33">
        <f t="shared" si="1"/>
        <v>2437381</v>
      </c>
      <c r="H10" s="33">
        <v>2437381</v>
      </c>
      <c r="I10" s="33"/>
      <c r="J10" s="33"/>
      <c r="K10" s="33">
        <v>440</v>
      </c>
      <c r="L10" s="22">
        <f t="shared" si="2"/>
        <v>461.62518939393937</v>
      </c>
    </row>
    <row r="11" spans="1:12" ht="25.5" customHeight="1">
      <c r="A11" s="26">
        <v>8</v>
      </c>
      <c r="B11" s="34" t="s">
        <v>45</v>
      </c>
      <c r="C11" s="33">
        <f t="shared" si="0"/>
        <v>4288500</v>
      </c>
      <c r="D11" s="33">
        <v>4263500</v>
      </c>
      <c r="E11" s="33">
        <v>110000</v>
      </c>
      <c r="F11" s="33">
        <v>25000</v>
      </c>
      <c r="G11" s="33">
        <f t="shared" si="1"/>
        <v>4049001</v>
      </c>
      <c r="H11" s="33">
        <v>4026222</v>
      </c>
      <c r="I11" s="33">
        <v>110000</v>
      </c>
      <c r="J11" s="33">
        <v>22779</v>
      </c>
      <c r="K11" s="33">
        <v>1131</v>
      </c>
      <c r="L11" s="22">
        <f t="shared" si="2"/>
        <v>288.5515767757147</v>
      </c>
    </row>
    <row r="12" spans="1:12" ht="47.25" customHeight="1">
      <c r="A12" s="26">
        <v>9</v>
      </c>
      <c r="B12" s="34" t="s">
        <v>115</v>
      </c>
      <c r="C12" s="33">
        <f t="shared" si="0"/>
        <v>47350</v>
      </c>
      <c r="D12" s="33">
        <v>47350</v>
      </c>
      <c r="E12" s="33"/>
      <c r="F12" s="33"/>
      <c r="G12" s="33">
        <f t="shared" si="1"/>
        <v>37280</v>
      </c>
      <c r="H12" s="33">
        <v>37280</v>
      </c>
      <c r="I12" s="33"/>
      <c r="J12" s="33"/>
      <c r="K12" s="33">
        <v>8</v>
      </c>
      <c r="L12" s="22">
        <f t="shared" si="2"/>
        <v>388.3333333333333</v>
      </c>
    </row>
    <row r="13" spans="1:12" ht="24.75" customHeight="1">
      <c r="A13" s="13"/>
      <c r="B13" s="14" t="s">
        <v>30</v>
      </c>
      <c r="C13" s="15">
        <f>D13+F13</f>
        <v>26026880</v>
      </c>
      <c r="D13" s="15">
        <f>SUM(D4:D12)</f>
        <v>25997780</v>
      </c>
      <c r="E13" s="15">
        <f>SUM(E4:E12)</f>
        <v>380000</v>
      </c>
      <c r="F13" s="15">
        <f>SUM(F4:F12)</f>
        <v>29100</v>
      </c>
      <c r="G13" s="15">
        <f>H13+J13</f>
        <v>24577527</v>
      </c>
      <c r="H13" s="15">
        <f>SUM(H4:H12)</f>
        <v>24550648</v>
      </c>
      <c r="I13" s="15">
        <f>SUM(I4:I12)</f>
        <v>375289</v>
      </c>
      <c r="J13" s="15">
        <f>SUM(J4:J12)</f>
        <v>26879</v>
      </c>
      <c r="K13" s="15">
        <f>SUM(K4:K12)</f>
        <v>5737</v>
      </c>
      <c r="L13" s="16">
        <f t="shared" si="2"/>
        <v>351.1614519783859</v>
      </c>
    </row>
    <row r="19" ht="12.75">
      <c r="K19" t="s">
        <v>2</v>
      </c>
    </row>
  </sheetData>
  <mergeCells count="10">
    <mergeCell ref="K1:K2"/>
    <mergeCell ref="L1:L2"/>
    <mergeCell ref="F1:F2"/>
    <mergeCell ref="G1:G2"/>
    <mergeCell ref="H1:H2"/>
    <mergeCell ref="J1:J2"/>
    <mergeCell ref="A1:A2"/>
    <mergeCell ref="B1:B2"/>
    <mergeCell ref="C1:C2"/>
    <mergeCell ref="D1:D2"/>
  </mergeCells>
  <printOptions gridLines="1" horizontalCentered="1"/>
  <pageMargins left="0.3937007874015748" right="0.3937007874015748" top="0.93" bottom="0.5905511811023623" header="0.5118110236220472" footer="0.3937007874015748"/>
  <pageSetup horizontalDpi="600" verticalDpi="600" orientation="landscape" paperSize="9" scale="85" r:id="rId1"/>
  <headerFooter alignWithMargins="0">
    <oddHeader>&amp;C&amp;"Arial CE,Pogrubiony"&amp;12
Realizacja planu finansowego oraz koszt utrzymania jednego ucznia w poszczególnych Zespołach Szkół Zawodowych w 2005 roku&amp;RZałącznik Nr 28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7"/>
  <sheetViews>
    <sheetView zoomScale="90" zoomScaleNormal="90" workbookViewId="0" topLeftCell="A1">
      <selection activeCell="A1" sqref="A1:A2"/>
    </sheetView>
  </sheetViews>
  <sheetFormatPr defaultColWidth="9.00390625" defaultRowHeight="12.75"/>
  <cols>
    <col min="1" max="1" width="4.375" style="17" customWidth="1"/>
    <col min="2" max="2" width="11.875" style="17" customWidth="1"/>
    <col min="3" max="12" width="13.75390625" style="17" customWidth="1"/>
    <col min="13" max="16384" width="9.125" style="17" customWidth="1"/>
  </cols>
  <sheetData>
    <row r="1" spans="1:12" ht="27.75" customHeight="1">
      <c r="A1" s="43" t="s">
        <v>0</v>
      </c>
      <c r="B1" s="41" t="s">
        <v>91</v>
      </c>
      <c r="C1" s="43" t="s">
        <v>109</v>
      </c>
      <c r="D1" s="43"/>
      <c r="E1" s="40" t="s">
        <v>110</v>
      </c>
      <c r="F1" s="40" t="s">
        <v>111</v>
      </c>
      <c r="G1" s="46" t="s">
        <v>116</v>
      </c>
      <c r="H1" s="40" t="s">
        <v>117</v>
      </c>
      <c r="I1" s="40" t="s">
        <v>112</v>
      </c>
      <c r="J1" s="44" t="s">
        <v>113</v>
      </c>
      <c r="K1" s="44"/>
      <c r="L1" s="44"/>
    </row>
    <row r="2" spans="1:12" ht="60" customHeight="1">
      <c r="A2" s="43"/>
      <c r="B2" s="41"/>
      <c r="C2" s="3" t="s">
        <v>76</v>
      </c>
      <c r="D2" s="3" t="s">
        <v>77</v>
      </c>
      <c r="E2" s="40"/>
      <c r="F2" s="40"/>
      <c r="G2" s="46"/>
      <c r="H2" s="40"/>
      <c r="I2" s="40"/>
      <c r="J2" s="3" t="s">
        <v>78</v>
      </c>
      <c r="K2" s="3" t="s">
        <v>114</v>
      </c>
      <c r="L2" s="3" t="s">
        <v>82</v>
      </c>
    </row>
    <row r="3" spans="1:12" s="19" customFormat="1" ht="12.75">
      <c r="A3" s="18">
        <v>1</v>
      </c>
      <c r="B3" s="18">
        <v>2</v>
      </c>
      <c r="C3" s="18">
        <v>3</v>
      </c>
      <c r="D3" s="18">
        <v>4</v>
      </c>
      <c r="E3" s="18">
        <v>5</v>
      </c>
      <c r="F3" s="18">
        <v>6</v>
      </c>
      <c r="G3" s="18">
        <v>7</v>
      </c>
      <c r="H3" s="18">
        <v>8</v>
      </c>
      <c r="I3" s="18">
        <v>9</v>
      </c>
      <c r="J3" s="18">
        <v>10</v>
      </c>
      <c r="K3" s="18">
        <v>11</v>
      </c>
      <c r="L3" s="18">
        <v>12</v>
      </c>
    </row>
    <row r="4" spans="1:12" ht="13.5" customHeight="1">
      <c r="A4" s="29">
        <v>1</v>
      </c>
      <c r="B4" s="39" t="s">
        <v>46</v>
      </c>
      <c r="C4" s="36">
        <v>4</v>
      </c>
      <c r="D4" s="36">
        <v>100</v>
      </c>
      <c r="E4" s="36">
        <v>100</v>
      </c>
      <c r="F4" s="36">
        <v>554500</v>
      </c>
      <c r="G4" s="36">
        <v>540750</v>
      </c>
      <c r="H4" s="36">
        <v>48308</v>
      </c>
      <c r="I4" s="36">
        <v>131184</v>
      </c>
      <c r="J4" s="37">
        <f>(G4/E4)/12</f>
        <v>450.625</v>
      </c>
      <c r="K4" s="37">
        <f>(I4+H4)/E4/12</f>
        <v>149.57666666666668</v>
      </c>
      <c r="L4" s="37">
        <f>(G4+H4+I4)/E4/12</f>
        <v>600.2016666666667</v>
      </c>
    </row>
    <row r="5" spans="1:12" ht="13.5" customHeight="1">
      <c r="A5" s="29">
        <v>2</v>
      </c>
      <c r="B5" s="39" t="s">
        <v>47</v>
      </c>
      <c r="C5" s="36">
        <v>5</v>
      </c>
      <c r="D5" s="36">
        <v>115</v>
      </c>
      <c r="E5" s="36">
        <v>115</v>
      </c>
      <c r="F5" s="36">
        <v>687860</v>
      </c>
      <c r="G5" s="36">
        <v>684253</v>
      </c>
      <c r="H5" s="36">
        <v>46612</v>
      </c>
      <c r="I5" s="36">
        <v>128678</v>
      </c>
      <c r="J5" s="37">
        <f aca="true" t="shared" si="0" ref="J5:J37">(G5/E5)/12</f>
        <v>495.83550724637684</v>
      </c>
      <c r="K5" s="37">
        <f aca="true" t="shared" si="1" ref="K5:K37">(I5+H5)/E5/12</f>
        <v>127.0217391304348</v>
      </c>
      <c r="L5" s="37">
        <f aca="true" t="shared" si="2" ref="L5:L37">(G5+H5+I5)/E5/12</f>
        <v>622.8572463768115</v>
      </c>
    </row>
    <row r="6" spans="1:12" ht="13.5" customHeight="1">
      <c r="A6" s="29">
        <v>3</v>
      </c>
      <c r="B6" s="39" t="s">
        <v>48</v>
      </c>
      <c r="C6" s="36">
        <v>4</v>
      </c>
      <c r="D6" s="36">
        <v>100</v>
      </c>
      <c r="E6" s="36">
        <v>96</v>
      </c>
      <c r="F6" s="36">
        <v>562350</v>
      </c>
      <c r="G6" s="36">
        <v>561502</v>
      </c>
      <c r="H6" s="36">
        <v>52306</v>
      </c>
      <c r="I6" s="36">
        <v>131229</v>
      </c>
      <c r="J6" s="37">
        <f t="shared" si="0"/>
        <v>487.4149305555556</v>
      </c>
      <c r="K6" s="37">
        <f t="shared" si="1"/>
        <v>159.31857638888889</v>
      </c>
      <c r="L6" s="37">
        <f t="shared" si="2"/>
        <v>646.7335069444445</v>
      </c>
    </row>
    <row r="7" spans="1:12" ht="13.5" customHeight="1">
      <c r="A7" s="29">
        <v>4</v>
      </c>
      <c r="B7" s="39" t="s">
        <v>49</v>
      </c>
      <c r="C7" s="36">
        <v>4</v>
      </c>
      <c r="D7" s="36">
        <v>82</v>
      </c>
      <c r="E7" s="36">
        <v>81</v>
      </c>
      <c r="F7" s="36">
        <v>550200</v>
      </c>
      <c r="G7" s="36">
        <v>540318</v>
      </c>
      <c r="H7" s="36">
        <v>37640</v>
      </c>
      <c r="I7" s="36">
        <v>99493</v>
      </c>
      <c r="J7" s="37">
        <f t="shared" si="0"/>
        <v>555.8827160493827</v>
      </c>
      <c r="K7" s="37">
        <f t="shared" si="1"/>
        <v>141.08333333333334</v>
      </c>
      <c r="L7" s="37">
        <f t="shared" si="2"/>
        <v>696.966049382716</v>
      </c>
    </row>
    <row r="8" spans="1:12" ht="13.5" customHeight="1">
      <c r="A8" s="29">
        <v>5</v>
      </c>
      <c r="B8" s="39" t="s">
        <v>50</v>
      </c>
      <c r="C8" s="36">
        <v>4</v>
      </c>
      <c r="D8" s="36">
        <v>100</v>
      </c>
      <c r="E8" s="36">
        <v>100</v>
      </c>
      <c r="F8" s="36">
        <v>542900</v>
      </c>
      <c r="G8" s="36">
        <v>539846</v>
      </c>
      <c r="H8" s="36">
        <v>46134</v>
      </c>
      <c r="I8" s="36">
        <v>141174</v>
      </c>
      <c r="J8" s="37">
        <f t="shared" si="0"/>
        <v>449.87166666666667</v>
      </c>
      <c r="K8" s="37">
        <f t="shared" si="1"/>
        <v>156.09</v>
      </c>
      <c r="L8" s="37">
        <f t="shared" si="2"/>
        <v>605.9616666666667</v>
      </c>
    </row>
    <row r="9" spans="1:12" ht="13.5" customHeight="1">
      <c r="A9" s="29">
        <v>6</v>
      </c>
      <c r="B9" s="39" t="s">
        <v>51</v>
      </c>
      <c r="C9" s="36">
        <v>6</v>
      </c>
      <c r="D9" s="36">
        <v>137</v>
      </c>
      <c r="E9" s="36">
        <v>134</v>
      </c>
      <c r="F9" s="36">
        <v>850500</v>
      </c>
      <c r="G9" s="36">
        <v>835613</v>
      </c>
      <c r="H9" s="36">
        <v>52952</v>
      </c>
      <c r="I9" s="36">
        <v>175472</v>
      </c>
      <c r="J9" s="37">
        <f t="shared" si="0"/>
        <v>519.6598258706468</v>
      </c>
      <c r="K9" s="37">
        <f t="shared" si="1"/>
        <v>142.0547263681592</v>
      </c>
      <c r="L9" s="37">
        <f t="shared" si="2"/>
        <v>661.7145522388059</v>
      </c>
    </row>
    <row r="10" spans="1:12" ht="13.5" customHeight="1">
      <c r="A10" s="29">
        <v>7</v>
      </c>
      <c r="B10" s="39" t="s">
        <v>52</v>
      </c>
      <c r="C10" s="36">
        <v>5</v>
      </c>
      <c r="D10" s="36">
        <v>125</v>
      </c>
      <c r="E10" s="36">
        <v>100</v>
      </c>
      <c r="F10" s="36">
        <v>785180</v>
      </c>
      <c r="G10" s="36">
        <v>782921</v>
      </c>
      <c r="H10" s="36">
        <v>46216</v>
      </c>
      <c r="I10" s="36">
        <v>125182</v>
      </c>
      <c r="J10" s="37">
        <f t="shared" si="0"/>
        <v>652.4341666666667</v>
      </c>
      <c r="K10" s="37">
        <f t="shared" si="1"/>
        <v>142.83166666666668</v>
      </c>
      <c r="L10" s="37">
        <f t="shared" si="2"/>
        <v>795.2658333333334</v>
      </c>
    </row>
    <row r="11" spans="1:12" ht="13.5" customHeight="1">
      <c r="A11" s="29">
        <v>8</v>
      </c>
      <c r="B11" s="39" t="s">
        <v>53</v>
      </c>
      <c r="C11" s="36">
        <v>3</v>
      </c>
      <c r="D11" s="36">
        <v>62</v>
      </c>
      <c r="E11" s="36">
        <v>60</v>
      </c>
      <c r="F11" s="36">
        <v>330400</v>
      </c>
      <c r="G11" s="36">
        <v>319794</v>
      </c>
      <c r="H11" s="36">
        <v>19914</v>
      </c>
      <c r="I11" s="36">
        <v>54505</v>
      </c>
      <c r="J11" s="37">
        <f t="shared" si="0"/>
        <v>444.1583333333333</v>
      </c>
      <c r="K11" s="37">
        <f t="shared" si="1"/>
        <v>103.35972222222222</v>
      </c>
      <c r="L11" s="37">
        <f t="shared" si="2"/>
        <v>547.5180555555555</v>
      </c>
    </row>
    <row r="12" spans="1:12" ht="13.5" customHeight="1">
      <c r="A12" s="29">
        <v>9</v>
      </c>
      <c r="B12" s="39" t="s">
        <v>100</v>
      </c>
      <c r="C12" s="36">
        <v>2</v>
      </c>
      <c r="D12" s="36">
        <v>47</v>
      </c>
      <c r="E12" s="36">
        <v>47</v>
      </c>
      <c r="F12" s="36">
        <v>292500</v>
      </c>
      <c r="G12" s="36">
        <v>290704</v>
      </c>
      <c r="H12" s="36">
        <v>16785</v>
      </c>
      <c r="I12" s="36">
        <v>59561</v>
      </c>
      <c r="J12" s="37">
        <f t="shared" si="0"/>
        <v>515.4326241134752</v>
      </c>
      <c r="K12" s="37">
        <f t="shared" si="1"/>
        <v>135.36524822695034</v>
      </c>
      <c r="L12" s="37">
        <f t="shared" si="2"/>
        <v>650.7978723404256</v>
      </c>
    </row>
    <row r="13" spans="1:12" ht="13.5" customHeight="1">
      <c r="A13" s="29">
        <v>10</v>
      </c>
      <c r="B13" s="39" t="s">
        <v>54</v>
      </c>
      <c r="C13" s="36">
        <v>6</v>
      </c>
      <c r="D13" s="36">
        <v>122</v>
      </c>
      <c r="E13" s="36">
        <v>111</v>
      </c>
      <c r="F13" s="36">
        <v>799950</v>
      </c>
      <c r="G13" s="36">
        <v>799092</v>
      </c>
      <c r="H13" s="36">
        <v>34763</v>
      </c>
      <c r="I13" s="36">
        <v>167451</v>
      </c>
      <c r="J13" s="37">
        <f t="shared" si="0"/>
        <v>599.9189189189188</v>
      </c>
      <c r="K13" s="37">
        <f t="shared" si="1"/>
        <v>151.81231231231232</v>
      </c>
      <c r="L13" s="37">
        <f t="shared" si="2"/>
        <v>751.7312312312312</v>
      </c>
    </row>
    <row r="14" spans="1:12" ht="13.5" customHeight="1">
      <c r="A14" s="29">
        <v>11</v>
      </c>
      <c r="B14" s="39" t="s">
        <v>55</v>
      </c>
      <c r="C14" s="36">
        <v>5</v>
      </c>
      <c r="D14" s="36">
        <v>125</v>
      </c>
      <c r="E14" s="36">
        <v>120</v>
      </c>
      <c r="F14" s="36">
        <v>613800</v>
      </c>
      <c r="G14" s="36">
        <v>612261</v>
      </c>
      <c r="H14" s="36">
        <v>47787</v>
      </c>
      <c r="I14" s="36">
        <v>149400</v>
      </c>
      <c r="J14" s="37">
        <f t="shared" si="0"/>
        <v>425.18125000000003</v>
      </c>
      <c r="K14" s="37">
        <f t="shared" si="1"/>
        <v>136.93541666666667</v>
      </c>
      <c r="L14" s="37">
        <f t="shared" si="2"/>
        <v>562.1166666666667</v>
      </c>
    </row>
    <row r="15" spans="1:12" ht="13.5" customHeight="1">
      <c r="A15" s="29">
        <v>12</v>
      </c>
      <c r="B15" s="39" t="s">
        <v>56</v>
      </c>
      <c r="C15" s="36">
        <v>3</v>
      </c>
      <c r="D15" s="36">
        <v>65</v>
      </c>
      <c r="E15" s="36">
        <v>60</v>
      </c>
      <c r="F15" s="36">
        <v>452830</v>
      </c>
      <c r="G15" s="36">
        <v>452010</v>
      </c>
      <c r="H15" s="36">
        <v>31812</v>
      </c>
      <c r="I15" s="36">
        <v>87005</v>
      </c>
      <c r="J15" s="37">
        <f t="shared" si="0"/>
        <v>627.7916666666666</v>
      </c>
      <c r="K15" s="37">
        <f t="shared" si="1"/>
        <v>165.0236111111111</v>
      </c>
      <c r="L15" s="37">
        <f t="shared" si="2"/>
        <v>792.8152777777777</v>
      </c>
    </row>
    <row r="16" spans="1:12" ht="13.5" customHeight="1">
      <c r="A16" s="29">
        <v>13</v>
      </c>
      <c r="B16" s="39" t="s">
        <v>57</v>
      </c>
      <c r="C16" s="36">
        <v>4</v>
      </c>
      <c r="D16" s="36">
        <v>100</v>
      </c>
      <c r="E16" s="36">
        <v>91</v>
      </c>
      <c r="F16" s="36">
        <v>528200</v>
      </c>
      <c r="G16" s="36">
        <v>507377</v>
      </c>
      <c r="H16" s="36">
        <v>43979</v>
      </c>
      <c r="I16" s="36">
        <v>107242</v>
      </c>
      <c r="J16" s="37">
        <f t="shared" si="0"/>
        <v>464.63095238095235</v>
      </c>
      <c r="K16" s="37">
        <f t="shared" si="1"/>
        <v>138.48076923076923</v>
      </c>
      <c r="L16" s="37">
        <f t="shared" si="2"/>
        <v>603.1117216117216</v>
      </c>
    </row>
    <row r="17" spans="1:12" ht="13.5" customHeight="1">
      <c r="A17" s="29">
        <v>14</v>
      </c>
      <c r="B17" s="39" t="s">
        <v>58</v>
      </c>
      <c r="C17" s="36">
        <v>4</v>
      </c>
      <c r="D17" s="36">
        <v>100</v>
      </c>
      <c r="E17" s="36">
        <v>100</v>
      </c>
      <c r="F17" s="36">
        <v>491700</v>
      </c>
      <c r="G17" s="36">
        <v>487611</v>
      </c>
      <c r="H17" s="36">
        <v>60743</v>
      </c>
      <c r="I17" s="36">
        <v>120147</v>
      </c>
      <c r="J17" s="37">
        <f t="shared" si="0"/>
        <v>406.3425</v>
      </c>
      <c r="K17" s="37">
        <f t="shared" si="1"/>
        <v>150.74166666666667</v>
      </c>
      <c r="L17" s="37">
        <f t="shared" si="2"/>
        <v>557.0841666666666</v>
      </c>
    </row>
    <row r="18" spans="1:12" ht="13.5" customHeight="1">
      <c r="A18" s="29">
        <v>15</v>
      </c>
      <c r="B18" s="39" t="s">
        <v>59</v>
      </c>
      <c r="C18" s="36">
        <v>4</v>
      </c>
      <c r="D18" s="36">
        <v>100</v>
      </c>
      <c r="E18" s="36">
        <v>100</v>
      </c>
      <c r="F18" s="36">
        <v>604000</v>
      </c>
      <c r="G18" s="36">
        <v>595276</v>
      </c>
      <c r="H18" s="36">
        <v>58170</v>
      </c>
      <c r="I18" s="36">
        <v>106514</v>
      </c>
      <c r="J18" s="37">
        <f t="shared" si="0"/>
        <v>496.06333333333333</v>
      </c>
      <c r="K18" s="37">
        <f t="shared" si="1"/>
        <v>137.23666666666665</v>
      </c>
      <c r="L18" s="37">
        <f t="shared" si="2"/>
        <v>633.3000000000001</v>
      </c>
    </row>
    <row r="19" spans="1:12" ht="13.5" customHeight="1">
      <c r="A19" s="29">
        <v>16</v>
      </c>
      <c r="B19" s="39" t="s">
        <v>60</v>
      </c>
      <c r="C19" s="36">
        <v>4</v>
      </c>
      <c r="D19" s="36">
        <v>100</v>
      </c>
      <c r="E19" s="36">
        <v>100</v>
      </c>
      <c r="F19" s="36">
        <v>549000</v>
      </c>
      <c r="G19" s="36">
        <v>547886</v>
      </c>
      <c r="H19" s="36">
        <v>35532</v>
      </c>
      <c r="I19" s="36">
        <v>137525</v>
      </c>
      <c r="J19" s="37">
        <f t="shared" si="0"/>
        <v>456.57166666666666</v>
      </c>
      <c r="K19" s="37">
        <f t="shared" si="1"/>
        <v>144.21416666666667</v>
      </c>
      <c r="L19" s="37">
        <f t="shared" si="2"/>
        <v>600.7858333333334</v>
      </c>
    </row>
    <row r="20" spans="1:12" ht="13.5" customHeight="1">
      <c r="A20" s="29">
        <v>17</v>
      </c>
      <c r="B20" s="39" t="s">
        <v>61</v>
      </c>
      <c r="C20" s="36">
        <v>3</v>
      </c>
      <c r="D20" s="36">
        <v>75</v>
      </c>
      <c r="E20" s="36">
        <v>75</v>
      </c>
      <c r="F20" s="36">
        <v>446600</v>
      </c>
      <c r="G20" s="36">
        <v>442910</v>
      </c>
      <c r="H20" s="36">
        <v>35851</v>
      </c>
      <c r="I20" s="36">
        <v>94854</v>
      </c>
      <c r="J20" s="37">
        <f t="shared" si="0"/>
        <v>492.1222222222222</v>
      </c>
      <c r="K20" s="37">
        <f t="shared" si="1"/>
        <v>145.2277777777778</v>
      </c>
      <c r="L20" s="37">
        <f t="shared" si="2"/>
        <v>637.35</v>
      </c>
    </row>
    <row r="21" spans="1:12" ht="13.5" customHeight="1">
      <c r="A21" s="29">
        <v>18</v>
      </c>
      <c r="B21" s="39" t="s">
        <v>62</v>
      </c>
      <c r="C21" s="36">
        <v>4</v>
      </c>
      <c r="D21" s="36">
        <v>100</v>
      </c>
      <c r="E21" s="36">
        <v>98</v>
      </c>
      <c r="F21" s="36">
        <v>521100</v>
      </c>
      <c r="G21" s="36">
        <v>501894</v>
      </c>
      <c r="H21" s="36">
        <v>42530</v>
      </c>
      <c r="I21" s="36">
        <v>136300</v>
      </c>
      <c r="J21" s="37">
        <f t="shared" si="0"/>
        <v>426.780612244898</v>
      </c>
      <c r="K21" s="37">
        <f t="shared" si="1"/>
        <v>152.06632653061226</v>
      </c>
      <c r="L21" s="37">
        <f t="shared" si="2"/>
        <v>578.8469387755102</v>
      </c>
    </row>
    <row r="22" spans="1:12" ht="13.5" customHeight="1">
      <c r="A22" s="29">
        <v>19</v>
      </c>
      <c r="B22" s="39" t="s">
        <v>63</v>
      </c>
      <c r="C22" s="36">
        <v>2</v>
      </c>
      <c r="D22" s="36">
        <v>41</v>
      </c>
      <c r="E22" s="36">
        <v>41</v>
      </c>
      <c r="F22" s="36">
        <v>297500</v>
      </c>
      <c r="G22" s="36">
        <v>280245</v>
      </c>
      <c r="H22" s="36">
        <v>17467</v>
      </c>
      <c r="I22" s="36">
        <v>65612</v>
      </c>
      <c r="J22" s="37">
        <f t="shared" si="0"/>
        <v>569.6036585365854</v>
      </c>
      <c r="K22" s="37">
        <f t="shared" si="1"/>
        <v>168.85975609756096</v>
      </c>
      <c r="L22" s="37">
        <f t="shared" si="2"/>
        <v>738.4634146341464</v>
      </c>
    </row>
    <row r="23" spans="1:12" ht="13.5" customHeight="1">
      <c r="A23" s="29">
        <v>20</v>
      </c>
      <c r="B23" s="39" t="s">
        <v>64</v>
      </c>
      <c r="C23" s="36">
        <v>3</v>
      </c>
      <c r="D23" s="36">
        <v>60</v>
      </c>
      <c r="E23" s="36">
        <v>60</v>
      </c>
      <c r="F23" s="36">
        <v>448000</v>
      </c>
      <c r="G23" s="36">
        <v>437968</v>
      </c>
      <c r="H23" s="36">
        <v>28141</v>
      </c>
      <c r="I23" s="36">
        <v>68834</v>
      </c>
      <c r="J23" s="37">
        <f t="shared" si="0"/>
        <v>608.2888888888889</v>
      </c>
      <c r="K23" s="37">
        <f t="shared" si="1"/>
        <v>134.6875</v>
      </c>
      <c r="L23" s="37">
        <f t="shared" si="2"/>
        <v>742.9763888888889</v>
      </c>
    </row>
    <row r="24" spans="1:12" ht="13.5" customHeight="1">
      <c r="A24" s="29">
        <v>21</v>
      </c>
      <c r="B24" s="39" t="s">
        <v>65</v>
      </c>
      <c r="C24" s="36">
        <v>3</v>
      </c>
      <c r="D24" s="36">
        <v>61</v>
      </c>
      <c r="E24" s="36">
        <v>64</v>
      </c>
      <c r="F24" s="36">
        <v>329500</v>
      </c>
      <c r="G24" s="36">
        <v>264980</v>
      </c>
      <c r="H24" s="36">
        <v>33122</v>
      </c>
      <c r="I24" s="36">
        <v>77834</v>
      </c>
      <c r="J24" s="37">
        <f t="shared" si="0"/>
        <v>345.0260416666667</v>
      </c>
      <c r="K24" s="37">
        <f t="shared" si="1"/>
        <v>144.47395833333334</v>
      </c>
      <c r="L24" s="37">
        <f t="shared" si="2"/>
        <v>489.5</v>
      </c>
    </row>
    <row r="25" spans="1:12" ht="13.5" customHeight="1">
      <c r="A25" s="29">
        <v>22</v>
      </c>
      <c r="B25" s="39" t="s">
        <v>90</v>
      </c>
      <c r="C25" s="36">
        <v>4</v>
      </c>
      <c r="D25" s="36">
        <v>100</v>
      </c>
      <c r="E25" s="36">
        <v>100</v>
      </c>
      <c r="F25" s="36">
        <v>552400</v>
      </c>
      <c r="G25" s="36">
        <v>551669</v>
      </c>
      <c r="H25" s="36">
        <v>41352</v>
      </c>
      <c r="I25" s="36">
        <v>119186</v>
      </c>
      <c r="J25" s="37">
        <f>(G25/E25)/12</f>
        <v>459.72416666666663</v>
      </c>
      <c r="K25" s="37">
        <f t="shared" si="1"/>
        <v>133.78166666666667</v>
      </c>
      <c r="L25" s="37">
        <f t="shared" si="2"/>
        <v>593.5058333333333</v>
      </c>
    </row>
    <row r="26" spans="1:12" ht="13.5" customHeight="1">
      <c r="A26" s="29">
        <v>23</v>
      </c>
      <c r="B26" s="39" t="s">
        <v>66</v>
      </c>
      <c r="C26" s="36">
        <v>2</v>
      </c>
      <c r="D26" s="36">
        <v>40</v>
      </c>
      <c r="E26" s="36">
        <v>40</v>
      </c>
      <c r="F26" s="36">
        <v>490310</v>
      </c>
      <c r="G26" s="36">
        <v>474712</v>
      </c>
      <c r="H26" s="36">
        <v>24017</v>
      </c>
      <c r="I26" s="36">
        <v>36392</v>
      </c>
      <c r="J26" s="37">
        <f t="shared" si="0"/>
        <v>988.9833333333332</v>
      </c>
      <c r="K26" s="37">
        <f t="shared" si="1"/>
        <v>125.85208333333333</v>
      </c>
      <c r="L26" s="37">
        <f t="shared" si="2"/>
        <v>1114.8354166666666</v>
      </c>
    </row>
    <row r="27" spans="1:12" ht="13.5" customHeight="1">
      <c r="A27" s="29">
        <v>24</v>
      </c>
      <c r="B27" s="39" t="s">
        <v>67</v>
      </c>
      <c r="C27" s="36">
        <v>4</v>
      </c>
      <c r="D27" s="36">
        <v>100</v>
      </c>
      <c r="E27" s="36">
        <v>100</v>
      </c>
      <c r="F27" s="36">
        <v>532600</v>
      </c>
      <c r="G27" s="36">
        <v>527770</v>
      </c>
      <c r="H27" s="36">
        <v>41713</v>
      </c>
      <c r="I27" s="36">
        <v>135829</v>
      </c>
      <c r="J27" s="37">
        <f t="shared" si="0"/>
        <v>439.80833333333334</v>
      </c>
      <c r="K27" s="37">
        <f t="shared" si="1"/>
        <v>147.95166666666668</v>
      </c>
      <c r="L27" s="37">
        <f t="shared" si="2"/>
        <v>587.76</v>
      </c>
    </row>
    <row r="28" spans="1:12" ht="13.5" customHeight="1">
      <c r="A28" s="29">
        <v>25</v>
      </c>
      <c r="B28" s="39" t="s">
        <v>68</v>
      </c>
      <c r="C28" s="36">
        <v>5</v>
      </c>
      <c r="D28" s="36">
        <v>115</v>
      </c>
      <c r="E28" s="36">
        <v>115</v>
      </c>
      <c r="F28" s="36">
        <v>582700</v>
      </c>
      <c r="G28" s="36">
        <v>578538</v>
      </c>
      <c r="H28" s="36">
        <v>53596</v>
      </c>
      <c r="I28" s="36">
        <v>148805</v>
      </c>
      <c r="J28" s="37">
        <f t="shared" si="0"/>
        <v>419.2304347826087</v>
      </c>
      <c r="K28" s="37">
        <f t="shared" si="1"/>
        <v>146.66739130434783</v>
      </c>
      <c r="L28" s="37">
        <f t="shared" si="2"/>
        <v>565.8978260869566</v>
      </c>
    </row>
    <row r="29" spans="1:12" ht="13.5" customHeight="1">
      <c r="A29" s="29">
        <v>26</v>
      </c>
      <c r="B29" s="39" t="s">
        <v>69</v>
      </c>
      <c r="C29" s="36">
        <v>3</v>
      </c>
      <c r="D29" s="36">
        <v>73</v>
      </c>
      <c r="E29" s="36">
        <v>60</v>
      </c>
      <c r="F29" s="36">
        <v>464330</v>
      </c>
      <c r="G29" s="36">
        <v>456517</v>
      </c>
      <c r="H29" s="36">
        <v>24561</v>
      </c>
      <c r="I29" s="36">
        <v>68320</v>
      </c>
      <c r="J29" s="37">
        <f t="shared" si="0"/>
        <v>634.0513888888889</v>
      </c>
      <c r="K29" s="37">
        <f t="shared" si="1"/>
        <v>129.0013888888889</v>
      </c>
      <c r="L29" s="37">
        <f t="shared" si="2"/>
        <v>763.0527777777778</v>
      </c>
    </row>
    <row r="30" spans="1:12" ht="13.5" customHeight="1">
      <c r="A30" s="29">
        <v>27</v>
      </c>
      <c r="B30" s="39" t="s">
        <v>70</v>
      </c>
      <c r="C30" s="36">
        <v>2</v>
      </c>
      <c r="D30" s="36">
        <v>44</v>
      </c>
      <c r="E30" s="36">
        <v>42</v>
      </c>
      <c r="F30" s="36">
        <v>284600</v>
      </c>
      <c r="G30" s="36">
        <v>263859</v>
      </c>
      <c r="H30" s="36">
        <v>19349</v>
      </c>
      <c r="I30" s="36">
        <v>50386</v>
      </c>
      <c r="J30" s="37">
        <f t="shared" si="0"/>
        <v>523.5297619047619</v>
      </c>
      <c r="K30" s="37">
        <f t="shared" si="1"/>
        <v>138.36309523809524</v>
      </c>
      <c r="L30" s="37">
        <f t="shared" si="2"/>
        <v>661.8928571428571</v>
      </c>
    </row>
    <row r="31" spans="1:12" ht="13.5" customHeight="1">
      <c r="A31" s="29">
        <v>28</v>
      </c>
      <c r="B31" s="39" t="s">
        <v>71</v>
      </c>
      <c r="C31" s="36">
        <v>7</v>
      </c>
      <c r="D31" s="36">
        <v>145</v>
      </c>
      <c r="E31" s="36">
        <v>151</v>
      </c>
      <c r="F31" s="36">
        <v>1752930</v>
      </c>
      <c r="G31" s="36">
        <v>1738854</v>
      </c>
      <c r="H31" s="36">
        <v>76511</v>
      </c>
      <c r="I31" s="36">
        <v>176527</v>
      </c>
      <c r="J31" s="37">
        <f t="shared" si="0"/>
        <v>959.6324503311258</v>
      </c>
      <c r="K31" s="37">
        <f t="shared" si="1"/>
        <v>139.6456953642384</v>
      </c>
      <c r="L31" s="37">
        <f t="shared" si="2"/>
        <v>1099.2781456953642</v>
      </c>
    </row>
    <row r="32" spans="1:12" ht="13.5" customHeight="1">
      <c r="A32" s="29">
        <v>29</v>
      </c>
      <c r="B32" s="39" t="s">
        <v>72</v>
      </c>
      <c r="C32" s="36">
        <v>8</v>
      </c>
      <c r="D32" s="36">
        <v>200</v>
      </c>
      <c r="E32" s="36">
        <v>194</v>
      </c>
      <c r="F32" s="36">
        <v>955800</v>
      </c>
      <c r="G32" s="36">
        <v>939187</v>
      </c>
      <c r="H32" s="36">
        <v>98333</v>
      </c>
      <c r="I32" s="36">
        <v>270021</v>
      </c>
      <c r="J32" s="37">
        <f t="shared" si="0"/>
        <v>403.43084192439864</v>
      </c>
      <c r="K32" s="37">
        <f t="shared" si="1"/>
        <v>158.22766323024055</v>
      </c>
      <c r="L32" s="37">
        <f t="shared" si="2"/>
        <v>561.6585051546391</v>
      </c>
    </row>
    <row r="33" spans="1:12" ht="13.5" customHeight="1">
      <c r="A33" s="29">
        <v>30</v>
      </c>
      <c r="B33" s="39" t="s">
        <v>73</v>
      </c>
      <c r="C33" s="36">
        <v>8</v>
      </c>
      <c r="D33" s="36">
        <v>200</v>
      </c>
      <c r="E33" s="36">
        <v>194</v>
      </c>
      <c r="F33" s="36">
        <v>986730</v>
      </c>
      <c r="G33" s="36">
        <v>970615</v>
      </c>
      <c r="H33" s="36">
        <v>110677</v>
      </c>
      <c r="I33" s="36">
        <v>252497</v>
      </c>
      <c r="J33" s="37">
        <f t="shared" si="0"/>
        <v>416.93084192439864</v>
      </c>
      <c r="K33" s="37">
        <f t="shared" si="1"/>
        <v>156.00257731958763</v>
      </c>
      <c r="L33" s="37">
        <f t="shared" si="2"/>
        <v>572.9334192439862</v>
      </c>
    </row>
    <row r="34" spans="1:12" ht="13.5" customHeight="1">
      <c r="A34" s="29">
        <v>31</v>
      </c>
      <c r="B34" s="39" t="s">
        <v>74</v>
      </c>
      <c r="C34" s="36">
        <v>2</v>
      </c>
      <c r="D34" s="36">
        <v>50</v>
      </c>
      <c r="E34" s="36">
        <v>50</v>
      </c>
      <c r="F34" s="36">
        <v>310300</v>
      </c>
      <c r="G34" s="36">
        <v>309584</v>
      </c>
      <c r="H34" s="36">
        <v>21832</v>
      </c>
      <c r="I34" s="36">
        <v>82357</v>
      </c>
      <c r="J34" s="37">
        <f t="shared" si="0"/>
        <v>515.9733333333334</v>
      </c>
      <c r="K34" s="37">
        <f t="shared" si="1"/>
        <v>173.64833333333334</v>
      </c>
      <c r="L34" s="37">
        <f t="shared" si="2"/>
        <v>689.6216666666666</v>
      </c>
    </row>
    <row r="35" spans="1:12" ht="17.25" customHeight="1">
      <c r="A35" s="20"/>
      <c r="B35" s="14" t="s">
        <v>30</v>
      </c>
      <c r="C35" s="21">
        <f aca="true" t="shared" si="3" ref="C35:I35">SUM(C4:C34)</f>
        <v>127</v>
      </c>
      <c r="D35" s="21">
        <f t="shared" si="3"/>
        <v>2984</v>
      </c>
      <c r="E35" s="21">
        <f t="shared" si="3"/>
        <v>2899</v>
      </c>
      <c r="F35" s="21">
        <f>SUM(F4:F34)</f>
        <v>18151270</v>
      </c>
      <c r="G35" s="21">
        <f>SUM(G4:G34)</f>
        <v>17836516</v>
      </c>
      <c r="H35" s="21">
        <f t="shared" si="3"/>
        <v>1348705</v>
      </c>
      <c r="I35" s="21">
        <f t="shared" si="3"/>
        <v>3705516</v>
      </c>
      <c r="J35" s="25">
        <f t="shared" si="0"/>
        <v>512.7203633436817</v>
      </c>
      <c r="K35" s="38">
        <f>(I35+H35)/E35/12</f>
        <v>145.28633436817293</v>
      </c>
      <c r="L35" s="38">
        <f t="shared" si="2"/>
        <v>658.0066977118546</v>
      </c>
    </row>
    <row r="36" spans="1:12" ht="13.5" customHeight="1">
      <c r="A36" s="29"/>
      <c r="B36" s="45" t="s">
        <v>87</v>
      </c>
      <c r="C36" s="45"/>
      <c r="D36" s="45"/>
      <c r="E36" s="45"/>
      <c r="F36" s="45"/>
      <c r="G36" s="45"/>
      <c r="H36" s="45"/>
      <c r="I36" s="45"/>
      <c r="J36" s="30"/>
      <c r="K36" s="37"/>
      <c r="L36" s="37"/>
    </row>
    <row r="37" spans="1:12" ht="25.5">
      <c r="A37" s="29">
        <v>1</v>
      </c>
      <c r="B37" s="34" t="s">
        <v>86</v>
      </c>
      <c r="C37" s="32">
        <v>3</v>
      </c>
      <c r="D37" s="32">
        <v>18</v>
      </c>
      <c r="E37" s="32">
        <v>16</v>
      </c>
      <c r="F37" s="32">
        <v>492000</v>
      </c>
      <c r="G37" s="32">
        <v>478600</v>
      </c>
      <c r="H37" s="32">
        <v>5087</v>
      </c>
      <c r="I37" s="32">
        <v>8226</v>
      </c>
      <c r="J37" s="31">
        <f t="shared" si="0"/>
        <v>2492.7083333333335</v>
      </c>
      <c r="K37" s="37">
        <f t="shared" si="1"/>
        <v>69.33854166666667</v>
      </c>
      <c r="L37" s="37">
        <f t="shared" si="2"/>
        <v>2562.046875</v>
      </c>
    </row>
  </sheetData>
  <mergeCells count="10">
    <mergeCell ref="B36:I36"/>
    <mergeCell ref="F1:F2"/>
    <mergeCell ref="B1:B2"/>
    <mergeCell ref="G1:G2"/>
    <mergeCell ref="I1:I2"/>
    <mergeCell ref="H1:H2"/>
    <mergeCell ref="A1:A2"/>
    <mergeCell ref="C1:D1"/>
    <mergeCell ref="E1:E2"/>
    <mergeCell ref="J1:L1"/>
  </mergeCells>
  <printOptions gridLines="1" horizontalCentered="1"/>
  <pageMargins left="0.3937007874015748" right="0.3937007874015748" top="0.8267716535433072" bottom="0.5905511811023623" header="0.5118110236220472" footer="0.3937007874015748"/>
  <pageSetup horizontalDpi="600" verticalDpi="600" orientation="landscape" paperSize="9" scale="82" r:id="rId1"/>
  <headerFooter alignWithMargins="0">
    <oddHeader>&amp;C&amp;"Arial CE,Pogrubiony"&amp;12Realizacja planu finansowego oraz koszt utrzymania jednego dziecka w przedszkolach w 2005 roku&amp;RZałącznik Nr 29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A1" sqref="A1:A2"/>
    </sheetView>
  </sheetViews>
  <sheetFormatPr defaultColWidth="9.00390625" defaultRowHeight="12.75"/>
  <cols>
    <col min="1" max="1" width="16.875" style="0" customWidth="1"/>
    <col min="2" max="10" width="14.25390625" style="0" customWidth="1"/>
  </cols>
  <sheetData>
    <row r="1" spans="1:10" s="8" customFormat="1" ht="22.5" customHeight="1">
      <c r="A1" s="40" t="s">
        <v>75</v>
      </c>
      <c r="B1" s="40" t="s">
        <v>104</v>
      </c>
      <c r="C1" s="40"/>
      <c r="D1" s="40"/>
      <c r="E1" s="40" t="s">
        <v>105</v>
      </c>
      <c r="F1" s="40"/>
      <c r="G1" s="40"/>
      <c r="H1" s="40" t="s">
        <v>106</v>
      </c>
      <c r="I1" s="40"/>
      <c r="J1" s="40"/>
    </row>
    <row r="2" spans="1:10" s="8" customFormat="1" ht="27.75" customHeight="1">
      <c r="A2" s="40"/>
      <c r="B2" s="4" t="s">
        <v>118</v>
      </c>
      <c r="C2" s="4" t="s">
        <v>119</v>
      </c>
      <c r="D2" s="4" t="s">
        <v>10</v>
      </c>
      <c r="E2" s="4" t="s">
        <v>118</v>
      </c>
      <c r="F2" s="4" t="s">
        <v>119</v>
      </c>
      <c r="G2" s="4" t="s">
        <v>10</v>
      </c>
      <c r="H2" s="4" t="s">
        <v>118</v>
      </c>
      <c r="I2" s="4" t="s">
        <v>119</v>
      </c>
      <c r="J2" s="4" t="s">
        <v>10</v>
      </c>
    </row>
    <row r="3" spans="1:10" s="7" customFormat="1" ht="9.75" customHeight="1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</row>
    <row r="4" spans="1:10" s="5" customFormat="1" ht="15" customHeight="1">
      <c r="A4" s="34" t="s">
        <v>46</v>
      </c>
      <c r="B4" s="22">
        <v>8.05</v>
      </c>
      <c r="C4" s="22">
        <v>9.63</v>
      </c>
      <c r="D4" s="22">
        <f aca="true" t="shared" si="0" ref="D4:D36">B4+C4</f>
        <v>17.68</v>
      </c>
      <c r="E4" s="22">
        <v>8.05</v>
      </c>
      <c r="F4" s="22">
        <v>9.63</v>
      </c>
      <c r="G4" s="22">
        <f aca="true" t="shared" si="1" ref="G4:G36">E4+F4</f>
        <v>17.68</v>
      </c>
      <c r="H4" s="22">
        <v>8.05</v>
      </c>
      <c r="I4" s="22">
        <v>9.63</v>
      </c>
      <c r="J4" s="22">
        <f aca="true" t="shared" si="2" ref="J4:J36">H4+I4</f>
        <v>17.68</v>
      </c>
    </row>
    <row r="5" spans="1:10" s="5" customFormat="1" ht="15" customHeight="1">
      <c r="A5" s="34" t="s">
        <v>47</v>
      </c>
      <c r="B5" s="22">
        <v>10.63</v>
      </c>
      <c r="C5" s="22">
        <v>10.62</v>
      </c>
      <c r="D5" s="22">
        <f t="shared" si="0"/>
        <v>21.25</v>
      </c>
      <c r="E5" s="22">
        <v>9.62</v>
      </c>
      <c r="F5" s="22">
        <v>10.62</v>
      </c>
      <c r="G5" s="22">
        <f t="shared" si="1"/>
        <v>20.24</v>
      </c>
      <c r="H5" s="22">
        <v>10.47</v>
      </c>
      <c r="I5" s="22">
        <v>10.62</v>
      </c>
      <c r="J5" s="22">
        <f t="shared" si="2"/>
        <v>21.09</v>
      </c>
    </row>
    <row r="6" spans="1:10" s="5" customFormat="1" ht="15" customHeight="1">
      <c r="A6" s="34" t="s">
        <v>48</v>
      </c>
      <c r="B6" s="22">
        <v>8.05</v>
      </c>
      <c r="C6" s="22">
        <v>9.63</v>
      </c>
      <c r="D6" s="22">
        <f t="shared" si="0"/>
        <v>17.68</v>
      </c>
      <c r="E6" s="22">
        <v>8.11</v>
      </c>
      <c r="F6" s="22">
        <v>9.63</v>
      </c>
      <c r="G6" s="22">
        <f t="shared" si="1"/>
        <v>17.740000000000002</v>
      </c>
      <c r="H6" s="22">
        <v>7.64</v>
      </c>
      <c r="I6" s="22">
        <v>9.63</v>
      </c>
      <c r="J6" s="22">
        <f t="shared" si="2"/>
        <v>17.27</v>
      </c>
    </row>
    <row r="7" spans="1:10" s="5" customFormat="1" ht="15" customHeight="1">
      <c r="A7" s="34" t="s">
        <v>49</v>
      </c>
      <c r="B7" s="22">
        <v>8.13</v>
      </c>
      <c r="C7" s="22">
        <v>8.63</v>
      </c>
      <c r="D7" s="22">
        <f t="shared" si="0"/>
        <v>16.76</v>
      </c>
      <c r="E7" s="22">
        <v>7.13</v>
      </c>
      <c r="F7" s="22">
        <v>8.79</v>
      </c>
      <c r="G7" s="22">
        <f t="shared" si="1"/>
        <v>15.919999999999998</v>
      </c>
      <c r="H7" s="22">
        <v>8.16</v>
      </c>
      <c r="I7" s="22">
        <v>8.79</v>
      </c>
      <c r="J7" s="22">
        <f t="shared" si="2"/>
        <v>16.95</v>
      </c>
    </row>
    <row r="8" spans="1:10" s="5" customFormat="1" ht="15" customHeight="1">
      <c r="A8" s="34" t="s">
        <v>50</v>
      </c>
      <c r="B8" s="22">
        <v>8</v>
      </c>
      <c r="C8" s="22">
        <v>9.63</v>
      </c>
      <c r="D8" s="22">
        <f t="shared" si="0"/>
        <v>17.630000000000003</v>
      </c>
      <c r="E8" s="22">
        <v>10</v>
      </c>
      <c r="F8" s="22">
        <v>9.63</v>
      </c>
      <c r="G8" s="22">
        <f t="shared" si="1"/>
        <v>19.630000000000003</v>
      </c>
      <c r="H8" s="22">
        <v>9.33</v>
      </c>
      <c r="I8" s="22">
        <v>9.63</v>
      </c>
      <c r="J8" s="22">
        <f t="shared" si="2"/>
        <v>18.96</v>
      </c>
    </row>
    <row r="9" spans="1:10" s="5" customFormat="1" ht="15" customHeight="1">
      <c r="A9" s="34" t="s">
        <v>51</v>
      </c>
      <c r="B9" s="22">
        <v>13.89</v>
      </c>
      <c r="C9" s="22">
        <v>13.38</v>
      </c>
      <c r="D9" s="22">
        <f t="shared" si="0"/>
        <v>27.270000000000003</v>
      </c>
      <c r="E9" s="22">
        <v>12.18</v>
      </c>
      <c r="F9" s="22">
        <v>13.38</v>
      </c>
      <c r="G9" s="22">
        <f t="shared" si="1"/>
        <v>25.560000000000002</v>
      </c>
      <c r="H9" s="22">
        <v>12.79</v>
      </c>
      <c r="I9" s="22">
        <v>13.21</v>
      </c>
      <c r="J9" s="22">
        <f t="shared" si="2"/>
        <v>26</v>
      </c>
    </row>
    <row r="10" spans="1:10" s="5" customFormat="1" ht="15" customHeight="1">
      <c r="A10" s="34" t="s">
        <v>52</v>
      </c>
      <c r="B10" s="22">
        <v>11</v>
      </c>
      <c r="C10" s="22">
        <v>13.13</v>
      </c>
      <c r="D10" s="22">
        <f t="shared" si="0"/>
        <v>24.130000000000003</v>
      </c>
      <c r="E10" s="22">
        <v>11</v>
      </c>
      <c r="F10" s="22">
        <v>13.13</v>
      </c>
      <c r="G10" s="22">
        <f t="shared" si="1"/>
        <v>24.130000000000003</v>
      </c>
      <c r="H10" s="22">
        <v>11</v>
      </c>
      <c r="I10" s="22">
        <v>12.29</v>
      </c>
      <c r="J10" s="22">
        <f t="shared" si="2"/>
        <v>23.29</v>
      </c>
    </row>
    <row r="11" spans="1:10" s="5" customFormat="1" ht="15" customHeight="1">
      <c r="A11" s="34" t="s">
        <v>53</v>
      </c>
      <c r="B11" s="22">
        <v>5.61</v>
      </c>
      <c r="C11" s="22">
        <v>5.88</v>
      </c>
      <c r="D11" s="22">
        <f t="shared" si="0"/>
        <v>11.49</v>
      </c>
      <c r="E11" s="22">
        <v>5.49</v>
      </c>
      <c r="F11" s="22">
        <v>5.88</v>
      </c>
      <c r="G11" s="22">
        <f t="shared" si="1"/>
        <v>11.370000000000001</v>
      </c>
      <c r="H11" s="22">
        <v>5.57</v>
      </c>
      <c r="I11" s="22">
        <v>5.88</v>
      </c>
      <c r="J11" s="22">
        <f t="shared" si="2"/>
        <v>11.45</v>
      </c>
    </row>
    <row r="12" spans="1:10" s="5" customFormat="1" ht="15" customHeight="1">
      <c r="A12" s="34" t="s">
        <v>100</v>
      </c>
      <c r="B12" s="22">
        <v>4.09</v>
      </c>
      <c r="C12" s="22">
        <v>5.25</v>
      </c>
      <c r="D12" s="22">
        <f t="shared" si="0"/>
        <v>9.34</v>
      </c>
      <c r="E12" s="22">
        <v>4.09</v>
      </c>
      <c r="F12" s="22">
        <v>5.25</v>
      </c>
      <c r="G12" s="22">
        <f t="shared" si="1"/>
        <v>9.34</v>
      </c>
      <c r="H12" s="22">
        <v>4</v>
      </c>
      <c r="I12" s="22">
        <v>5.25</v>
      </c>
      <c r="J12" s="22">
        <f t="shared" si="2"/>
        <v>9.25</v>
      </c>
    </row>
    <row r="13" spans="1:10" s="5" customFormat="1" ht="15" customHeight="1">
      <c r="A13" s="34" t="s">
        <v>54</v>
      </c>
      <c r="B13" s="22">
        <v>12.95</v>
      </c>
      <c r="C13" s="22">
        <v>15</v>
      </c>
      <c r="D13" s="22">
        <f t="shared" si="0"/>
        <v>27.95</v>
      </c>
      <c r="E13" s="22">
        <v>13.15</v>
      </c>
      <c r="F13" s="22">
        <v>12.5</v>
      </c>
      <c r="G13" s="22">
        <f t="shared" si="1"/>
        <v>25.65</v>
      </c>
      <c r="H13" s="22">
        <v>13.02</v>
      </c>
      <c r="I13" s="22">
        <v>13.46</v>
      </c>
      <c r="J13" s="22">
        <f t="shared" si="2"/>
        <v>26.48</v>
      </c>
    </row>
    <row r="14" spans="1:10" s="5" customFormat="1" ht="15" customHeight="1">
      <c r="A14" s="34" t="s">
        <v>55</v>
      </c>
      <c r="B14" s="22">
        <v>9.18</v>
      </c>
      <c r="C14" s="22">
        <v>10.13</v>
      </c>
      <c r="D14" s="22">
        <f t="shared" si="0"/>
        <v>19.310000000000002</v>
      </c>
      <c r="E14" s="22">
        <v>9.18</v>
      </c>
      <c r="F14" s="22">
        <v>10.38</v>
      </c>
      <c r="G14" s="22">
        <f t="shared" si="1"/>
        <v>19.560000000000002</v>
      </c>
      <c r="H14" s="22">
        <v>9.18</v>
      </c>
      <c r="I14" s="22">
        <v>10.21</v>
      </c>
      <c r="J14" s="22">
        <f t="shared" si="2"/>
        <v>19.39</v>
      </c>
    </row>
    <row r="15" spans="1:10" s="5" customFormat="1" ht="15" customHeight="1">
      <c r="A15" s="34" t="s">
        <v>56</v>
      </c>
      <c r="B15" s="22">
        <v>6.22</v>
      </c>
      <c r="C15" s="22">
        <v>6.63</v>
      </c>
      <c r="D15" s="22">
        <f t="shared" si="0"/>
        <v>12.85</v>
      </c>
      <c r="E15" s="22">
        <v>6.05</v>
      </c>
      <c r="F15" s="22">
        <v>6.63</v>
      </c>
      <c r="G15" s="22">
        <f t="shared" si="1"/>
        <v>12.68</v>
      </c>
      <c r="H15" s="22">
        <v>6.11</v>
      </c>
      <c r="I15" s="22">
        <v>6.56</v>
      </c>
      <c r="J15" s="22">
        <f t="shared" si="2"/>
        <v>12.67</v>
      </c>
    </row>
    <row r="16" spans="1:10" s="5" customFormat="1" ht="15" customHeight="1">
      <c r="A16" s="34" t="s">
        <v>57</v>
      </c>
      <c r="B16" s="22">
        <v>7.93</v>
      </c>
      <c r="C16" s="22">
        <v>9.63</v>
      </c>
      <c r="D16" s="22">
        <f t="shared" si="0"/>
        <v>17.560000000000002</v>
      </c>
      <c r="E16" s="22">
        <v>7.93</v>
      </c>
      <c r="F16" s="22">
        <v>9.63</v>
      </c>
      <c r="G16" s="22">
        <f t="shared" si="1"/>
        <v>17.560000000000002</v>
      </c>
      <c r="H16" s="22">
        <v>7.93</v>
      </c>
      <c r="I16" s="22">
        <v>9.46</v>
      </c>
      <c r="J16" s="22">
        <f t="shared" si="2"/>
        <v>17.39</v>
      </c>
    </row>
    <row r="17" spans="1:10" s="5" customFormat="1" ht="15" customHeight="1">
      <c r="A17" s="34" t="s">
        <v>58</v>
      </c>
      <c r="B17" s="22">
        <v>7.93</v>
      </c>
      <c r="C17" s="22">
        <v>9.63</v>
      </c>
      <c r="D17" s="22">
        <f t="shared" si="0"/>
        <v>17.560000000000002</v>
      </c>
      <c r="E17" s="22">
        <v>8.01</v>
      </c>
      <c r="F17" s="22">
        <v>9.63</v>
      </c>
      <c r="G17" s="22">
        <f t="shared" si="1"/>
        <v>17.64</v>
      </c>
      <c r="H17" s="22">
        <v>7.96</v>
      </c>
      <c r="I17" s="22">
        <v>9.63</v>
      </c>
      <c r="J17" s="22">
        <f t="shared" si="2"/>
        <v>17.59</v>
      </c>
    </row>
    <row r="18" spans="1:10" s="5" customFormat="1" ht="15" customHeight="1">
      <c r="A18" s="34" t="s">
        <v>59</v>
      </c>
      <c r="B18" s="22">
        <v>8.13</v>
      </c>
      <c r="C18" s="22">
        <v>9.62</v>
      </c>
      <c r="D18" s="22">
        <f t="shared" si="0"/>
        <v>17.75</v>
      </c>
      <c r="E18" s="22">
        <v>8.13</v>
      </c>
      <c r="F18" s="22">
        <v>9.62</v>
      </c>
      <c r="G18" s="22">
        <f t="shared" si="1"/>
        <v>17.75</v>
      </c>
      <c r="H18" s="22">
        <v>8.13</v>
      </c>
      <c r="I18" s="22">
        <v>9.62</v>
      </c>
      <c r="J18" s="22">
        <f t="shared" si="2"/>
        <v>17.75</v>
      </c>
    </row>
    <row r="19" spans="1:10" s="5" customFormat="1" ht="15" customHeight="1">
      <c r="A19" s="34" t="s">
        <v>60</v>
      </c>
      <c r="B19" s="22">
        <v>7.93</v>
      </c>
      <c r="C19" s="22">
        <v>9.63</v>
      </c>
      <c r="D19" s="22">
        <f t="shared" si="0"/>
        <v>17.560000000000002</v>
      </c>
      <c r="E19" s="22">
        <v>7.91</v>
      </c>
      <c r="F19" s="22">
        <v>9.63</v>
      </c>
      <c r="G19" s="22">
        <f t="shared" si="1"/>
        <v>17.54</v>
      </c>
      <c r="H19" s="22">
        <v>7.92</v>
      </c>
      <c r="I19" s="22">
        <v>9.63</v>
      </c>
      <c r="J19" s="22">
        <f t="shared" si="2"/>
        <v>17.55</v>
      </c>
    </row>
    <row r="20" spans="1:10" s="5" customFormat="1" ht="15" customHeight="1">
      <c r="A20" s="34" t="s">
        <v>61</v>
      </c>
      <c r="B20" s="22">
        <v>6.29</v>
      </c>
      <c r="C20" s="22">
        <v>8.13</v>
      </c>
      <c r="D20" s="22">
        <f t="shared" si="0"/>
        <v>14.420000000000002</v>
      </c>
      <c r="E20" s="22">
        <v>6.34</v>
      </c>
      <c r="F20" s="22">
        <v>8.13</v>
      </c>
      <c r="G20" s="22">
        <f t="shared" si="1"/>
        <v>14.47</v>
      </c>
      <c r="H20" s="22">
        <v>6.23</v>
      </c>
      <c r="I20" s="22">
        <v>8.38</v>
      </c>
      <c r="J20" s="22">
        <f t="shared" si="2"/>
        <v>14.610000000000001</v>
      </c>
    </row>
    <row r="21" spans="1:10" s="5" customFormat="1" ht="15" customHeight="1">
      <c r="A21" s="34" t="s">
        <v>62</v>
      </c>
      <c r="B21" s="22">
        <v>8.13</v>
      </c>
      <c r="C21" s="22">
        <v>9.63</v>
      </c>
      <c r="D21" s="22">
        <f t="shared" si="0"/>
        <v>17.76</v>
      </c>
      <c r="E21" s="22">
        <v>8.13</v>
      </c>
      <c r="F21" s="22">
        <v>9.63</v>
      </c>
      <c r="G21" s="22">
        <f t="shared" si="1"/>
        <v>17.76</v>
      </c>
      <c r="H21" s="22">
        <v>8</v>
      </c>
      <c r="I21" s="22">
        <v>9.63</v>
      </c>
      <c r="J21" s="22">
        <f t="shared" si="2"/>
        <v>17.630000000000003</v>
      </c>
    </row>
    <row r="22" spans="1:10" s="5" customFormat="1" ht="15" customHeight="1">
      <c r="A22" s="34" t="s">
        <v>63</v>
      </c>
      <c r="B22" s="22">
        <v>4.07</v>
      </c>
      <c r="C22" s="22">
        <v>4.4</v>
      </c>
      <c r="D22" s="22">
        <f t="shared" si="0"/>
        <v>8.47</v>
      </c>
      <c r="E22" s="22">
        <v>4.07</v>
      </c>
      <c r="F22" s="22">
        <v>4.75</v>
      </c>
      <c r="G22" s="22">
        <f t="shared" si="1"/>
        <v>8.82</v>
      </c>
      <c r="H22" s="22">
        <v>4.73</v>
      </c>
      <c r="I22" s="22">
        <v>4.37</v>
      </c>
      <c r="J22" s="22">
        <f t="shared" si="2"/>
        <v>9.100000000000001</v>
      </c>
    </row>
    <row r="23" spans="1:10" s="5" customFormat="1" ht="15" customHeight="1">
      <c r="A23" s="34" t="s">
        <v>64</v>
      </c>
      <c r="B23" s="22">
        <v>5.47</v>
      </c>
      <c r="C23" s="22">
        <v>5.63</v>
      </c>
      <c r="D23" s="22">
        <f t="shared" si="0"/>
        <v>11.1</v>
      </c>
      <c r="E23" s="22">
        <v>6.34</v>
      </c>
      <c r="F23" s="22">
        <v>5.88</v>
      </c>
      <c r="G23" s="22">
        <f t="shared" si="1"/>
        <v>12.219999999999999</v>
      </c>
      <c r="H23" s="22">
        <v>6.2</v>
      </c>
      <c r="I23" s="22">
        <v>5.71</v>
      </c>
      <c r="J23" s="22">
        <f t="shared" si="2"/>
        <v>11.91</v>
      </c>
    </row>
    <row r="24" spans="1:10" s="5" customFormat="1" ht="15" customHeight="1">
      <c r="A24" s="34" t="s">
        <v>65</v>
      </c>
      <c r="B24" s="22">
        <v>3.65</v>
      </c>
      <c r="C24" s="22">
        <v>5.13</v>
      </c>
      <c r="D24" s="22">
        <f t="shared" si="0"/>
        <v>8.78</v>
      </c>
      <c r="E24" s="22">
        <v>5.09</v>
      </c>
      <c r="F24" s="22">
        <v>6.88</v>
      </c>
      <c r="G24" s="22">
        <f t="shared" si="1"/>
        <v>11.969999999999999</v>
      </c>
      <c r="H24" s="22">
        <v>4.13</v>
      </c>
      <c r="I24" s="22">
        <v>6</v>
      </c>
      <c r="J24" s="22">
        <f t="shared" si="2"/>
        <v>10.129999999999999</v>
      </c>
    </row>
    <row r="25" spans="1:10" s="5" customFormat="1" ht="15" customHeight="1">
      <c r="A25" s="34" t="s">
        <v>90</v>
      </c>
      <c r="B25" s="22">
        <v>8.82</v>
      </c>
      <c r="C25" s="22">
        <v>9.63</v>
      </c>
      <c r="D25" s="22">
        <f t="shared" si="0"/>
        <v>18.450000000000003</v>
      </c>
      <c r="E25" s="22">
        <v>8.82</v>
      </c>
      <c r="F25" s="22">
        <v>9.63</v>
      </c>
      <c r="G25" s="22">
        <f t="shared" si="1"/>
        <v>18.450000000000003</v>
      </c>
      <c r="H25" s="22">
        <v>8.82</v>
      </c>
      <c r="I25" s="22">
        <v>9.63</v>
      </c>
      <c r="J25" s="22">
        <f t="shared" si="2"/>
        <v>18.450000000000003</v>
      </c>
    </row>
    <row r="26" spans="1:10" s="5" customFormat="1" ht="15" customHeight="1">
      <c r="A26" s="34" t="s">
        <v>66</v>
      </c>
      <c r="B26" s="22">
        <v>9.28</v>
      </c>
      <c r="C26" s="22">
        <v>6.88</v>
      </c>
      <c r="D26" s="22">
        <f t="shared" si="0"/>
        <v>16.16</v>
      </c>
      <c r="E26" s="22">
        <v>9.28</v>
      </c>
      <c r="F26" s="22">
        <v>6.88</v>
      </c>
      <c r="G26" s="22">
        <f t="shared" si="1"/>
        <v>16.16</v>
      </c>
      <c r="H26" s="22">
        <v>9.18</v>
      </c>
      <c r="I26" s="22">
        <v>6.72</v>
      </c>
      <c r="J26" s="22">
        <f t="shared" si="2"/>
        <v>15.899999999999999</v>
      </c>
    </row>
    <row r="27" spans="1:10" s="5" customFormat="1" ht="15" customHeight="1">
      <c r="A27" s="34" t="s">
        <v>67</v>
      </c>
      <c r="B27" s="22">
        <v>8.03</v>
      </c>
      <c r="C27" s="22">
        <v>9.63</v>
      </c>
      <c r="D27" s="22">
        <f t="shared" si="0"/>
        <v>17.66</v>
      </c>
      <c r="E27" s="22">
        <v>7.84</v>
      </c>
      <c r="F27" s="22">
        <v>9.63</v>
      </c>
      <c r="G27" s="22">
        <f t="shared" si="1"/>
        <v>17.47</v>
      </c>
      <c r="H27" s="22">
        <v>7.83</v>
      </c>
      <c r="I27" s="22">
        <v>9.25</v>
      </c>
      <c r="J27" s="22">
        <f t="shared" si="2"/>
        <v>17.08</v>
      </c>
    </row>
    <row r="28" spans="1:10" s="5" customFormat="1" ht="15" customHeight="1">
      <c r="A28" s="34" t="s">
        <v>68</v>
      </c>
      <c r="B28" s="22">
        <v>9.13</v>
      </c>
      <c r="C28" s="22">
        <v>10.13</v>
      </c>
      <c r="D28" s="22">
        <f t="shared" si="0"/>
        <v>19.26</v>
      </c>
      <c r="E28" s="22">
        <v>10.08</v>
      </c>
      <c r="F28" s="22">
        <v>10.63</v>
      </c>
      <c r="G28" s="22">
        <f t="shared" si="1"/>
        <v>20.71</v>
      </c>
      <c r="H28" s="22">
        <v>9.59</v>
      </c>
      <c r="I28" s="22">
        <v>9.84</v>
      </c>
      <c r="J28" s="22">
        <f t="shared" si="2"/>
        <v>19.43</v>
      </c>
    </row>
    <row r="29" spans="1:10" s="5" customFormat="1" ht="15" customHeight="1">
      <c r="A29" s="34" t="s">
        <v>69</v>
      </c>
      <c r="B29" s="22">
        <v>5.88</v>
      </c>
      <c r="C29" s="22">
        <v>6.25</v>
      </c>
      <c r="D29" s="22">
        <f t="shared" si="0"/>
        <v>12.129999999999999</v>
      </c>
      <c r="E29" s="22">
        <v>5.76</v>
      </c>
      <c r="F29" s="22">
        <v>6.25</v>
      </c>
      <c r="G29" s="22">
        <f t="shared" si="1"/>
        <v>12.01</v>
      </c>
      <c r="H29" s="22">
        <v>5.84</v>
      </c>
      <c r="I29" s="22">
        <v>6.15</v>
      </c>
      <c r="J29" s="22">
        <f t="shared" si="2"/>
        <v>11.99</v>
      </c>
    </row>
    <row r="30" spans="1:10" s="5" customFormat="1" ht="15" customHeight="1">
      <c r="A30" s="34" t="s">
        <v>70</v>
      </c>
      <c r="B30" s="22">
        <v>4.05</v>
      </c>
      <c r="C30" s="22">
        <v>5.13</v>
      </c>
      <c r="D30" s="22">
        <f t="shared" si="0"/>
        <v>9.18</v>
      </c>
      <c r="E30" s="22">
        <v>4.05</v>
      </c>
      <c r="F30" s="22">
        <v>6.13</v>
      </c>
      <c r="G30" s="22">
        <f t="shared" si="1"/>
        <v>10.18</v>
      </c>
      <c r="H30" s="22">
        <v>4.05</v>
      </c>
      <c r="I30" s="22">
        <v>5.29</v>
      </c>
      <c r="J30" s="22">
        <f t="shared" si="2"/>
        <v>9.34</v>
      </c>
    </row>
    <row r="31" spans="1:10" s="5" customFormat="1" ht="15" customHeight="1">
      <c r="A31" s="34" t="s">
        <v>71</v>
      </c>
      <c r="B31" s="22">
        <v>31.97</v>
      </c>
      <c r="C31" s="22">
        <v>24.2</v>
      </c>
      <c r="D31" s="22">
        <f t="shared" si="0"/>
        <v>56.17</v>
      </c>
      <c r="E31" s="22">
        <v>31.77</v>
      </c>
      <c r="F31" s="22">
        <v>24.2</v>
      </c>
      <c r="G31" s="22">
        <f t="shared" si="1"/>
        <v>55.97</v>
      </c>
      <c r="H31" s="22">
        <v>31.87</v>
      </c>
      <c r="I31" s="22">
        <v>24.2</v>
      </c>
      <c r="J31" s="22">
        <f t="shared" si="2"/>
        <v>56.07</v>
      </c>
    </row>
    <row r="32" spans="1:10" s="5" customFormat="1" ht="15" customHeight="1">
      <c r="A32" s="34" t="s">
        <v>72</v>
      </c>
      <c r="B32" s="22">
        <v>15.7</v>
      </c>
      <c r="C32" s="22">
        <v>15.75</v>
      </c>
      <c r="D32" s="22">
        <f t="shared" si="0"/>
        <v>31.45</v>
      </c>
      <c r="E32" s="22">
        <v>15.38</v>
      </c>
      <c r="F32" s="22">
        <v>16.5</v>
      </c>
      <c r="G32" s="22">
        <f t="shared" si="1"/>
        <v>31.880000000000003</v>
      </c>
      <c r="H32" s="22">
        <v>15.27</v>
      </c>
      <c r="I32" s="22">
        <v>15.46</v>
      </c>
      <c r="J32" s="22">
        <f t="shared" si="2"/>
        <v>30.73</v>
      </c>
    </row>
    <row r="33" spans="1:10" s="5" customFormat="1" ht="15" customHeight="1">
      <c r="A33" s="34" t="s">
        <v>73</v>
      </c>
      <c r="B33" s="22">
        <v>15.65</v>
      </c>
      <c r="C33" s="22">
        <v>17.5</v>
      </c>
      <c r="D33" s="22">
        <f t="shared" si="0"/>
        <v>33.15</v>
      </c>
      <c r="E33" s="22">
        <v>15.21</v>
      </c>
      <c r="F33" s="22">
        <v>17.75</v>
      </c>
      <c r="G33" s="22">
        <f t="shared" si="1"/>
        <v>32.96</v>
      </c>
      <c r="H33" s="22">
        <v>15.45</v>
      </c>
      <c r="I33" s="22">
        <v>17.58</v>
      </c>
      <c r="J33" s="22">
        <f t="shared" si="2"/>
        <v>33.03</v>
      </c>
    </row>
    <row r="34" spans="1:10" s="5" customFormat="1" ht="15" customHeight="1">
      <c r="A34" s="34" t="s">
        <v>74</v>
      </c>
      <c r="B34" s="22">
        <v>4.43</v>
      </c>
      <c r="C34" s="22">
        <v>6.38</v>
      </c>
      <c r="D34" s="22">
        <f t="shared" si="0"/>
        <v>10.809999999999999</v>
      </c>
      <c r="E34" s="22">
        <v>4.09</v>
      </c>
      <c r="F34" s="22">
        <v>5.13</v>
      </c>
      <c r="G34" s="22">
        <f t="shared" si="1"/>
        <v>9.219999999999999</v>
      </c>
      <c r="H34" s="22">
        <v>4.12</v>
      </c>
      <c r="I34" s="22">
        <v>5.1</v>
      </c>
      <c r="J34" s="22">
        <f t="shared" si="2"/>
        <v>9.219999999999999</v>
      </c>
    </row>
    <row r="35" spans="1:10" s="5" customFormat="1" ht="21" customHeight="1">
      <c r="A35" s="14" t="s">
        <v>30</v>
      </c>
      <c r="B35" s="16">
        <f>SUM(B4:B34)</f>
        <v>278.27</v>
      </c>
      <c r="C35" s="16">
        <f>SUM(C4:C34)</f>
        <v>300.44999999999993</v>
      </c>
      <c r="D35" s="16">
        <f t="shared" si="0"/>
        <v>578.7199999999999</v>
      </c>
      <c r="E35" s="16">
        <f>SUM(E4:E34)</f>
        <v>278.28</v>
      </c>
      <c r="F35" s="16">
        <f>SUM(F4:F34)</f>
        <v>301.9599999999999</v>
      </c>
      <c r="G35" s="16">
        <f t="shared" si="1"/>
        <v>580.2399999999999</v>
      </c>
      <c r="H35" s="16">
        <f>SUM(H4:H34)</f>
        <v>278.56999999999994</v>
      </c>
      <c r="I35" s="16">
        <f>SUM(I4:I34)</f>
        <v>296.81</v>
      </c>
      <c r="J35" s="16">
        <f t="shared" si="2"/>
        <v>575.3799999999999</v>
      </c>
    </row>
    <row r="36" spans="1:10" s="5" customFormat="1" ht="15" customHeight="1">
      <c r="A36" s="34" t="s">
        <v>88</v>
      </c>
      <c r="B36" s="22">
        <v>7.98</v>
      </c>
      <c r="C36" s="22">
        <v>5.88</v>
      </c>
      <c r="D36" s="22">
        <f t="shared" si="0"/>
        <v>13.86</v>
      </c>
      <c r="E36" s="22">
        <v>7.65</v>
      </c>
      <c r="F36" s="22">
        <v>5.88</v>
      </c>
      <c r="G36" s="22">
        <f t="shared" si="1"/>
        <v>13.530000000000001</v>
      </c>
      <c r="H36" s="22">
        <v>7.98</v>
      </c>
      <c r="I36" s="22">
        <v>5.88</v>
      </c>
      <c r="J36" s="22">
        <f t="shared" si="2"/>
        <v>13.86</v>
      </c>
    </row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</sheetData>
  <mergeCells count="4">
    <mergeCell ref="H1:J1"/>
    <mergeCell ref="A1:A2"/>
    <mergeCell ref="B1:D1"/>
    <mergeCell ref="E1:G1"/>
  </mergeCells>
  <printOptions gridLines="1" horizontalCentered="1"/>
  <pageMargins left="0.3937007874015748" right="0.3937007874015748" top="0.76" bottom="0.5905511811023623" header="0.47" footer="0.3937007874015748"/>
  <pageSetup horizontalDpi="600" verticalDpi="600" orientation="landscape" paperSize="9" scale="85" r:id="rId1"/>
  <headerFooter alignWithMargins="0">
    <oddHeader>&amp;C&amp;"Arial CE,Pogrubiony"&amp;12Zatrudnienie w przedszkolach w 2005 roku (w etatach)&amp;RZałącznik Nr 30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Twoja nazwa użytkownika</cp:lastModifiedBy>
  <cp:lastPrinted>2006-03-10T10:28:17Z</cp:lastPrinted>
  <dcterms:created xsi:type="dcterms:W3CDTF">2001-01-29T12:26:14Z</dcterms:created>
  <dcterms:modified xsi:type="dcterms:W3CDTF">2006-04-04T10:20:28Z</dcterms:modified>
  <cp:category/>
  <cp:version/>
  <cp:contentType/>
  <cp:contentStatus/>
</cp:coreProperties>
</file>