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tabRatio="594" activeTab="0"/>
  </bookViews>
  <sheets>
    <sheet name="doch-miasto " sheetId="1" r:id="rId1"/>
    <sheet name="wydatki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_123Graph_B" hidden="1">'[1]INWESTYCJE'!#REF!</definedName>
    <definedName name="__123Graph_D" hidden="1">'[1]INWESTYCJE'!#REF!</definedName>
    <definedName name="__123Graph_F" hidden="1">'[1]INWESTYCJE'!#REF!</definedName>
    <definedName name="__123Graph_X" hidden="1">'[1]INWESTYCJE'!#REF!</definedName>
    <definedName name="aa" hidden="1">'[5]Inwestycje-zał.3'!#REF!</definedName>
    <definedName name="aaa" hidden="1">'[3]Inwestycje-zał.3'!#REF!</definedName>
    <definedName name="abc" hidden="1">'[4]Inwestycje-zał.3'!#REF!</definedName>
    <definedName name="bb" hidden="1">'[4]Inwestycje-zał.3'!#REF!</definedName>
    <definedName name="kk" hidden="1">'[4]Inwestycje-zał.3'!#REF!</definedName>
    <definedName name="kkk" hidden="1">'[5]Inwestycje-zał.3'!#REF!</definedName>
    <definedName name="_xlnm.Print_Area" localSheetId="1">'wydatki'!$A$1:$I$842</definedName>
    <definedName name="planowanie" hidden="1">'[4]Inwestycje-zał.3'!#REF!</definedName>
    <definedName name="Sierpień" hidden="1">'[4]Inwestycje-zał.3'!#REF!</definedName>
    <definedName name="_xlnm.Print_Titles" localSheetId="0">'doch-miasto '!$1:$3</definedName>
    <definedName name="_xlnm.Print_Titles" localSheetId="1">'wydatki'!$1:$3</definedName>
    <definedName name="ww" hidden="1">'[4]Inwestycje-zał.3'!#REF!</definedName>
    <definedName name="xxx" hidden="1">'[4]Inwestycje-zał.3'!#REF!</definedName>
    <definedName name="xxxx" hidden="1">'[4]Inwestycje-zał.3'!#REF!</definedName>
    <definedName name="xxxxxxxx" hidden="1">'[4]Inwestycje-zał.3'!#REF!</definedName>
    <definedName name="xxxxxxxxxx" hidden="1">'[4]Inwestycje-zał.3'!#REF!</definedName>
    <definedName name="zlec." hidden="1">'[1]INWESTYCJE'!#REF!</definedName>
  </definedNames>
  <calcPr fullCalcOnLoad="1"/>
</workbook>
</file>

<file path=xl/sharedStrings.xml><?xml version="1.0" encoding="utf-8"?>
<sst xmlns="http://schemas.openxmlformats.org/spreadsheetml/2006/main" count="1354" uniqueCount="867">
  <si>
    <t>Internat przy WZDZ Opole</t>
  </si>
  <si>
    <t>Kolonie i obozy oraz inne formy wypoczynku</t>
  </si>
  <si>
    <t>Pomoc materialna dla uczniów</t>
  </si>
  <si>
    <t>Szkolne schronisko młodzieżowe</t>
  </si>
  <si>
    <t>Odszkodowania z tytułu chorób zawodowych nauczycieli</t>
  </si>
  <si>
    <t xml:space="preserve">GOSPODARKA KOMUNALNA I OCHRONA ŚRODOWISKA </t>
  </si>
  <si>
    <t>Oczyszczanie miast i wsi</t>
  </si>
  <si>
    <t xml:space="preserve">Utrzymanie zieleni w miastach i gminach </t>
  </si>
  <si>
    <t xml:space="preserve">Schroniska dla zwierząt </t>
  </si>
  <si>
    <t>Oświetlenie ulic, placów i dróg</t>
  </si>
  <si>
    <t xml:space="preserve">Zakłady gospodarki komunalnej </t>
  </si>
  <si>
    <t>usługi weterynaryjne</t>
  </si>
  <si>
    <t>odkomarzanie i odszczurzanie</t>
  </si>
  <si>
    <t>Cmentarze</t>
  </si>
  <si>
    <t>usuwanie odpadów z terenów gminy</t>
  </si>
  <si>
    <t xml:space="preserve">KULTURA I OCHRONA DZIEDZICTWA NARODOWEGO </t>
  </si>
  <si>
    <t>Teatry dramatyczne i lalkowe</t>
  </si>
  <si>
    <t xml:space="preserve">Domy i ośrodki kultury, świetlice i kluby </t>
  </si>
  <si>
    <t>Zespół Pieśni i Tańca "Opole"</t>
  </si>
  <si>
    <t xml:space="preserve">Galeria i biura wystaw artystycznych </t>
  </si>
  <si>
    <t>Biblioteki</t>
  </si>
  <si>
    <t xml:space="preserve">OGRODY BOTANICZNE I ZOOLOGICZNE ORAZ NATURALNE OBSZARY I OBIEKTY CHRONIONEJ PRZYRODY </t>
  </si>
  <si>
    <t>Ogrody botaniczne i zoologiczne</t>
  </si>
  <si>
    <t>KULTURA FIZYCZNA I SPORT</t>
  </si>
  <si>
    <t>Instytucje kultury fizycznej</t>
  </si>
  <si>
    <t xml:space="preserve">MZOR </t>
  </si>
  <si>
    <t>OGÓŁEM WYDATKI</t>
  </si>
  <si>
    <t>ROZCHODY</t>
  </si>
  <si>
    <t>Spłaty otrzymanych krajowych pożyczek i kredytów</t>
  </si>
  <si>
    <t>OGÓŁEM</t>
  </si>
  <si>
    <r>
      <t>Miejski Zarząd Obiektów Rekreacyjnych</t>
    </r>
    <r>
      <rPr>
        <sz val="10"/>
        <rFont val="Arial CE"/>
        <family val="2"/>
      </rPr>
      <t xml:space="preserve"> </t>
    </r>
  </si>
  <si>
    <t>Rozdział</t>
  </si>
  <si>
    <t xml:space="preserve">Plan dochodów </t>
  </si>
  <si>
    <t xml:space="preserve">DOCHODY OGÓŁEM </t>
  </si>
  <si>
    <t>Dotacje celowe otrzymane z budżetu państwa na zadania bieżące z zakresu administracji rządowej oraz inne zadania zlecone ustawami realizowane przez powiat</t>
  </si>
  <si>
    <t>Wpływy z różnych opłat</t>
  </si>
  <si>
    <t>Dotacje celowe otrzymane z budżetu państwa na realizację bieżących zadań własnych powiatu</t>
  </si>
  <si>
    <t>GOSPODARKA MIESZKANIOWA</t>
  </si>
  <si>
    <t>na 2005 r.</t>
  </si>
  <si>
    <t xml:space="preserve">Wpływy z opłat za zarząd, użytkowanie i użytkowanie wieczyste nieruchomości </t>
  </si>
  <si>
    <t xml:space="preserve">Gospodarka gruntami i nieruchomościami </t>
  </si>
  <si>
    <t xml:space="preserve">Wpływy z tytułu przekształcenia prawa użytkowania wieczystego przysługującego osobom fizycznym w prawo własności </t>
  </si>
  <si>
    <t xml:space="preserve">Wpłaty z tytułu odpłatnego nabycia prawa własności nieruchomości </t>
  </si>
  <si>
    <t>Wpływy z różnych dochodów</t>
  </si>
  <si>
    <t xml:space="preserve">Nadzór budowlany </t>
  </si>
  <si>
    <t>Dotacje celowe otrzymane z budżetu państwa na zadania bieżące realizowane przez gminę na podstawie porozumień z organami administracji rządowej</t>
  </si>
  <si>
    <t>ADMINISTRACJA PUBLICZNA</t>
  </si>
  <si>
    <t xml:space="preserve">Urzędy  wojewódzkie </t>
  </si>
  <si>
    <t>Wydatki na inwestycje i zakupy inwestycyjne z zakresu administracji rządowej oraz innych zadań zleconych gminom ustawami - zakupy 
  inwestycyjne sprzętu</t>
  </si>
  <si>
    <t>w tym: zakup sprzętu komputerowego wraz z oprogramowaniem</t>
  </si>
  <si>
    <t>Budowa oświetlenia ul. Sienkiewicza, etap I - odcinek od ul. Oleskiej do ul.Dzierżona</t>
  </si>
  <si>
    <t>Budowa oświetlenia ul. Sienkiewicza, etap II - odcinek od ul. Dzierżona do ul. Batalionów Chłopskich</t>
  </si>
  <si>
    <t xml:space="preserve">Wydatki bieżące niekwalifikowane związane z realizacją Programu Fundusz Spójności/ISPA - "Poprawa jakości wody w Opolu" </t>
  </si>
  <si>
    <t>zakup sprzętu oświetleniowego z instalacją zasilającą w energię elektryczną</t>
  </si>
  <si>
    <t>Wykonanie instalacji p.pożarowej na potrzeby targowiska "Centruś"</t>
  </si>
  <si>
    <t>Utworzenie Narodowego Centrum Polskiej Piosenki w Opolu</t>
  </si>
  <si>
    <t>Budowa stadionu lekkoatletycznego w Opolu ul. Szarych Szeregów</t>
  </si>
  <si>
    <t>Budowa kanalizacji deszczowej w ul.Robotniczej</t>
  </si>
  <si>
    <t>Utworzenie azylu dla zwierząt w Ogrodzie Zoologicznym w Opolu</t>
  </si>
  <si>
    <t>Ogród Zoologiczny - remont komina i kotła wodnego kotłowni węglowej wraz z dokumentacją techniczną</t>
  </si>
  <si>
    <t>Budowa boiska sportowo - rekreacyjnego wraz z zagospodarowaniem terenu na osiedlu Metalchem, ul.Złota</t>
  </si>
  <si>
    <t>Wykonanie sieci wodociągowej wraz z przyłączami na terenie rekreacyjnym w Opolu - Bierkowicach</t>
  </si>
  <si>
    <t>Wybory Prezydenta Rzeczypospolitej Polskiej</t>
  </si>
  <si>
    <t>Wybory do Sejmu i Senatu</t>
  </si>
  <si>
    <t>Dywidendy</t>
  </si>
  <si>
    <t>0740</t>
  </si>
  <si>
    <t>Dywidendy i kwoty uzyskane ze zbycia praw majątkowych</t>
  </si>
  <si>
    <t>Dotacje celowe otrzymane z budżetu państwa na inwestycje i zakupy inwestycyjne z zakresu administracji rządowej oraz innych zadań zleconych gminom ustawami</t>
  </si>
  <si>
    <t xml:space="preserve">Jednostki specjalistycznego poradnictwa, mieszkania chronione i ośrodki interwencji kryzysowej </t>
  </si>
  <si>
    <t>UM - Wydz. Inwestycji Miejskich</t>
  </si>
  <si>
    <t xml:space="preserve">UM - Wydz. Organizacyjny </t>
  </si>
  <si>
    <t>UM - Wydz. Świadczeń Socjalnych</t>
  </si>
  <si>
    <t>UM - Wydz. Inwestycji Miejskich/MZOR</t>
  </si>
  <si>
    <r>
      <t>Środowiskowy Dom Samopomocy w Opolu przy ul.Stoińskiego 8</t>
    </r>
    <r>
      <rPr>
        <i/>
        <sz val="10"/>
        <rFont val="Arial CE"/>
        <family val="2"/>
      </rPr>
      <t xml:space="preserve"> - wydatki na realizację zadań bieżących z zakresu administracji rządowej oraz innych zadań zleconych gminie (związkom gmin) ustawami</t>
    </r>
  </si>
  <si>
    <r>
      <t>Środowiskowy Dom Samopomocy w Opolu przy ul.Mielęckiego 4a</t>
    </r>
    <r>
      <rPr>
        <i/>
        <sz val="10"/>
        <rFont val="Arial CE"/>
        <family val="2"/>
      </rPr>
      <t xml:space="preserve"> - wydatki na realizację zadań bieżących z zakresu administracji rządowej oraz innych zadań zleconych gminie (związkom gmin) ustawami</t>
    </r>
  </si>
  <si>
    <r>
      <t>Komenda Miejska Państwowej Straży Pożarnej</t>
    </r>
    <r>
      <rPr>
        <i/>
        <sz val="10"/>
        <rFont val="Arial CE"/>
        <family val="2"/>
      </rPr>
      <t xml:space="preserve"> - wydatki na zadania bieżące z zakresu administracji rządowej oraz inne zadania zlecone ustawami realizowane przez powiat</t>
    </r>
  </si>
  <si>
    <t>Wpływy z tytułu pomocy finansowej udzielanej między jednostkami samorządu terytorialnego na dofinansowanie własnych zadań bieżących</t>
  </si>
  <si>
    <t>Dotacje otrzymane z funduszy celowych na finansowanie lub dofinansowanie kosztów realizacji inwestycji i zakupów inwestycyjnych jednostek sektora finansów publicznych</t>
  </si>
  <si>
    <t>Nadwyżki z lat ubiegłych</t>
  </si>
  <si>
    <t>Dotacje celowe otrzymane z budżetu państwa na realizację zadań bieżących z zakresu administracji rządowej oraz innych zadań zleconych gminie (związkom gmin) ustawami</t>
  </si>
  <si>
    <t>Wpływy z opłaty komunikacyjnej</t>
  </si>
  <si>
    <t>Urzędy gmin (miast i miast na prawach powiatu)</t>
  </si>
  <si>
    <t>Dotacje celowe otrzymane z budżetu państwa na zadania bieżące realizowane przez powiat na podstawie porozumień z organami administracji rządowej</t>
  </si>
  <si>
    <t xml:space="preserve">Komendy powiatowe Państwowej Straży Pożarnej </t>
  </si>
  <si>
    <t>UM - Biuro Projektu FS</t>
  </si>
  <si>
    <r>
      <t>Miejski Ośrodek Pomocy Rodzinie</t>
    </r>
    <r>
      <rPr>
        <i/>
        <sz val="10"/>
        <rFont val="Arial CE"/>
        <family val="2"/>
      </rPr>
      <t xml:space="preserve"> - wydatki bieżące</t>
    </r>
  </si>
  <si>
    <r>
      <t xml:space="preserve">Miejski Zarząd Dróg - </t>
    </r>
    <r>
      <rPr>
        <sz val="10"/>
        <rFont val="Arial CE"/>
        <family val="2"/>
      </rPr>
      <t>wydatki bieżące</t>
    </r>
  </si>
  <si>
    <t>UM - Biuro Projektu FS (PIU UM)</t>
  </si>
  <si>
    <r>
      <t>Miejski Ośrodek Kultury</t>
    </r>
    <r>
      <rPr>
        <sz val="10"/>
        <rFont val="Arial CE"/>
        <family val="2"/>
      </rPr>
      <t xml:space="preserve"> - dotacja </t>
    </r>
  </si>
  <si>
    <t xml:space="preserve">Obrona cywilna </t>
  </si>
  <si>
    <t>Grzywny, mandaty i inne kary pieniężne od ludności</t>
  </si>
  <si>
    <t xml:space="preserve">Wpływy z podatku dochodowego od osób fizycznych </t>
  </si>
  <si>
    <t xml:space="preserve">Podatek od nieruchomości </t>
  </si>
  <si>
    <t>Podatek rolny</t>
  </si>
  <si>
    <t>Podatek leśny</t>
  </si>
  <si>
    <t>Podatek od środków transportowych</t>
  </si>
  <si>
    <t>Podatek od czynności cywilnoprawnej</t>
  </si>
  <si>
    <t>Odsetki od nieterminowych wpłat z tytułu podatków i opłat</t>
  </si>
  <si>
    <t>Podatek od spadków i darowizn</t>
  </si>
  <si>
    <t>Podatek od posiadania psów</t>
  </si>
  <si>
    <t>Wpływy z opłaty targowej</t>
  </si>
  <si>
    <t>Wpływy z opłaty skarbowej</t>
  </si>
  <si>
    <t xml:space="preserve">Wpływy z różnych rozliczeń </t>
  </si>
  <si>
    <t>Wpływy z opłaty eksploatacyjnej</t>
  </si>
  <si>
    <t xml:space="preserve">Udziały gmin w podatkach stanowiących dochód budżetu państwa </t>
  </si>
  <si>
    <t>Podatek dochody od osób fizycznych</t>
  </si>
  <si>
    <t>Podatek dochody od osób prawnych</t>
  </si>
  <si>
    <t xml:space="preserve">Udziały powiatów w podatkach stanowiących dochód budżetu państwa </t>
  </si>
  <si>
    <t xml:space="preserve">Część oświatowa subwencji ogólnej dla jednostek samorządu terytorialnego </t>
  </si>
  <si>
    <t>Subwencje ogólne z budżetu państwa</t>
  </si>
  <si>
    <t xml:space="preserve">Różne rozliczenia finansowe </t>
  </si>
  <si>
    <t>Pozostałe odsetki</t>
  </si>
  <si>
    <t>OŚWIATA I WYCHOWANIE</t>
  </si>
  <si>
    <t xml:space="preserve">Przeciwdziałanie alkoholizmowi </t>
  </si>
  <si>
    <t>Wpływy z opłat za zezwolenia na sprzedaż alkoholu</t>
  </si>
  <si>
    <t>Wpływy z usług</t>
  </si>
  <si>
    <t>Placówki opiekuńczo-wychowawcze</t>
  </si>
  <si>
    <t xml:space="preserve">Zespoły do spraw orzekania o stopniu niepełnosprawności </t>
  </si>
  <si>
    <t xml:space="preserve">Przychody z zaciągniętych pożyczek i kredytów na rynku krajowym </t>
  </si>
  <si>
    <t>Dział</t>
  </si>
  <si>
    <t xml:space="preserve">Rozdział </t>
  </si>
  <si>
    <t>Treść</t>
  </si>
  <si>
    <t>Realizator budżetu</t>
  </si>
  <si>
    <t>w tym  :</t>
  </si>
  <si>
    <t>I kw</t>
  </si>
  <si>
    <t>II kw</t>
  </si>
  <si>
    <t>III kw</t>
  </si>
  <si>
    <t>IV kw</t>
  </si>
  <si>
    <t>010</t>
  </si>
  <si>
    <t>ROLNICTWO I ŁOWIECTWO</t>
  </si>
  <si>
    <t>01008</t>
  </si>
  <si>
    <t>UM-Wydz.Ochr.Środ. i Roln.</t>
  </si>
  <si>
    <t>01030</t>
  </si>
  <si>
    <t>Izby Rolnicze</t>
  </si>
  <si>
    <t>01095</t>
  </si>
  <si>
    <t>Pozostała działalność</t>
  </si>
  <si>
    <t>020</t>
  </si>
  <si>
    <t>LEŚNICTWO</t>
  </si>
  <si>
    <t>02001</t>
  </si>
  <si>
    <t>Gospodarka leśna</t>
  </si>
  <si>
    <t>"</t>
  </si>
  <si>
    <t>TRANSPORT I ŁĄCZNOŚĆ</t>
  </si>
  <si>
    <t xml:space="preserve">Lokalny transport zbiorowy </t>
  </si>
  <si>
    <t xml:space="preserve">UM -  Wydz. Komunikacji </t>
  </si>
  <si>
    <t>Drogi publiczne w miastach na prawach powiatu</t>
  </si>
  <si>
    <t xml:space="preserve">Miejski Zarząd Dróg </t>
  </si>
  <si>
    <t xml:space="preserve">UM - Wydz. Inw. Miejskich </t>
  </si>
  <si>
    <t xml:space="preserve">Drogi publiczne gminne </t>
  </si>
  <si>
    <t xml:space="preserve">UM - Wydz. Inżynierii Miejskiej </t>
  </si>
  <si>
    <t>w tym:</t>
  </si>
  <si>
    <t xml:space="preserve">GOSPODARKA MIESZKANIOWA </t>
  </si>
  <si>
    <t>Zakłady gospodarki mieszkaniowej</t>
  </si>
  <si>
    <t xml:space="preserve">Różne jednostki obsługi gospodarki mieszkaniowej i komunalnej </t>
  </si>
  <si>
    <t>Gospodarka gruntami i nieruchomościami</t>
  </si>
  <si>
    <t>UM-Wydz.Gosp. Nieruch.,Geodezji i Kart.</t>
  </si>
  <si>
    <t>DZIAŁALNOŚĆ USŁUGOWA</t>
  </si>
  <si>
    <t>Plany zagospodarowania przestrzennego</t>
  </si>
  <si>
    <t>UM- Wydz.Urban.Architek.i Budownictwa</t>
  </si>
  <si>
    <t>Prace geodezyjne i kartograficzne (nieinwestycyjne)</t>
  </si>
  <si>
    <t>Nadzór budowlany</t>
  </si>
  <si>
    <t xml:space="preserve"> Powiatowy Inspektorat            Nadzoru Budowlanego </t>
  </si>
  <si>
    <t xml:space="preserve">Cmentarze </t>
  </si>
  <si>
    <t>w tym: remonty</t>
  </si>
  <si>
    <t>w tym: inwestycje</t>
  </si>
  <si>
    <t>Wydatki bieżące / inwestycje</t>
  </si>
  <si>
    <t>Publiczne Gimnazjum Nr 3</t>
  </si>
  <si>
    <t>Organizacja imprez i konkursów szkolnych</t>
  </si>
  <si>
    <t>Zakup oprogramowania dla systemu zbiorczego arkusza organizacji dla szkół i naboru</t>
  </si>
  <si>
    <t>Wdrożenie oprogramowania dla systemu zbiorczego arkusza organizacji dla szkół i naboru</t>
  </si>
  <si>
    <t>utrzymanie cmentarzy</t>
  </si>
  <si>
    <t xml:space="preserve">ADMINISTRACJA PUBLICZNA </t>
  </si>
  <si>
    <t>Urzędy wojewódzkie</t>
  </si>
  <si>
    <t>UM - Wydz. Adm.-Gosp.</t>
  </si>
  <si>
    <t xml:space="preserve">Starostwa powiatowe </t>
  </si>
  <si>
    <t xml:space="preserve">Rady gmin (miast i miast na prawach powiatu) </t>
  </si>
  <si>
    <t>UM-Biuro Rady Miasta</t>
  </si>
  <si>
    <t xml:space="preserve">Urzędy gmin (miast i miast na prawach powiatu) </t>
  </si>
  <si>
    <t xml:space="preserve">UM - Wydz. Adm. - Gosp. </t>
  </si>
  <si>
    <t>Komisje poborowe</t>
  </si>
  <si>
    <t>UM-Wydz.Zarządz.Kryzys., Ochr. Ludności i Spr. Obr.</t>
  </si>
  <si>
    <t>Obsługa Urzędu Miasta</t>
  </si>
  <si>
    <t xml:space="preserve">UM - Wydz. Adm.-Gosp. </t>
  </si>
  <si>
    <t xml:space="preserve">Promocja miasta </t>
  </si>
  <si>
    <t xml:space="preserve">BEZPIECZEŃSTWO PUBLICZNE I OCHRONA PRZECIWPOŻAROWA </t>
  </si>
  <si>
    <t>Komendy powiatowe Policji</t>
  </si>
  <si>
    <t>Posterunek w rewirze dzielnicowych - ZWM III KP</t>
  </si>
  <si>
    <t>Komendy powiatowe Państwowej Straży Pożarnej</t>
  </si>
  <si>
    <t>Komenda Miejska Państw. Straży Poż.</t>
  </si>
  <si>
    <t>Ochotnicze straże pożarne</t>
  </si>
  <si>
    <t>Obrona cywilna</t>
  </si>
  <si>
    <t xml:space="preserve">Straż Miejska </t>
  </si>
  <si>
    <t xml:space="preserve">OBSŁUGA DŁUGU PUBLICZNEGO </t>
  </si>
  <si>
    <t xml:space="preserve">Obsługa papierów wartościowych, kredytów i pożyczek jednostek samorządu terytorialnego </t>
  </si>
  <si>
    <t>RÓŻNE ROZLICZENIA</t>
  </si>
  <si>
    <t>Rezerwy ogólne i celowe</t>
  </si>
  <si>
    <t>Rezerwa celowa</t>
  </si>
  <si>
    <t xml:space="preserve">OŚWIATA I WYCHOWANIE </t>
  </si>
  <si>
    <t>Szkoły podstawowe</t>
  </si>
  <si>
    <t>Publiczna Szkoła Podstawowa nr 1</t>
  </si>
  <si>
    <t>PSP nr 1</t>
  </si>
  <si>
    <t>Publiczna Szkoła Podstawowa nr 2</t>
  </si>
  <si>
    <t>PSP nr 2</t>
  </si>
  <si>
    <t>Publiczna Szkoła Podstawowa nr 5</t>
  </si>
  <si>
    <t>PSP nr 5</t>
  </si>
  <si>
    <t>Publiczna Szkoła Podstawowa nr 7</t>
  </si>
  <si>
    <t>PSP nr 7</t>
  </si>
  <si>
    <t>Publiczna Szkoła Podstawowa nr 8</t>
  </si>
  <si>
    <t>PSP nr 8</t>
  </si>
  <si>
    <t>Publiczna Szkoła Podstawowa nr 9</t>
  </si>
  <si>
    <t>PSP nr 9</t>
  </si>
  <si>
    <t>Publiczna Szkoła Podstawowa nr 10</t>
  </si>
  <si>
    <t>PSP nr 10</t>
  </si>
  <si>
    <t>Publiczna Szkoła Podstawowa nr 11</t>
  </si>
  <si>
    <t>PSP nr 11</t>
  </si>
  <si>
    <t>Publiczna Szkoła Podstawowa nr 14</t>
  </si>
  <si>
    <t>PSP nr 14</t>
  </si>
  <si>
    <t>Publiczna Szkoła Podstawowa nr 15</t>
  </si>
  <si>
    <t>PSP nr 15</t>
  </si>
  <si>
    <t>Publiczna Szkoła Podstawowa nr 16</t>
  </si>
  <si>
    <t>PSP nr 16</t>
  </si>
  <si>
    <t>Publiczna Szkoła Podstawowa nr 20</t>
  </si>
  <si>
    <t>PSP nr 20</t>
  </si>
  <si>
    <t>Publiczna Szkoła Podstawowa nr 21</t>
  </si>
  <si>
    <t>PSP nr 21</t>
  </si>
  <si>
    <t>Publiczna Szkoła Podstawowa nr 24</t>
  </si>
  <si>
    <t>PSP nr 24</t>
  </si>
  <si>
    <t>Publiczna Szkoła Podstawowa nr 25</t>
  </si>
  <si>
    <t>PSP nr 25</t>
  </si>
  <si>
    <t>Publiczna Szkoła Podstawowa nr 26</t>
  </si>
  <si>
    <t>PSP nr 26</t>
  </si>
  <si>
    <t>Publiczna Szkoła Podstawowa nr 29</t>
  </si>
  <si>
    <t>PSP nr 29</t>
  </si>
  <si>
    <t>Szkoły podstawowe niepubliczne</t>
  </si>
  <si>
    <t>Szkoły podstawowe specjalne</t>
  </si>
  <si>
    <t>PSP Nr 13</t>
  </si>
  <si>
    <t>Publiczna Szkoła Podstawowa w Pogotowiu Opiekuńczym</t>
  </si>
  <si>
    <t>PSP w PO</t>
  </si>
  <si>
    <t>Przedszkole Publiczne Nr 4</t>
  </si>
  <si>
    <t>PP Nr 4</t>
  </si>
  <si>
    <t>Przedszkole Publiczne Nr 5</t>
  </si>
  <si>
    <t>PP Nr 5</t>
  </si>
  <si>
    <t>Przedszkole Publiczne Nr 6</t>
  </si>
  <si>
    <t>PP Nr 6</t>
  </si>
  <si>
    <t>Przedszkole Publiczne Nr 14</t>
  </si>
  <si>
    <t>PP Nr 14</t>
  </si>
  <si>
    <t>Przedszkole Publiczne Nr 16</t>
  </si>
  <si>
    <t>PP Nr 16</t>
  </si>
  <si>
    <t>Przedszkole Publiczne Nr 20</t>
  </si>
  <si>
    <t>PP Nr 20</t>
  </si>
  <si>
    <t>Przedszkole Publiczne Nr 21</t>
  </si>
  <si>
    <t>PP Nr 21</t>
  </si>
  <si>
    <t>Przedszkole Publiczne Nr 23</t>
  </si>
  <si>
    <t>PP Nr 23</t>
  </si>
  <si>
    <t>Przedszkole Publiczne Nr 24</t>
  </si>
  <si>
    <t>PP Nr 24</t>
  </si>
  <si>
    <t>Przedszkole Publiczne Nr 26</t>
  </si>
  <si>
    <t>PP Nr 26</t>
  </si>
  <si>
    <t>Przedszkole Publiczne Nr 28</t>
  </si>
  <si>
    <t>PP Nr 28</t>
  </si>
  <si>
    <t>Przedszkole Publiczne Nr 29</t>
  </si>
  <si>
    <t>PP Nr 29</t>
  </si>
  <si>
    <t>Przedszkole Publiczne Nr 30</t>
  </si>
  <si>
    <t>PP Nr 30</t>
  </si>
  <si>
    <t>Przedszkole Publiczne Nr 42</t>
  </si>
  <si>
    <t>PP Nr 42</t>
  </si>
  <si>
    <t>Przedszkole Publiczne Nr 43</t>
  </si>
  <si>
    <t>PP Nr 43</t>
  </si>
  <si>
    <t>Przedszkole Publiczne Nr 44</t>
  </si>
  <si>
    <t>PP Nr 44</t>
  </si>
  <si>
    <t>Przedszkole Publiczne Nr 51</t>
  </si>
  <si>
    <t>PP Nr 51</t>
  </si>
  <si>
    <t>Przedszkole Publiczne Nr 55</t>
  </si>
  <si>
    <t>PP Nr 55</t>
  </si>
  <si>
    <t>Przedszkola niepubliczne</t>
  </si>
  <si>
    <t>Gimnazja</t>
  </si>
  <si>
    <t>Publiczne Gimnazjum nr 1</t>
  </si>
  <si>
    <t>PG Nr 1</t>
  </si>
  <si>
    <t>Publiczne Gimnazjum nr 2</t>
  </si>
  <si>
    <t>PG Nr 2</t>
  </si>
  <si>
    <t>Publiczne Gimnazjum nr 3</t>
  </si>
  <si>
    <t>PG Nr 3</t>
  </si>
  <si>
    <t>Publiczne Gimnazjum nr 4</t>
  </si>
  <si>
    <t>PG Nr 4</t>
  </si>
  <si>
    <t>Publiczne Gimnazjum nr 5</t>
  </si>
  <si>
    <t>PG Nr 5</t>
  </si>
  <si>
    <t>Publiczne Gimnazjum nr 6</t>
  </si>
  <si>
    <t>PG Nr 6</t>
  </si>
  <si>
    <t>Publiczne Gimnazjum nr 7</t>
  </si>
  <si>
    <t>PG Nr 7</t>
  </si>
  <si>
    <t>Publiczne Gimnazjum nr 8</t>
  </si>
  <si>
    <t>PG Nr 8</t>
  </si>
  <si>
    <t>Publiczne Gimnazjum dla Dorosłych  przy Zespole Szkół im. Prymasa Tysiąclecia</t>
  </si>
  <si>
    <t>Informator dla mieszkańców</t>
  </si>
  <si>
    <t>Wydatki na inwestycje i zakupy inwestycyjne z zakresu administracji rządowej oraz inne  zadania zlecone ustawami realizowane przez powiat – zakupy inwestycyjne sprzętu</t>
  </si>
  <si>
    <t>Wydatki na inwestycje i zakupy inwestycyjne z zakresu administracji rządowej oraz inne  zadania zlecone ustawami realizowane przez powiat – wymiana pieca gazowego centralnego ogrzewania</t>
  </si>
  <si>
    <t>SZKOLNICTWO WYŻSZE</t>
  </si>
  <si>
    <t xml:space="preserve">Pomoc materialna dla studentów </t>
  </si>
  <si>
    <t>Realizacja projektu "Wspieranie rozwoju edukacyjnego studentów poprzez programy stypendialne"</t>
  </si>
  <si>
    <t>Ratownictwo medyczne</t>
  </si>
  <si>
    <t xml:space="preserve">Wydatki na zadania bieżące z zakresu administracji rządowej oraz inne zadania zlecone ustawami realizowane przez powiat </t>
  </si>
  <si>
    <t xml:space="preserve">Zakup sprzętu komputerowego </t>
  </si>
  <si>
    <t>Montaż instalacji przywoławczej typu szpitalnego  - środki z Miejskiego Programu Profilaktyki i Rozwiązywania Problemów Alkoholowych</t>
  </si>
  <si>
    <t>PG dla Dorosłych</t>
  </si>
  <si>
    <t>Gimnazja niepubliczne</t>
  </si>
  <si>
    <t>Gimnazja specjalne</t>
  </si>
  <si>
    <t xml:space="preserve">Zespół Szkół Specjalnych - Publiczne Gimnazjum Specjalne </t>
  </si>
  <si>
    <t xml:space="preserve">Publiczne Gimnazjum Specjalne </t>
  </si>
  <si>
    <t xml:space="preserve">Dowożenie uczniów do szkół </t>
  </si>
  <si>
    <t xml:space="preserve">Licea ogólnokształcące </t>
  </si>
  <si>
    <t>I Liceum Ogólnokształcące</t>
  </si>
  <si>
    <t>I LO</t>
  </si>
  <si>
    <t>II Liceum Ogólnokształcące</t>
  </si>
  <si>
    <t>II LO</t>
  </si>
  <si>
    <t>III Liceum Ogólnokształcące</t>
  </si>
  <si>
    <t>III LO</t>
  </si>
  <si>
    <t>IV Liceum Ogólnokształcące</t>
  </si>
  <si>
    <t>IV LO</t>
  </si>
  <si>
    <t>V Liceum Ogólnokształcące</t>
  </si>
  <si>
    <t>V LO</t>
  </si>
  <si>
    <t xml:space="preserve">Licea ogólnokształcące niepubliczne </t>
  </si>
  <si>
    <t>Zespół Szkół Elektrycznych</t>
  </si>
  <si>
    <t>ZSE</t>
  </si>
  <si>
    <t>Zespół Szkół  Mechanicznych</t>
  </si>
  <si>
    <t>ZSM</t>
  </si>
  <si>
    <t>Zespół Szkół Ekonomicznych</t>
  </si>
  <si>
    <t>ZSEkon.</t>
  </si>
  <si>
    <t>Zespół Szkół Technicznych i Ogólnokształcących</t>
  </si>
  <si>
    <t>Zespół Szkół Zawodowych Nr 4</t>
  </si>
  <si>
    <t>ZSZ Nr 4</t>
  </si>
  <si>
    <t>Państwowy Fundusz Rehabilitacji Osób Niepełnosprawnych</t>
  </si>
  <si>
    <t>Pomoc dla repatriantów</t>
  </si>
  <si>
    <t>UM - Wydz. Inwestycji Miejskich/Referat Przetargów i Zamówień Publicznych</t>
  </si>
  <si>
    <t>Towarzystwa budownictwa społecznego</t>
  </si>
  <si>
    <t>Opolskie Towarzystwo Budownictwa Społecznego Sp. zo.o.</t>
  </si>
  <si>
    <t>Opracowania projektowe (zmiany)</t>
  </si>
  <si>
    <t>Posiłek dla potrzebujących</t>
  </si>
  <si>
    <t>Rehabilitacja zawodowa i społeczna</t>
  </si>
  <si>
    <t>Realizacja zadania w zakresie działalności wspomagającej rozwój wspólnot i społeczności lokalnych</t>
  </si>
  <si>
    <t>utrzymanie szaletów</t>
  </si>
  <si>
    <r>
      <t xml:space="preserve">Fundusz Spójności/ISPA - utrzymanie biura PIU </t>
    </r>
    <r>
      <rPr>
        <sz val="10"/>
        <rFont val="Arial CE"/>
        <family val="2"/>
      </rPr>
      <t>- wydatki bieżące</t>
    </r>
  </si>
  <si>
    <t>Zakup kontenera sanitarno - socjalnego na targowisko "Centruś"</t>
  </si>
  <si>
    <t>Zobowiązania Estrady Opolskiej</t>
  </si>
  <si>
    <t>UM - Wydz. Ochr.Środ. I Roln.</t>
  </si>
  <si>
    <t xml:space="preserve">UM - Wydz. Lokalowy </t>
  </si>
  <si>
    <t xml:space="preserve">UM - Wydz. Budżetu </t>
  </si>
  <si>
    <t>UM - Wydz. Lokalowy</t>
  </si>
  <si>
    <t>Komenda Wojewódzka Policji</t>
  </si>
  <si>
    <t>UM - Wydz. Finansowo-Ksiegowy</t>
  </si>
  <si>
    <t>Biuro Projektu FS</t>
  </si>
  <si>
    <t>Um - Wydz. Budżetu</t>
  </si>
  <si>
    <t>koszty eksploatacji i zarządzania</t>
  </si>
  <si>
    <t>Realizacja projektu "e - urząd dla mieszkańca Opolszczyzny"</t>
  </si>
  <si>
    <t>wydatki na zakupy inwestycyjne jednostek budżetowych - łącznie</t>
  </si>
  <si>
    <t>Budowa zespołu boisk do siatkówki plażowej na terenie akwenu Silesia</t>
  </si>
  <si>
    <t>Środki na dofinansowanie własnych inwestycji gmin (związków gmin), powiatów (związków powiatów), samorządów województw, pozyskane z innych źródeł</t>
  </si>
  <si>
    <t>Zespół Szkół im. Prymasa Tysiąclecia</t>
  </si>
  <si>
    <t>ZS-Prymas</t>
  </si>
  <si>
    <t>Zespół Szkół Budowlanych</t>
  </si>
  <si>
    <t>ZSB</t>
  </si>
  <si>
    <t>Zespół Szkół Zawodowych im. Staszica</t>
  </si>
  <si>
    <t>ZSZ im.Staszica</t>
  </si>
  <si>
    <t xml:space="preserve">Zasadnicza Szkoła Zawodowa WZDZ - publiczna </t>
  </si>
  <si>
    <t>Niepubliczne licea i technika zawodowe</t>
  </si>
  <si>
    <t>Szkoły artystyczne</t>
  </si>
  <si>
    <t>Zespół Państwowych Placówek Kształcenia Plastycznego</t>
  </si>
  <si>
    <t>ZPPKP</t>
  </si>
  <si>
    <t>Szkoły zawodowe specjalne</t>
  </si>
  <si>
    <t>Komisje egzaminacyjne</t>
  </si>
  <si>
    <t>Odszkodowanie z tytułu chorób zawodowych nauczycieli</t>
  </si>
  <si>
    <t>Odszkodowania z tytułu wypadków przy pracy</t>
  </si>
  <si>
    <t>Fundusz nagród do dyspozycji Prezydenta</t>
  </si>
  <si>
    <t xml:space="preserve">Przebudowa skrzyżowania ulic: Spychalskiego - Pl.Piłsudskiego - Wrocławskiej w Opolu wraz z budową sygnalizacji świetlnej </t>
  </si>
  <si>
    <t xml:space="preserve">Budowa parkingu na Wyspie Bolko wraz z przebudową dróg dojazdowych </t>
  </si>
  <si>
    <t>UM - Wydz. Inżynierii Miejskiej</t>
  </si>
  <si>
    <t>Wydatki na inwestycje i zakupy inwestycyjne z zakresu administracji rządowej oraz inne  zadania zlecone ustawami realizowane przez powiat – modernizacja obiektu KMPSP</t>
  </si>
  <si>
    <t>Zakup samochodu specjalistycznego</t>
  </si>
  <si>
    <t>UM - Wydz. Inwestycji Miejskich/ SP ZOZ "Śródmieście"</t>
  </si>
  <si>
    <t>w tym: Zakup sprzętu komputerowego na potrzeby Biura PIU</t>
  </si>
  <si>
    <t>Zakład Komunalny Sp. z o.o./ UM - Wydz. Inwestycji Miejskich</t>
  </si>
  <si>
    <t>Fundusz świadczeń socjalnych dla nauczycieli emerytów i rencistów</t>
  </si>
  <si>
    <t>Kontakty zagraniczne placówek oświatowych</t>
  </si>
  <si>
    <t>Odprawy i nagrody jubileuszowe pracowników oświaty</t>
  </si>
  <si>
    <t>OCHRONA ZDROWIA</t>
  </si>
  <si>
    <t>Lecznictwo ambulatoryjne</t>
  </si>
  <si>
    <t>Przeciwdziałanie alkoholizmowi</t>
  </si>
  <si>
    <t>Miejski Ośrodek Pomocy Rodzinie</t>
  </si>
  <si>
    <t>Inwestycje z udziałem ludności</t>
  </si>
  <si>
    <t>Rezerwaty i pomniki przyrody</t>
  </si>
  <si>
    <t>w tym:                                                              Rezerwa ogólna</t>
  </si>
  <si>
    <t xml:space="preserve">Rodziny zastępcze </t>
  </si>
  <si>
    <r>
      <t>Dom Pomocy Społecznej dla Kombatantów</t>
    </r>
    <r>
      <rPr>
        <sz val="10"/>
        <rFont val="Arial CE"/>
        <family val="2"/>
      </rPr>
      <t xml:space="preserve"> </t>
    </r>
  </si>
  <si>
    <r>
      <t>Środowiskowy Dom Samopomocy</t>
    </r>
    <r>
      <rPr>
        <sz val="10"/>
        <rFont val="Arial CE"/>
        <family val="2"/>
      </rPr>
      <t xml:space="preserve"> </t>
    </r>
  </si>
  <si>
    <r>
      <t>Ogród Zoologiczny</t>
    </r>
    <r>
      <rPr>
        <sz val="10"/>
        <rFont val="Arial CE"/>
        <family val="2"/>
      </rPr>
      <t xml:space="preserve"> </t>
    </r>
  </si>
  <si>
    <t>Dochody z najmu i dzierżawy składników majątkowych Skarbu Państwa, jednostek samorządu terytorialnego lub innych jednostek zaliczanych do sektora finansów publicznych oraz innych umów o podobnym charakterze</t>
  </si>
  <si>
    <t>DOCHODY OD OSÓB PRAWNYCH, OD OSÓB FIZYCZNYCH I OD INNYCH JEDNOSTEK NIE POSIADAJĄCYCH OSOBOWOŚCI PRAWNEJ ORAZ WYDATKI ZWIĄZANE Z ICH POBOREM</t>
  </si>
  <si>
    <t>Opracowanie dokumentacji na remont podziemnej części fontanny Ceres na Pl. Daszyńskiego w Opolu</t>
  </si>
  <si>
    <t xml:space="preserve">Zakup urządzeń grzewczych wraz z instalacją sterującą </t>
  </si>
  <si>
    <t>Przebudowa kąpieliska miejskiego wraz z małą architekturą i infrastrukturą w Opolu - Plac Róż</t>
  </si>
  <si>
    <t>KULTURA I OCHRONA DZIEDZICTWA NARODOWEGO</t>
  </si>
  <si>
    <t>Świadczeni rodzinne, zaliczka alimentacyjna oraz składki na ubezpieczenia emerytalne i rentowe z ubezpieczenia społecznego</t>
  </si>
  <si>
    <t>Świadczenia rodzinne, zaliczka alimentacyjna oraz składki na ubezpieczenia emerytalne i rentowe z ubezpieczenia społecznego</t>
  </si>
  <si>
    <t>O G Ó Ł E M</t>
  </si>
  <si>
    <t>P R Z Y C H O D Y</t>
  </si>
  <si>
    <t>Wpływy z podatku rolnego, podatku leśnego, podatku od czynności cywilnoprawnych, podatków i opłat lokalnych od osób prawnych i innych jednostek organizacyjnych</t>
  </si>
  <si>
    <t>0450</t>
  </si>
  <si>
    <t>Wpływy z opłaty administracyjnej za czynności urzędowe</t>
  </si>
  <si>
    <t>Podatek od działalności gospodarczej osób fizycznych, opłacany w formie karty podatkowej</t>
  </si>
  <si>
    <t>Wpływy z podatku rolnego, podatku leśnego, podatku od spadków i darowizn, podatku od czynności cywilnoprawnych oraz podatków i opłat lokalnych od osób fizycznych</t>
  </si>
  <si>
    <t>Dotacje celowe otrzymane z budżetu państwa na realizację własnych zadań bieżących gmin (związków gmin)</t>
  </si>
  <si>
    <t xml:space="preserve">Dotacje celowe otrzymane z powiatu na zadania bieżące realizowane na podstawie porozumień (umów) między jednostkami samorządu terytorialnego </t>
  </si>
  <si>
    <t>Dotacje celowe otrzymane z gminy na inwestycje i zakupy inwestycyjne realizowane na podstawie porozumień (umów) między jednostkami samorządu terytorialnego</t>
  </si>
  <si>
    <t>0400</t>
  </si>
  <si>
    <t>Wpływy z opłaty produktowej</t>
  </si>
  <si>
    <t xml:space="preserve">Dotacje celowe otrzymane z gminy na zadania bieżące realizowane na podstawie porozumień (umów) między jednostkami samorządu terytorialnego </t>
  </si>
  <si>
    <t xml:space="preserve">Przychody ze sprzedaży innych papierów wartościowych </t>
  </si>
  <si>
    <t xml:space="preserve">URZĘDY NACZELNYCH ORGANÓW WŁADZY PAŃSTWOWEJ KONTROLI I OCHRONY PRAWA ORAZ SĄDOWNICTWA </t>
  </si>
  <si>
    <t xml:space="preserve">Budowa alejki wraz z odwodnieniem oraz przebudowa ogrodzenia na cmentarzu komunalnym przy ul. Tysiąclecia </t>
  </si>
  <si>
    <t>Remont SP ZOZ Śródmieście - etap II</t>
  </si>
  <si>
    <t xml:space="preserve">Wydatki majątkowe niekwalifikowane związane z realizacją Programu Fundusz Spójności/ISPA - "Poprawa jakości wody w Opolu" </t>
  </si>
  <si>
    <t>Budowa kanalizacji sanitarnej w ul. Czarnowaska i Mikołaja</t>
  </si>
  <si>
    <t>Biuro Urbanistyczne</t>
  </si>
  <si>
    <t>Przychody z zaciągniętych pożyczek i kredytów na rynku krajowym (pożyczki na prefinansowanie wydatków z funduszy UE)</t>
  </si>
  <si>
    <t xml:space="preserve">Przychody z tytułu innych rozliczeń krajowych </t>
  </si>
  <si>
    <t xml:space="preserve">zakup usług remontowych </t>
  </si>
  <si>
    <t>UM - Wydz. ds. Europejskich  i Planowania Rozwoju</t>
  </si>
  <si>
    <t>''          ''             ''</t>
  </si>
  <si>
    <t>Wydatki na realizację bieżących zadań własnych powiatu</t>
  </si>
  <si>
    <r>
      <t>Miejski Ośrodek Pomocy Osobom Bezdomnym i Uzależnionym</t>
    </r>
    <r>
      <rPr>
        <i/>
        <sz val="10"/>
        <rFont val="Arial CE"/>
        <family val="2"/>
      </rPr>
      <t xml:space="preserve"> - wydatki bieżące, w tym:</t>
    </r>
  </si>
  <si>
    <r>
      <t>Galeria Sztuki Współczesnej</t>
    </r>
    <r>
      <rPr>
        <i/>
        <sz val="10"/>
        <rFont val="Arial CE"/>
        <family val="2"/>
      </rPr>
      <t xml:space="preserve"> - dotacja</t>
    </r>
  </si>
  <si>
    <t>Ośrodek Readaptacji Społecznej "Szansa" - wydatki bieżące</t>
  </si>
  <si>
    <t xml:space="preserve">w tym: - remont dachu </t>
  </si>
  <si>
    <t>Wydatki inwestycyjne jednostek  budżetowych - łącznie</t>
  </si>
  <si>
    <t>Opolski Teatr Lalki i Aktora - dotacja</t>
  </si>
  <si>
    <t xml:space="preserve">Miejski Zarząd Obiektów Rekreacyjnych </t>
  </si>
  <si>
    <t>dotacja podmiotowa z budżetu dla niepublicznej jednostki systemu oświaty</t>
  </si>
  <si>
    <t>dotacja podmiotowa z budżetu dla publicznej jednostki systemu oświaty prowadzonej przez osobę prawną inną niż jednostka samorządu terytorialnego oraz przez osobę fizyczną</t>
  </si>
  <si>
    <t>Remonty szkolnych boisk sportowych</t>
  </si>
  <si>
    <t>UM - Wydz. Polityki Społecznej</t>
  </si>
  <si>
    <t xml:space="preserve">Realizacja programu profilaktyki szczepień ochronnych przeciwko wirusowemu zapaleniu wątroby typu "B" </t>
  </si>
  <si>
    <t>Realizacja programu profilaktyki chorób układu krążenia</t>
  </si>
  <si>
    <t>Zwalczanie narkomanii</t>
  </si>
  <si>
    <t>Środki na usamodzielnienie i kontynuację nauki wychowanków placówek opiekuńczo - wychowawczych</t>
  </si>
  <si>
    <t>Pokrycie kosztów pobytu dzieci w placówkach opiekuńczo - wychowawczych poza powiatem Opole</t>
  </si>
  <si>
    <t>Plan wydatków na 2005 r.</t>
  </si>
  <si>
    <t>w tym  : inwestycje</t>
  </si>
  <si>
    <t xml:space="preserve">"       "      </t>
  </si>
  <si>
    <t xml:space="preserve">"       "     </t>
  </si>
  <si>
    <t>Kontrakty usługowe nr 5, 6a, 6b: Pomoc techniczna - przygotowanie dokumentacji przetargowej</t>
  </si>
  <si>
    <t>Opolski Teatr Lalki i Aktora - dotacja na organizację XXII OFTL</t>
  </si>
  <si>
    <t xml:space="preserve">Utrzymanie dróg dojazdowych </t>
  </si>
  <si>
    <t xml:space="preserve">Remonty, modernizacje i utrzymanie dróg </t>
  </si>
  <si>
    <t>Budowa wiaduktu w ciągu ul.Ozimskiej nad linią PKP (opracowanie dokumentacji)</t>
  </si>
  <si>
    <t xml:space="preserve">Budowa węzła komunikacyjnego ul.Niemodlińska </t>
  </si>
  <si>
    <t>Przebudowa wiaduktu i układu komunikacyjnego oraz remont wiaduktu żelbetowego w ciągu ul.Reymonta</t>
  </si>
  <si>
    <t>Remont mostu Piastowskiego</t>
  </si>
  <si>
    <t>Przebudowa ul.Krapkowickiej - etap I</t>
  </si>
  <si>
    <t xml:space="preserve">Modernizacja ul.Styki wraz z budową kanalizacji deszczowej </t>
  </si>
  <si>
    <t>Opracowanie koncepcji i projektu technicznego przebudowy wiaduktu na ul.Wschodniej</t>
  </si>
  <si>
    <t>Budowa pętli autobusowej MZK przy ul.Częstochowskiej</t>
  </si>
  <si>
    <t>Dokumentacja przyszłościowa, w tym dla projektów finansowanych z funduszy strukturalnych</t>
  </si>
  <si>
    <t>Budowa ścieżki rowerowej na ul.Luboszyckiej - odc. od ul.Chabrów do ronda</t>
  </si>
  <si>
    <t>Eksploatacja kanalizacji deszczowej</t>
  </si>
  <si>
    <t>Eksploatacja rowów komunalnych</t>
  </si>
  <si>
    <t>Administrowanie parkingiem strzeżonym przy ul.Kołłątaja w Opolu</t>
  </si>
  <si>
    <t>Program poprawy bezpieczeństwa ruchu drogowego - GAMBIT OPOLSKI</t>
  </si>
  <si>
    <t>Wydatki na zadania bieżące z zakresu administracji rządowej oraz inne zadania zlecone ustawami realizowane przez powiat</t>
  </si>
  <si>
    <t>Wydatki na inwestycje i zakupy inwestycyjne z zakresu administracji rządowej oraz inne zadania zlecone ustawami realizowane przez powiat - zakupy inwestycyjne sprzętu</t>
  </si>
  <si>
    <t>Rozbudowa cmentarza komunalnego - Półwieś - etap I</t>
  </si>
  <si>
    <t>Przebudowa przepompowni wód drenażowych na cmentarzu komunalnym w Opolu-Półwsi</t>
  </si>
  <si>
    <t xml:space="preserve">Remont domu przedpogrzebowego na cmentarzu komunalnym przy ul.Zielonej </t>
  </si>
  <si>
    <t>Wydatki na realizację zadań bieżących z zakresu administracji rządowej oraz innych zadań zleconych gminie (związkom gmin) ustawami</t>
  </si>
  <si>
    <t>Komputeryzacja Urzędu Miasta</t>
  </si>
  <si>
    <t>Zakupy inwestycyjne sprzętu</t>
  </si>
  <si>
    <t>Adaptacja budynku przy ul.Budowlanych na archiwum zakładowe - etap II</t>
  </si>
  <si>
    <t>Zakup syren alarmowych</t>
  </si>
  <si>
    <t xml:space="preserve">Remonty budynków Urzędu Miasta </t>
  </si>
  <si>
    <t>Projekt zagospodarowania terenu przy WSO - Pl.Wolności</t>
  </si>
  <si>
    <t>Rozbiórka wiaty murowanej i blaszanej oraz portierni przy ul.Budowalnych 4</t>
  </si>
  <si>
    <t>Wydatki na zadania realizowane przez powiat na podstawie porozumień z organami administracji rządowej</t>
  </si>
  <si>
    <t>Zakup urządzenia do wytwarzania mieszanek tlenowych dla płetwonurków</t>
  </si>
  <si>
    <t xml:space="preserve">Modernizacja nadwozia samochodu na potrzeby OSP Szczepanowice </t>
  </si>
  <si>
    <t>Wpłata do budżetu państwa</t>
  </si>
  <si>
    <t>SP ZOZ "Śródmieście" - zakup urządzeń medycznych</t>
  </si>
  <si>
    <t>Realizacja zadań z zakresu promocji zdrowia</t>
  </si>
  <si>
    <t>Badania do celów sanitarno - epidemiologicznych</t>
  </si>
  <si>
    <t>Wydatki bieżące - środki z Miejskiego Programu Profilaktyki i Rozwiązywania Problemów Alkoholowych</t>
  </si>
  <si>
    <t>Wydatki na zadania bieżące z zakresu administracji rządowej oraz inne zadania zlecone ustawami realizowane przez powiat (dzieci)</t>
  </si>
  <si>
    <t>Wydatki na zadania bieżące z zakresu administracji rządowej oraz inne zadania zlecone ustawami realizowane przez powiat (bezrobotni)</t>
  </si>
  <si>
    <t>Dofinansowanie zadań z zakresu opieki paliatywno - hospicyjnej</t>
  </si>
  <si>
    <t>Prowadzenie oddziału dziennego pobytu dla dzieci z porażeniem mózgowym i innymi schorzeniami układu nerwowego</t>
  </si>
  <si>
    <t>Wydatki na realizację zadań bieżących z zakresu administracji rządowej oraz innych zadań zleconych gminom (związkom gmin) ustawami - realizacja świadczeń rodzinnych</t>
  </si>
  <si>
    <t>Wydatki na realizację zadań bieżących z zakresu administracji rządowej oraz innych zadań zleconych gminom (związkom gmin) ustawami</t>
  </si>
  <si>
    <t>Wydatki na realizację własnych zadań bieżących gmin (związków gmin)</t>
  </si>
  <si>
    <t>środki z Miejskiego Programu Profilaktyki i Rozwiązywania Problemów Alkoholowych</t>
  </si>
  <si>
    <t>Ośrodek Readaptacji Społecznej "Szansa" - wymiana instalacji elektrycznej</t>
  </si>
  <si>
    <t>dotacje celowe otrzymane z budżetu państwa na realizację własnych zadań bieżących gmin (związków gmin) - wyprawka szkolna</t>
  </si>
  <si>
    <t>UM - Wydz.Oświaty</t>
  </si>
  <si>
    <t>UM-Wydz.Budżetu i Wydz.Oświaty</t>
  </si>
  <si>
    <t>Dotacje celowe otrzymane z budżetu państwa na realizację własnych zadań bieżących gmin (związków gmin) komisje kwalifikacyjne i egzaminacyjne powoływane do przeprowadzenia postępowania kwalifikacyjnego związanego z awansem zawodowym nauczycieli</t>
  </si>
  <si>
    <t>Realizacja zadania w zakresie promocji i organizacji wolontariatu</t>
  </si>
  <si>
    <t xml:space="preserve">Realizacja zadania w zakresie promocji zatrudnienia i aktywizacji osób pozostających bez pracy i zagrożonych zwolnieniem z pracy </t>
  </si>
  <si>
    <t>Realizacja zadania w zakresie działania na rzecz osób niepełnosprawnych</t>
  </si>
  <si>
    <t>Realizacja zadania w zakresie reintegracji społecznej i zawodowej osób wykluczonych społecznie</t>
  </si>
  <si>
    <t>Środki na dofinansowanie własnych  zadań bieżących gmin (związków gmin), powiatów (związków powiatów), samorządów województw, pozyskane z innych źródeł</t>
  </si>
  <si>
    <t>Centra kształcenia ustawicznego i praktycznego oraz ośrodki dokształcania zawodowego</t>
  </si>
  <si>
    <t>Dotacje celowe otrzymane z budżetu państwa na realizację inwestycji i zakupów inwestycyjnych własnych gmin (związków gmin)</t>
  </si>
  <si>
    <t>SZKOLNICTWA WYŻSZE</t>
  </si>
  <si>
    <t>Pomoc materialna dla studentów</t>
  </si>
  <si>
    <t>Dotacja celowa otrzymana przez jednostkę samorządu terytorialnego od innej jednostki samorządu terytorialnego będącej instytucją wdrażającą na zadania bieżące realizowane na podstawie porozumień (umów)</t>
  </si>
  <si>
    <t>Dotacje celowe otrzymane z budżetu państwa na realizację inwestycji i zakupów inwestycyjnych własnych powiatu</t>
  </si>
  <si>
    <t>Dotacje celowa otrzymana przez jednostkę samorządu terytorialnego od innej jednostki samorządu terytorialnego będącej instytucją wdrażającą na zadania bieżące realizowane na podstawie porozumień (umów)</t>
  </si>
  <si>
    <t>Dotacje celowe otrzymane od samorządu województwa na zadania bieżące realizowane na podstawie porozumień  (umów) między jednostkami samorządu terytorialnego</t>
  </si>
  <si>
    <t>Zespół Szkolno-Przedszkolny Nr 1 - Przedszkole Publiczne Nr 36</t>
  </si>
  <si>
    <t>ZSP Nr 1 - PP Nr 36</t>
  </si>
  <si>
    <t xml:space="preserve">w tym: inwestycje </t>
  </si>
  <si>
    <t>w tym:  inwestycje</t>
  </si>
  <si>
    <t>Realizacja programu Wspólnoty Europejskiej Socrates-Comenius</t>
  </si>
  <si>
    <t>Wydatki na realizację własnych zadań bieżących gmin (związków gmin) - dofinansowanie pracodawcom kosztów kształcenia młodocianych pracowników</t>
  </si>
  <si>
    <t>Kontrakt nr 1: Budowa sieci kanalizacyjnej w miejscowościach: Folwark, Chrzowice, Chmielowice, Żerkowice, Komprachcice-Osiny, Polska Nowa Wieś</t>
  </si>
  <si>
    <t>Kontrakt nr 7: Nadzór nad realizacją Projektu - Inżynier Kontraktu</t>
  </si>
  <si>
    <t>Utrzymanie terenów zieleni</t>
  </si>
  <si>
    <t>Utrzymanie terenów zieleni na Wyspie Bolko i w parku ZWM</t>
  </si>
  <si>
    <t>Konserwacja placów zabaw na terenie gminy</t>
  </si>
  <si>
    <t>Interwencyjne porządkowanie terenów zieleni</t>
  </si>
  <si>
    <t>Doświetlenie ulic</t>
  </si>
  <si>
    <t>Remont szaletu przy pl.Daszyńskiego</t>
  </si>
  <si>
    <t>Administrowanie terenem po rekultywacji składowiska odpadów przy Al.Przyjaźni</t>
  </si>
  <si>
    <t>Zakup samochodu osobowego na potrzeby Biura PIU</t>
  </si>
  <si>
    <t>Dopłaty związane z odprowadzaniem ścieków z gospodarstw domowych</t>
  </si>
  <si>
    <t>Dokumentacja przyszłościowa</t>
  </si>
  <si>
    <t>Budowa kanalizacji deszczowej w ul.Podlesie - etap II</t>
  </si>
  <si>
    <t>Budowa urządzeń podczyszczających ścieki deszczowe odprowadzane ze zlewni ul.Katowickiej i "dzielnicy generalskiej"</t>
  </si>
  <si>
    <t>Budowa urządzeń podczyszczających ścieki deszczowe pochodzące z dzielnicy "ZWM" i Chabry</t>
  </si>
  <si>
    <t xml:space="preserve">Budowa kanalizacji sanitarnej i deszczowej ul.Kwiatkowskiego i ul.Broniewskiego </t>
  </si>
  <si>
    <t>Budowa sieci wodociągowej w ul.Jeżynowej i ul.Suchoborskiej</t>
  </si>
  <si>
    <t>Budowa II kwatery Miejskiego Składowiska Odpadów w Opolu - 1 etap</t>
  </si>
  <si>
    <t xml:space="preserve">Budowa separatorów na wylotach kanalizacji deszczowej </t>
  </si>
  <si>
    <t>Uzbrojenie terenów w rejonie ulicy Lwowskiej</t>
  </si>
  <si>
    <t>Remont kanału deszczowego w ul.Kusocińskiego</t>
  </si>
  <si>
    <t>Konkurs architektoniczny na projekt rozbudowy Galerii Sztuki Współczesnej</t>
  </si>
  <si>
    <t>Ochrona i konserwacja zabytków</t>
  </si>
  <si>
    <t>Remonty interwencyjne obiektów zabytkowych</t>
  </si>
  <si>
    <t>Kryta pływalnia "AKWARIUM" (przebudowa przyłącza wod.-kan.)</t>
  </si>
  <si>
    <t>Sztuczne lodowisko "TOROPOL" - remont 2 szt. sprężarek chłodniczych</t>
  </si>
  <si>
    <t xml:space="preserve">Modernizacja stadionu żużlowego przy ul.Wschodniej - wieża sędziowska </t>
  </si>
  <si>
    <t>Zagospodarowanie terenów akwenów Silesia i Malina</t>
  </si>
  <si>
    <t xml:space="preserve">Składki na ubezpieczenie zdrowotne opłacone za osoby pobierające niektóre świadczenia z pomocy społecznej </t>
  </si>
  <si>
    <t>UM - Wydz.Gospodarki i Promocji Miasta</t>
  </si>
  <si>
    <t>Drogi publiczne gminne</t>
  </si>
  <si>
    <t>0690</t>
  </si>
  <si>
    <t>0470</t>
  </si>
  <si>
    <t>0750</t>
  </si>
  <si>
    <t>0760</t>
  </si>
  <si>
    <t>0770</t>
  </si>
  <si>
    <t>0910</t>
  </si>
  <si>
    <t>0970</t>
  </si>
  <si>
    <t>Dochody jednostek samorządu terytorialnego związane z realizacją zadań z zakresu administracji rządowej oraz innych zadań zleconych ustawami</t>
  </si>
  <si>
    <t>Prace  geodezyjne i kartograficzne (nieinwestycyjne)</t>
  </si>
  <si>
    <t>0420</t>
  </si>
  <si>
    <t>0570</t>
  </si>
  <si>
    <t>0350</t>
  </si>
  <si>
    <t>0310</t>
  </si>
  <si>
    <t>0320</t>
  </si>
  <si>
    <t>0330</t>
  </si>
  <si>
    <t>0340</t>
  </si>
  <si>
    <t>0360</t>
  </si>
  <si>
    <t>0370</t>
  </si>
  <si>
    <t>0430</t>
  </si>
  <si>
    <t>0500</t>
  </si>
  <si>
    <t>0410</t>
  </si>
  <si>
    <t>0460</t>
  </si>
  <si>
    <t>0010</t>
  </si>
  <si>
    <t>0020</t>
  </si>
  <si>
    <t>Podatek dochodowy od osób prawnych</t>
  </si>
  <si>
    <t>0920</t>
  </si>
  <si>
    <t>Część równoważąca subwencji ogólnej dla powiatów</t>
  </si>
  <si>
    <t>0480</t>
  </si>
  <si>
    <t xml:space="preserve">Składki na ubezpieczenie zdrowotne oraz świadczenia dla osób nieobjętych obowiązkiem ubezpieczenia zdrowotnego </t>
  </si>
  <si>
    <t>0830</t>
  </si>
  <si>
    <t xml:space="preserve">Działalność radiowa i telewizyjna </t>
  </si>
  <si>
    <t>Miejska Telewizja Opole Sp. z o. o.</t>
  </si>
  <si>
    <t xml:space="preserve">Dotacje otrzymane z funduszy celowych na realizację zadań bieżących jednostek sektora finansów publicznych </t>
  </si>
  <si>
    <t xml:space="preserve">Środki na dofinansowanie własnych inwestycji gmin (związków gmin), powiatów (związków powiatów), samorządów województw, pozyskane z innych źródeł </t>
  </si>
  <si>
    <t>w tym : remonty</t>
  </si>
  <si>
    <t>w tym : inwestycje</t>
  </si>
  <si>
    <t>Zespół Szkolno-Przedszkolny Nr 1 - Publiczna Szkoła Podstawowa nr 28</t>
  </si>
  <si>
    <t>ZSP Nr 1 - PSP nr 28</t>
  </si>
  <si>
    <t xml:space="preserve">w tym : inwestycje </t>
  </si>
  <si>
    <t>ZSTiO</t>
  </si>
  <si>
    <t>Dodatki motywacyjne dla dyrektorów szkół</t>
  </si>
  <si>
    <t xml:space="preserve">Zasiłki i pomoc w naturze oraz składki na ubezpieczenia społeczne </t>
  </si>
  <si>
    <t xml:space="preserve">Ogrody botaniczne i zoologiczne </t>
  </si>
  <si>
    <t xml:space="preserve">Różne jednostki obsługi gospodarki mieszkaniowej </t>
  </si>
  <si>
    <t xml:space="preserve">Wpływy z różnych dochodów </t>
  </si>
  <si>
    <t xml:space="preserve">URZĘDY NACZELNYCH ORGANÓW WŁADZY PAŃSTWOWEJ, KONTROLI I OCHRONY PRAWA ORAZ SĄDOWNICTWA </t>
  </si>
  <si>
    <t>Zakup samochodu</t>
  </si>
  <si>
    <t>Zakup sprzętu komputerowego</t>
  </si>
  <si>
    <t>Zakupy inwestycyjne</t>
  </si>
  <si>
    <t>Selektywna zbiórka i utylizacja odpadów</t>
  </si>
  <si>
    <t>Zbiornik retencyjny  ścieków ZR - 2 przy ul. Żwirki i Wigury w Opolu (usunięcie wady ukrytej zbiornika)</t>
  </si>
  <si>
    <t>Budowa budynku zaplecza technicznego  z salą prób Opolskiego Teatru Lalki i Aktora im. A. Smolki, wraz z rozbiórką istniejącego budynku zaplecza technicznego w Opolu</t>
  </si>
  <si>
    <t xml:space="preserve">Zagospodarowanie terenu i przebudowa elewacji oraz remont wnętrza budynku Galerii Sztuki Współczesnej w Opolu ze szczególnym uwzględnieniem termoizolacyjności </t>
  </si>
  <si>
    <t xml:space="preserve">Galeria Sztuki Współczesnej - zakup oprogramowania </t>
  </si>
  <si>
    <t>Zakup ciągnika z przyczepą</t>
  </si>
  <si>
    <t>Aktualizacja projektu technologicznego basenu dla fok wraz z kosztorysem</t>
  </si>
  <si>
    <t>Budowa zespołu boisk do siatkówki plażowej na terenie akwenu Silesia (zakupy inwestycyjne)</t>
  </si>
  <si>
    <t>Zagospodarowanie terenu akwenu "Bolko I"</t>
  </si>
  <si>
    <t>Przebudowa jezdni ul.Partyzanckiej i Kurpiowskiej wraz z budową kanalizacji deszczowej związane z realizacją Programu Funduszu Spójności/ISPA</t>
  </si>
  <si>
    <t xml:space="preserve">Urzędy naczelnych organów władzy państwowej, kontroli i ochrony prawa </t>
  </si>
  <si>
    <t>Ośrodki szkolenia, dokształcania i doskonalenia kadr</t>
  </si>
  <si>
    <t xml:space="preserve">Miejski Ośrodek Doskonalenia Nauczycieli </t>
  </si>
  <si>
    <t xml:space="preserve">Zadania ratownictwa górskiego i wodnego </t>
  </si>
  <si>
    <t>UM - Wydz.Spraw  Obywatelskich</t>
  </si>
  <si>
    <t>Zespół Szkół Ogólnokształcących - Publiczne Gimnazjum Nr 9</t>
  </si>
  <si>
    <t>ZSO-PG Nr 9</t>
  </si>
  <si>
    <t>VI LO</t>
  </si>
  <si>
    <t>Przedszkole Publiczne Nr 37</t>
  </si>
  <si>
    <t>PP Nr 37</t>
  </si>
  <si>
    <t xml:space="preserve">Usuwanie skutków klęsk żywiołowych </t>
  </si>
  <si>
    <t xml:space="preserve">Drogi wewnętrzne </t>
  </si>
  <si>
    <t>ZSO - Publiczne Gimnazjum Nr 9</t>
  </si>
  <si>
    <t>PG Nr 9</t>
  </si>
  <si>
    <t xml:space="preserve">Dokształcanie i doskonalenie nauczycieli </t>
  </si>
  <si>
    <t>Urzędy naczelnych organów władzy państwowej, kontroli i ochrony prawa</t>
  </si>
  <si>
    <t xml:space="preserve">Wpływy z innych opłat stanowiących dochody jednostek samorządu terytorialnego na podstawie ustaw </t>
  </si>
  <si>
    <t xml:space="preserve">MODN </t>
  </si>
  <si>
    <t>UM - Wydz. Oświaty</t>
  </si>
  <si>
    <t>SSM</t>
  </si>
  <si>
    <t xml:space="preserve">Wpływy z usług </t>
  </si>
  <si>
    <t xml:space="preserve">Pozostałe odsetki </t>
  </si>
  <si>
    <t>Melioracje wodne</t>
  </si>
  <si>
    <t>Wydatki na oświetlenie ulic</t>
  </si>
  <si>
    <t>Pozostałe instytucje kultury</t>
  </si>
  <si>
    <t>Wykup gruntów na potrzeby realizacji projektu ISPA</t>
  </si>
  <si>
    <t>Powiatowy Zespół ds.. Orzekania o Niepełnosprawności</t>
  </si>
  <si>
    <t>Remont SP ZOZ Śródmieście</t>
  </si>
  <si>
    <t xml:space="preserve">Dotacja </t>
  </si>
  <si>
    <t xml:space="preserve">usuwanie wraków pojazdów z terenu gminy </t>
  </si>
  <si>
    <t xml:space="preserve">Operaty wykonywane przez biegłych rzeczoznawców w zakresie ochrony środowiska </t>
  </si>
  <si>
    <t xml:space="preserve">Badania dotyczące ochrony środowiska </t>
  </si>
  <si>
    <t xml:space="preserve">Odsetki od zaciągniętych kredytów i pożyczek </t>
  </si>
  <si>
    <t>UM - Wydz.Budżetu</t>
  </si>
  <si>
    <t>VI Liceum Ogólnokształcące</t>
  </si>
  <si>
    <t>Programy polityki zdrowotnej</t>
  </si>
  <si>
    <t>POMOC SPOŁECZNA</t>
  </si>
  <si>
    <t>POZOSTAŁE ZADANIA W ZAKRESIE POLITYKI SPOŁECZNEJ</t>
  </si>
  <si>
    <t>Dokształcanie i doskonalenie nauczycieli</t>
  </si>
  <si>
    <t>Przedszkole Publiczne Nr 18</t>
  </si>
  <si>
    <t>PP Nr 18</t>
  </si>
  <si>
    <t>Dokształcanie  i doskonalenie nauczycieli</t>
  </si>
  <si>
    <t xml:space="preserve">Centrum Kształcenia Specjalnego </t>
  </si>
  <si>
    <t>UM - Referat Informatyki</t>
  </si>
  <si>
    <t>UM - Wydz. Finansowo - Księgowy</t>
  </si>
  <si>
    <t xml:space="preserve">UM - Wydz. Kultury, Spotu i Turystyki </t>
  </si>
  <si>
    <t xml:space="preserve">UM - Wydz.Finansowo - Księgowy </t>
  </si>
  <si>
    <t>UM-Wydział Budżetu</t>
  </si>
  <si>
    <t>UM - Wydz. Budżetu</t>
  </si>
  <si>
    <t xml:space="preserve">UM - Wydz. Inwestycji Miejskich </t>
  </si>
  <si>
    <t>Dom Pomocy Społecznej w Opolu, ul. Szpitalna 17</t>
  </si>
  <si>
    <t xml:space="preserve">UM - Wydz.Budżetu </t>
  </si>
  <si>
    <t xml:space="preserve">Ogród Zoologiczny </t>
  </si>
  <si>
    <t>UM - Wydz.Kultury, Sportu i Turystyki/ OTLiA</t>
  </si>
  <si>
    <t>UM - Wydz.Kultury, Sportu i Turystyki/ MOK</t>
  </si>
  <si>
    <t>UM - Wydz.Kultury, Sportu i Turystyki/ GSW</t>
  </si>
  <si>
    <t xml:space="preserve">UM - Wydz.Kultury, Sportu i Turystyki/ MBP </t>
  </si>
  <si>
    <t>UM - Wydz.Kultury, Sportu i Turystyki</t>
  </si>
  <si>
    <t xml:space="preserve">Wydatki na oczyszczanie miasta </t>
  </si>
  <si>
    <t xml:space="preserve">Dotacje podmiotowe z budżetu dla instytucji kultury </t>
  </si>
  <si>
    <t>Administrowanie strefą płatnego parkowania</t>
  </si>
  <si>
    <t>TURYSTYKA</t>
  </si>
  <si>
    <t>Ośrodki informacji turystycznej</t>
  </si>
  <si>
    <t>Miejska Informacja Turystyczna - wydatki bieżące</t>
  </si>
  <si>
    <t>UM - Wydz. Kultury, Sportu i Turystyki</t>
  </si>
  <si>
    <t>Zakłady gospodarki komunalnej</t>
  </si>
  <si>
    <t>0580</t>
  </si>
  <si>
    <t>Grzywny i inne kary pieniężne od osób prawnych i innych jednostek organizacyjnych</t>
  </si>
  <si>
    <t>Wpływy i wydatki związane z gromadzeniem środków z opłat produktowych</t>
  </si>
  <si>
    <t>Konserwacja i utrzymanie rowów melioracyjnych</t>
  </si>
  <si>
    <t>dopłaty do przejazdów pasażerskich</t>
  </si>
  <si>
    <t>Budowa obwodnicy północnej dla miasta Opola, w tym: odc. od ul. Częstochowskiej do ul. Strzeleckiej</t>
  </si>
  <si>
    <t>Remont wspornika mostu przez rzekę Odrę w ciągu ul. Nysy Łużyckiej</t>
  </si>
  <si>
    <t>Przebudowa ul.Rzeszowskiej (opracowanie dokumentacji technicznej)</t>
  </si>
  <si>
    <t>Przebudowa ulic Złotej, Srebrnej, Metalowej, Irydowej, Niklowej (opracowanie dokumentacji technicznej)</t>
  </si>
  <si>
    <t>Przebudowa Sali wielofunkcyjnej w budynku przy ul. Odrzańskiej 4 na lokale socjalne</t>
  </si>
  <si>
    <t>Budowa lokali socjalnych przy ul. Walecki (działka nr 12)</t>
  </si>
  <si>
    <t xml:space="preserve">Kontynuacja budowy budynku mieszkalnego wielorodzinnego z przeznaczeniem na lokale socjalne wraz z miejscami postojowymi i drogą wewnętrzną przy ul. Srebrnej w Opolu </t>
  </si>
  <si>
    <t>Wydatki na zadania bieżące realizowane przez gminę na podstawie porozumień z organami administracji rządowej</t>
  </si>
  <si>
    <t>Remont sanitariatów na cmentarzu komunalnym Opole - Półwieś</t>
  </si>
  <si>
    <t>Przebudowa wejścia do kaplicy przy ul. Cmentarnej i remont elewacji  wraz z dokumentacją</t>
  </si>
  <si>
    <t>Zakup samochodu osobowego</t>
  </si>
  <si>
    <t>Udział w konkursie "Europrodukt", kategoria Inicjatywa samorządowa</t>
  </si>
  <si>
    <t>Zakup ciężkiego samochodu gaśniczego dla OSP Grudzice</t>
  </si>
  <si>
    <t>Komputeryzacja Straży Miejskiej</t>
  </si>
  <si>
    <t>Adaptacja pomieszczeń na posterunek Straży Miejskiej przy ul. Niemodlińskiej w Opolu</t>
  </si>
  <si>
    <t>SP ZOZ "Śródmieście" - zakup sprzętu medycznego</t>
  </si>
  <si>
    <t>Realizacja programu promocji i profilaktyki zdrowia - badania mammograficzne - dotacja dla SP ZOZ Centrum</t>
  </si>
  <si>
    <t>Realizacja programu profilaktyki chorób układu krążenia - dotacja dla SP ZOZ Centrum</t>
  </si>
  <si>
    <t>Realizacja programu profilaktyki chorób układu krążenia - dotacja dla SP ZOZ Zaodrze</t>
  </si>
  <si>
    <t>Realizacja programu profilaktyki chorób układu krążenia - dotacja dla SP ZOZ Śródmieście</t>
  </si>
  <si>
    <t>Wymiana stolarki okiennej w Domu Dziennego Pobytu "Złota Jesień"</t>
  </si>
  <si>
    <t>Zakup kotła warzelnego gazowego dla Domu Dziennego Pobytu "Złota Jesień"</t>
  </si>
  <si>
    <t>Modernizacja infrastruktury technicznej - kuchni Domu Pomocy Społecznej dla Kombatantów w Opolu</t>
  </si>
  <si>
    <t>Adaptacja lokalu przy ul. Armii Krajowej w Opolu na nową siedzibę Miejskiego Ośrodka Pomocy Rodzinie (opracowanie dokumentacji)</t>
  </si>
  <si>
    <t xml:space="preserve">w tym: - remont zewnętrznych schodów wejściowych wraz z podjazdem dla wózków </t>
  </si>
  <si>
    <t>naprawa elewacji budynku</t>
  </si>
  <si>
    <t>Powiatowy Urząd Pracy - audyt projektu SKOK</t>
  </si>
  <si>
    <t xml:space="preserve">Powiatowy Urząd Pracy - audyt projektu SOS </t>
  </si>
  <si>
    <t>Powiatowy Urząd Pracy - adaptacja pomieszczeń na archiwum zakładowe</t>
  </si>
  <si>
    <t>Zakupy koszy na śmieci</t>
  </si>
  <si>
    <t xml:space="preserve">Zakupy ławek na tereny zieleni </t>
  </si>
  <si>
    <t>Rozbiórka budynków mieszkalnych i gospodarczych</t>
  </si>
  <si>
    <t>UM - Referat Nieruchomości Skarbu Państwa</t>
  </si>
  <si>
    <t>wydatki bieżące</t>
  </si>
  <si>
    <t>Zwrot kaucji mieszkaniowych</t>
  </si>
  <si>
    <t>Um - Wydz. Adm.-Gosp.</t>
  </si>
  <si>
    <t>Administrowanie cmentarzami komunalnymi</t>
  </si>
  <si>
    <t>DOCHODY OD OSÓB PRAWNYCH , OD OSÓB FIZYCZNYCH I OD INNYCH JEDNOSTEK NIE POSIADAJĄCYCH OSOBOWOŚCI PRAWNEJ ORAZ WYDATKI ZWIĄZANE Z ICH POBOREM</t>
  </si>
  <si>
    <t>Pobór podatków, opłat i niepodatkowych należności budżetowych</t>
  </si>
  <si>
    <t>Prowizje  z tytułu opłaty targowej</t>
  </si>
  <si>
    <t xml:space="preserve">Dotacja przedmiotowa z budżetu dla zakładu budżetowego </t>
  </si>
  <si>
    <t>CKP</t>
  </si>
  <si>
    <t>Inwestycje - budowa Centrum Powiadamiania Ratunkowego</t>
  </si>
  <si>
    <t>Remont kanalizacji deszczowej</t>
  </si>
  <si>
    <t xml:space="preserve">Gospodarka ściekowa i ochrona wód </t>
  </si>
  <si>
    <t>UM - Wydz. Finansowo-Księgowy</t>
  </si>
  <si>
    <t xml:space="preserve">Dotacje celowe otrzymane z gminy lub miasta stołecznego Warszawy na zadania bieżące realizowane na podstawie porozumień (umów) między jednostkami samorządu terytorialnego </t>
  </si>
  <si>
    <t xml:space="preserve">Dowóz dzieci niepełnosprawnych do Ośrodków Szkolno-Wychowawczych </t>
  </si>
  <si>
    <t>ZSS - Szkoła Specjalna Przysposabiająca do Pracy</t>
  </si>
  <si>
    <t>ZSS-SSPdP</t>
  </si>
  <si>
    <t>opracowanie lokalnych standardów organizacji oświaty dla miasta Opola</t>
  </si>
  <si>
    <t xml:space="preserve">Budowa kanalizacji teleinformatycznej na odcinku ul. Kołłątaja </t>
  </si>
  <si>
    <t xml:space="preserve">Centra kształcenia ustawicznego i praktycznego oraz ośrodki doskonalenia zawodowego </t>
  </si>
  <si>
    <t xml:space="preserve">Centrum kształcenia Praktycznego </t>
  </si>
  <si>
    <t>Zobowiązania z tytułu rozliczenia I odcinka Budowy Obwodnicy Północnej miasta Opola od odcinka ul. Oleskiej do ul. Częstochowskiej</t>
  </si>
  <si>
    <t xml:space="preserve">Wydatki na realizację zadań bieżących z zakresu administracji rządowej oraz innych zadań zleconych gminie (związkom gmin) ustawami </t>
  </si>
  <si>
    <t xml:space="preserve">Zmiana lokalizacji ogrodzenia </t>
  </si>
  <si>
    <t>Dotacje celowe otrzymane z budżetu państwa na inwestycje i zakupy inwestycyjne z zakresu administracji rządowej oraz inne zadania zlecone ustawami realizowane przez powiat</t>
  </si>
  <si>
    <t>Miejski Ośrodek Pomocy Osobom Bezdomnym i Uzależnionym</t>
  </si>
  <si>
    <t>Obiekty sportowe</t>
  </si>
  <si>
    <t xml:space="preserve">Miejski Zakład Komunikacyjny Sp. z o. o. </t>
  </si>
  <si>
    <t>Koszty eksmisji</t>
  </si>
  <si>
    <t>Opracowania projektowe</t>
  </si>
  <si>
    <t xml:space="preserve">"  </t>
  </si>
  <si>
    <t>Zespół Szkół Specjalnych - Publiczna Szkoła Podstawowa Nr 13</t>
  </si>
  <si>
    <t>Wydatki bieżące /remonty / inwestycje</t>
  </si>
  <si>
    <t>Niepubliczne Gimnazja - dotacje</t>
  </si>
  <si>
    <t>Licea ogólnokształcące niepubliczne - dotacje</t>
  </si>
  <si>
    <t xml:space="preserve">dotacja podmiotowa z budżetu dla niepublicznej szkoły </t>
  </si>
  <si>
    <t>Szkoły zawodowe</t>
  </si>
  <si>
    <t xml:space="preserve">UM - Wydz. Oświaty </t>
  </si>
  <si>
    <t>Awanse zawodowe nauczycieli</t>
  </si>
  <si>
    <t>Środ. Dom Samopomocy</t>
  </si>
  <si>
    <t>Składki na ubezpieczenie zdrowotne opłacane za osoby pobierające niektóre świadczenia z pomocy społecznej</t>
  </si>
  <si>
    <t>Przedszkola niepubliczne - dotacje</t>
  </si>
  <si>
    <t>Państwowe Ognisko Plastyczne - dotacja</t>
  </si>
  <si>
    <t>Internat przy WZDZ Opole - dotacja</t>
  </si>
  <si>
    <t>Składki na ubezpieczenie zdrowotne oraz świadczenia dla osób nie objętych obowiązkiem ubezpieczenia zdrowotnego</t>
  </si>
  <si>
    <t xml:space="preserve">Powiatowy Urząd Pracy </t>
  </si>
  <si>
    <t xml:space="preserve">Placówki opiekuńczo-wychowawcze </t>
  </si>
  <si>
    <t>Dom Dziecka</t>
  </si>
  <si>
    <t>Pogotowie Opiekuńcze</t>
  </si>
  <si>
    <t xml:space="preserve">Domy pomocy społecznej </t>
  </si>
  <si>
    <t xml:space="preserve">Dom Dziennego Pobytu </t>
  </si>
  <si>
    <t>Dom Pomocy Społecznej dla Kombatantów</t>
  </si>
  <si>
    <t>Ośrodki wsparcia</t>
  </si>
  <si>
    <t>Dotacja celowa z budżetu państwa na zadanie zlecone</t>
  </si>
  <si>
    <t>Wydatki bieżące</t>
  </si>
  <si>
    <t>Żłobki</t>
  </si>
  <si>
    <t xml:space="preserve">Żłobek nr 2 </t>
  </si>
  <si>
    <t>Żłobek nr 4</t>
  </si>
  <si>
    <t>Żłobek nr 9</t>
  </si>
  <si>
    <t>Żłobek - Pomnik Matki Polki</t>
  </si>
  <si>
    <t>MOPR</t>
  </si>
  <si>
    <t>Miejska Biblioteka Publiczna</t>
  </si>
  <si>
    <t>Zasiłki i pomoc w naturze oraz składki na ubezpieczenia społeczne i zdrowotne</t>
  </si>
  <si>
    <t>Dodatki mieszkaniowe</t>
  </si>
  <si>
    <t>Powiatowe centra pomocy rodzinie</t>
  </si>
  <si>
    <t xml:space="preserve">Ośrodki pomocy społecznej </t>
  </si>
  <si>
    <t>Jednostki specjalistycznego poradnictwa, mieszkania chronione i ośrodki  interwencji kryzysowej</t>
  </si>
  <si>
    <t xml:space="preserve">Miejski Ośrodek Pomocy Rodzinie </t>
  </si>
  <si>
    <t>Zespoły do spraw orzekania o stopniu niepełnosprawności</t>
  </si>
  <si>
    <t>Fundusz pracy</t>
  </si>
  <si>
    <t>Przeciwdziałanie bezrobociu</t>
  </si>
  <si>
    <t>Ośrodki adopcyjno-opiekuńcze</t>
  </si>
  <si>
    <t>Ośrodek Adopcyjno-Opiekuńczy</t>
  </si>
  <si>
    <t xml:space="preserve">Usługi opiekuńcze i specjalistyczne na usługi opiekuńcze </t>
  </si>
  <si>
    <t>Powiatowe urzędy pracy</t>
  </si>
  <si>
    <t xml:space="preserve">Pozostała działalność </t>
  </si>
  <si>
    <t xml:space="preserve">Ośrodki Readaptacji Społecznej </t>
  </si>
  <si>
    <t>Przeciwdziałanie narkomanii</t>
  </si>
  <si>
    <t>EDUKACYJNA OPIEKA WYCHOWAWCZA</t>
  </si>
  <si>
    <t>Świetlice szkolne</t>
  </si>
  <si>
    <t>Publiczna Szkoła Podstawowa Nr 1</t>
  </si>
  <si>
    <t>PSP Nr 1</t>
  </si>
  <si>
    <t>Publiczna Szkoła Podstawowa Nr 2</t>
  </si>
  <si>
    <t>PSP Nr 2</t>
  </si>
  <si>
    <t>Publiczna Szkoła Podstawowa Nr 5</t>
  </si>
  <si>
    <t>PSP Nr 5</t>
  </si>
  <si>
    <t>Publiczna Szkoła Podstawowa Nr 7</t>
  </si>
  <si>
    <t>PSP Nr 7</t>
  </si>
  <si>
    <t>Publiczna Szkoła Podstawowa Nr 8</t>
  </si>
  <si>
    <t>PSP Nr 8</t>
  </si>
  <si>
    <t>Publiczna Szkoła Podstawowa Nr 9</t>
  </si>
  <si>
    <t>PSP Nr 9</t>
  </si>
  <si>
    <t>Publiczna Szkoła Podstawowa Nr 10</t>
  </si>
  <si>
    <t>PSP Nr 10</t>
  </si>
  <si>
    <t>Publiczna Szkoła Podstawowa Nr 11</t>
  </si>
  <si>
    <t>PSP Nr 11</t>
  </si>
  <si>
    <t>Publiczna Szkoła Podstawowa Nr 14</t>
  </si>
  <si>
    <t>PSP Nr 14</t>
  </si>
  <si>
    <t>Publiczna Szkoła Podstawowa Nr 15</t>
  </si>
  <si>
    <t>PSP Nr 15</t>
  </si>
  <si>
    <t>Publiczna Szkoła Podstawowa Nr 16</t>
  </si>
  <si>
    <t>PSP Nr 16</t>
  </si>
  <si>
    <t>Publiczna Szkoła Podstawowa Nr 20</t>
  </si>
  <si>
    <t>PSP Nr 20</t>
  </si>
  <si>
    <t>Publiczna Szkoła Podstawowa Nr 21</t>
  </si>
  <si>
    <t>PSP Nr 21</t>
  </si>
  <si>
    <t>Publiczna Szkoła Podstawowa Nr 24</t>
  </si>
  <si>
    <t>PSP Nr 24</t>
  </si>
  <si>
    <t>Publiczna Szkoła Podstawowa Nr 26</t>
  </si>
  <si>
    <t>PSP Nr 26</t>
  </si>
  <si>
    <t>Publiczna Szkoła Podstawowa Nr 28</t>
  </si>
  <si>
    <t>PSP Nr 28</t>
  </si>
  <si>
    <t>Publiczna Szkoła Podstawowa Nr 29</t>
  </si>
  <si>
    <t>PSP Nr 29</t>
  </si>
  <si>
    <t>Zespół Szkół Specjalnych  -  Publiczna Szkoła Podstawowa    Nr 13 Specjalna</t>
  </si>
  <si>
    <t>ZSS-PSP Nr 13</t>
  </si>
  <si>
    <t xml:space="preserve">Przedszkola </t>
  </si>
  <si>
    <t>Przedszkole Publiczne Nr 2</t>
  </si>
  <si>
    <t>PP Nr 2</t>
  </si>
  <si>
    <t>Przedszkole Publiczne Nr 3</t>
  </si>
  <si>
    <t>PP Nr 3</t>
  </si>
  <si>
    <t>Przedszkole Publiczne Nr 8</t>
  </si>
  <si>
    <t>PP Nr 8</t>
  </si>
  <si>
    <t>Przedszkole Publiczne Nr 22</t>
  </si>
  <si>
    <t>PP Nr 22</t>
  </si>
  <si>
    <t>Przedszkole Publiczne Nr 25</t>
  </si>
  <si>
    <t>PP Nr 25</t>
  </si>
  <si>
    <t>Przedszkole Publiczne Nr 33</t>
  </si>
  <si>
    <t>PP Nr 33</t>
  </si>
  <si>
    <t>Przedszkole Publiczne Nr 38</t>
  </si>
  <si>
    <t>PP Nr 38</t>
  </si>
  <si>
    <t>Przedszkole Publiczne Nr 46</t>
  </si>
  <si>
    <t>PP Nr 46</t>
  </si>
  <si>
    <t>Przedszkole Publiczne Nr 54</t>
  </si>
  <si>
    <t>PP Nr 54</t>
  </si>
  <si>
    <t>Przedszkole Publiczne Nr 56</t>
  </si>
  <si>
    <t>PP Nr 56</t>
  </si>
  <si>
    <t>Przedszkola specjalne</t>
  </si>
  <si>
    <t>Przedszkole Publiczne Nr 53 Specjalne</t>
  </si>
  <si>
    <t>PP Nr 53</t>
  </si>
  <si>
    <t>Poradnie psychologiczno-pedagogiczne oraz inne poradnie specjalistyczne</t>
  </si>
  <si>
    <t>Miejska Poradnia Psychologiczno-Pedagogiczna</t>
  </si>
  <si>
    <t>MPPP</t>
  </si>
  <si>
    <t>Placówki wychowania pozaszkolnego</t>
  </si>
  <si>
    <t>Międzyszkolny Ośrodek Sportowy</t>
  </si>
  <si>
    <t>MOS</t>
  </si>
  <si>
    <t>Młodzieżowy Dom Kultury</t>
  </si>
  <si>
    <t>MDK</t>
  </si>
  <si>
    <t>Szkolny Ośrodek Sportowo-Wypoczynkowy - Zieleniec</t>
  </si>
  <si>
    <t>SOSW-Zieleniec</t>
  </si>
  <si>
    <t>Państwowe Ognisko Plastyczne</t>
  </si>
  <si>
    <t>Internaty i bursy szkolne</t>
  </si>
  <si>
    <t>Internat Zespołu Szkół Mechanicznych</t>
  </si>
  <si>
    <t>Bursa Szkół Pomaturalnych</t>
  </si>
  <si>
    <t>Bursa Szkół Pomatur.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</si>
</sst>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  <numFmt numFmtId="169" formatCode="0.0"/>
    <numFmt numFmtId="170" formatCode="_-* #,##0.0\ _z_ł_-;\-* #,##0.0\ _z_ł_-;_-* &quot;-&quot;??\ _z_ł_-;_-@_-"/>
    <numFmt numFmtId="171" formatCode="_-* #,##0\ _z_ł_-;\-* #,##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#,##0.0"/>
    <numFmt numFmtId="176" formatCode="0.E+00"/>
    <numFmt numFmtId="177" formatCode="#,##0.000"/>
    <numFmt numFmtId="178" formatCode="0.0%;\(0.0%\)"/>
  </numFmts>
  <fonts count="16">
    <font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9"/>
      <color indexed="12"/>
      <name val="Arial CE"/>
      <family val="0"/>
    </font>
    <font>
      <sz val="10"/>
      <name val="Arial"/>
      <family val="0"/>
    </font>
    <font>
      <u val="single"/>
      <sz val="9"/>
      <color indexed="36"/>
      <name val="Arial CE"/>
      <family val="0"/>
    </font>
    <font>
      <b/>
      <sz val="10"/>
      <name val="Arial CE"/>
      <family val="2"/>
    </font>
    <font>
      <i/>
      <sz val="8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sz val="12"/>
      <name val="Arial CE"/>
      <family val="2"/>
    </font>
    <font>
      <b/>
      <sz val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3" fontId="7" fillId="0" borderId="1" xfId="64" applyNumberFormat="1" applyFont="1" applyFill="1" applyBorder="1" applyAlignment="1">
      <alignment horizontal="center" vertical="center"/>
      <protection/>
    </xf>
    <xf numFmtId="1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 quotePrefix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3" fontId="6" fillId="0" borderId="3" xfId="64" applyNumberFormat="1" applyFont="1" applyFill="1" applyBorder="1" applyAlignment="1">
      <alignment horizontal="center" vertical="center" wrapText="1"/>
      <protection/>
    </xf>
    <xf numFmtId="1" fontId="0" fillId="0" borderId="2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right" vertical="center" wrapText="1"/>
    </xf>
    <xf numFmtId="3" fontId="0" fillId="0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left" vertical="center" wrapText="1"/>
    </xf>
    <xf numFmtId="3" fontId="6" fillId="0" borderId="2" xfId="64" applyNumberFormat="1" applyFont="1" applyFill="1" applyBorder="1" applyAlignment="1">
      <alignment horizontal="center" vertical="center" wrapText="1"/>
      <protection/>
    </xf>
    <xf numFmtId="3" fontId="6" fillId="0" borderId="2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/>
    </xf>
    <xf numFmtId="3" fontId="10" fillId="0" borderId="2" xfId="0" applyNumberFormat="1" applyFont="1" applyFill="1" applyBorder="1" applyAlignment="1">
      <alignment horizontal="right" vertical="center" wrapText="1"/>
    </xf>
    <xf numFmtId="1" fontId="0" fillId="0" borderId="2" xfId="0" applyNumberFormat="1" applyFont="1" applyFill="1" applyBorder="1" applyAlignment="1" quotePrefix="1">
      <alignment horizontal="center" vertical="center" wrapText="1"/>
    </xf>
    <xf numFmtId="3" fontId="0" fillId="0" borderId="2" xfId="64" applyNumberFormat="1" applyFont="1" applyFill="1" applyBorder="1" applyAlignment="1">
      <alignment horizontal="center" vertical="center" wrapText="1"/>
      <protection/>
    </xf>
    <xf numFmtId="3" fontId="0" fillId="0" borderId="0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right" vertical="center" wrapText="1"/>
    </xf>
    <xf numFmtId="1" fontId="0" fillId="0" borderId="2" xfId="64" applyNumberFormat="1" applyFont="1" applyFill="1" applyBorder="1" applyAlignment="1">
      <alignment horizontal="center" vertical="center" wrapText="1"/>
      <protection/>
    </xf>
    <xf numFmtId="3" fontId="9" fillId="0" borderId="2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left" vertical="center" wrapText="1"/>
    </xf>
    <xf numFmtId="1" fontId="0" fillId="2" borderId="1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Alignment="1">
      <alignment/>
    </xf>
    <xf numFmtId="3" fontId="0" fillId="0" borderId="2" xfId="0" applyNumberFormat="1" applyFont="1" applyFill="1" applyBorder="1" applyAlignment="1">
      <alignment horizontal="right" vertical="center" wrapText="1"/>
    </xf>
    <xf numFmtId="3" fontId="0" fillId="0" borderId="4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horizontal="center"/>
    </xf>
    <xf numFmtId="3" fontId="0" fillId="0" borderId="6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left" vertical="center" wrapText="1"/>
    </xf>
    <xf numFmtId="3" fontId="0" fillId="0" borderId="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6" fillId="0" borderId="4" xfId="0" applyNumberFormat="1" applyFont="1" applyFill="1" applyBorder="1" applyAlignment="1">
      <alignment horizontal="left" vertical="center" wrapText="1"/>
    </xf>
    <xf numFmtId="3" fontId="0" fillId="0" borderId="5" xfId="0" applyNumberFormat="1" applyFont="1" applyFill="1" applyBorder="1" applyAlignment="1">
      <alignment horizontal="left" vertical="center" wrapText="1"/>
    </xf>
    <xf numFmtId="0" fontId="7" fillId="0" borderId="6" xfId="64" applyFont="1" applyFill="1" applyBorder="1" applyAlignment="1">
      <alignment horizontal="center" vertical="center"/>
      <protection/>
    </xf>
    <xf numFmtId="1" fontId="0" fillId="0" borderId="4" xfId="0" applyNumberFormat="1" applyFont="1" applyFill="1" applyBorder="1" applyAlignment="1" quotePrefix="1">
      <alignment horizontal="center" vertical="center" wrapText="1"/>
    </xf>
    <xf numFmtId="1" fontId="6" fillId="0" borderId="4" xfId="0" applyNumberFormat="1" applyFont="1" applyFill="1" applyBorder="1" applyAlignment="1" quotePrefix="1">
      <alignment horizontal="center" vertical="center" wrapText="1"/>
    </xf>
    <xf numFmtId="1" fontId="0" fillId="0" borderId="4" xfId="0" applyNumberFormat="1" applyFont="1" applyFill="1" applyBorder="1" applyAlignment="1">
      <alignment horizontal="center" vertical="center" wrapText="1"/>
    </xf>
    <xf numFmtId="1" fontId="6" fillId="0" borderId="6" xfId="0" applyNumberFormat="1" applyFont="1" applyFill="1" applyBorder="1" applyAlignment="1">
      <alignment horizontal="center" vertical="center" wrapText="1"/>
    </xf>
    <xf numFmtId="3" fontId="0" fillId="0" borderId="4" xfId="0" applyNumberFormat="1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3" fontId="6" fillId="0" borderId="4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vertical="center" wrapText="1"/>
    </xf>
    <xf numFmtId="3" fontId="12" fillId="0" borderId="3" xfId="0" applyNumberFormat="1" applyFont="1" applyFill="1" applyBorder="1" applyAlignment="1">
      <alignment horizontal="center" vertical="center" wrapText="1"/>
    </xf>
    <xf numFmtId="3" fontId="9" fillId="0" borderId="2" xfId="64" applyNumberFormat="1" applyFont="1" applyFill="1" applyBorder="1" applyAlignment="1">
      <alignment horizontal="right" vertical="center" wrapText="1"/>
      <protection/>
    </xf>
    <xf numFmtId="1" fontId="6" fillId="0" borderId="2" xfId="64" applyNumberFormat="1" applyFont="1" applyFill="1" applyBorder="1" applyAlignment="1">
      <alignment horizontal="center" vertical="center" wrapText="1"/>
      <protection/>
    </xf>
    <xf numFmtId="3" fontId="6" fillId="0" borderId="2" xfId="64" applyNumberFormat="1" applyFont="1" applyFill="1" applyBorder="1" applyAlignment="1">
      <alignment horizontal="left" vertical="center" wrapText="1"/>
      <protection/>
    </xf>
    <xf numFmtId="3" fontId="0" fillId="0" borderId="2" xfId="64" applyNumberFormat="1" applyFont="1" applyFill="1" applyBorder="1" applyAlignment="1">
      <alignment horizontal="right" vertical="center" wrapText="1"/>
      <protection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3" fontId="0" fillId="0" borderId="6" xfId="0" applyNumberFormat="1" applyFont="1" applyFill="1" applyBorder="1" applyAlignment="1">
      <alignment horizontal="left" vertic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3" fontId="6" fillId="3" borderId="8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left" vertical="center" wrapText="1"/>
    </xf>
    <xf numFmtId="3" fontId="0" fillId="0" borderId="2" xfId="0" applyNumberFormat="1" applyFont="1" applyBorder="1" applyAlignment="1">
      <alignment horizontal="left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1" fontId="6" fillId="2" borderId="1" xfId="0" applyNumberFormat="1" applyFont="1" applyFill="1" applyBorder="1" applyAlignment="1" quotePrefix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3" fontId="6" fillId="0" borderId="6" xfId="0" applyNumberFormat="1" applyFont="1" applyFill="1" applyBorder="1" applyAlignment="1">
      <alignment horizontal="center" vertical="center" wrapText="1"/>
    </xf>
    <xf numFmtId="1" fontId="6" fillId="2" borderId="1" xfId="64" applyNumberFormat="1" applyFont="1" applyFill="1" applyBorder="1" applyAlignment="1">
      <alignment horizontal="center" vertical="center" wrapText="1"/>
      <protection/>
    </xf>
    <xf numFmtId="3" fontId="6" fillId="2" borderId="1" xfId="64" applyNumberFormat="1" applyFont="1" applyFill="1" applyBorder="1" applyAlignment="1">
      <alignment horizontal="center" vertical="center" wrapText="1"/>
      <protection/>
    </xf>
    <xf numFmtId="3" fontId="9" fillId="0" borderId="2" xfId="0" applyNumberFormat="1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/>
    </xf>
    <xf numFmtId="3" fontId="8" fillId="0" borderId="1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/>
    </xf>
    <xf numFmtId="3" fontId="6" fillId="0" borderId="2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3" fontId="0" fillId="0" borderId="6" xfId="0" applyNumberFormat="1" applyFont="1" applyFill="1" applyBorder="1" applyAlignment="1">
      <alignment horizontal="right" vertical="center" wrapText="1"/>
    </xf>
    <xf numFmtId="3" fontId="6" fillId="0" borderId="2" xfId="0" applyNumberFormat="1" applyFont="1" applyFill="1" applyBorder="1" applyAlignment="1">
      <alignment vertical="center" wrapText="1"/>
    </xf>
    <xf numFmtId="3" fontId="6" fillId="0" borderId="2" xfId="64" applyNumberFormat="1" applyFont="1" applyFill="1" applyBorder="1" applyAlignment="1">
      <alignment horizontal="centerContinuous" vertical="center" wrapText="1"/>
      <protection/>
    </xf>
    <xf numFmtId="3" fontId="12" fillId="4" borderId="1" xfId="0" applyNumberFormat="1" applyFont="1" applyFill="1" applyBorder="1" applyAlignment="1">
      <alignment horizontal="center" vertical="center" wrapText="1"/>
    </xf>
    <xf numFmtId="1" fontId="0" fillId="4" borderId="1" xfId="0" applyNumberFormat="1" applyFont="1" applyFill="1" applyBorder="1" applyAlignment="1">
      <alignment horizontal="center" vertical="center" wrapText="1"/>
    </xf>
    <xf numFmtId="1" fontId="0" fillId="5" borderId="1" xfId="0" applyNumberFormat="1" applyFont="1" applyFill="1" applyBorder="1" applyAlignment="1">
      <alignment horizontal="center" vertical="center" wrapText="1"/>
    </xf>
    <xf numFmtId="3" fontId="6" fillId="5" borderId="1" xfId="0" applyNumberFormat="1" applyFont="1" applyFill="1" applyBorder="1" applyAlignment="1">
      <alignment horizontal="center" vertical="center" wrapText="1"/>
    </xf>
    <xf numFmtId="3" fontId="15" fillId="5" borderId="1" xfId="0" applyNumberFormat="1" applyFont="1" applyFill="1" applyBorder="1" applyAlignment="1">
      <alignment horizontal="center" vertical="center" wrapText="1"/>
    </xf>
    <xf numFmtId="3" fontId="11" fillId="4" borderId="1" xfId="0" applyNumberFormat="1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3" fontId="13" fillId="6" borderId="3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Border="1" applyAlignment="1" quotePrefix="1">
      <alignment horizontal="center" vertical="center" wrapText="1"/>
    </xf>
    <xf numFmtId="1" fontId="6" fillId="0" borderId="2" xfId="0" applyNumberFormat="1" applyFont="1" applyBorder="1" applyAlignment="1" quotePrefix="1">
      <alignment horizontal="center" vertical="center" wrapText="1"/>
    </xf>
    <xf numFmtId="1" fontId="0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vertical="center" wrapText="1"/>
    </xf>
    <xf numFmtId="3" fontId="6" fillId="0" borderId="2" xfId="65" applyNumberFormat="1" applyFont="1" applyFill="1" applyBorder="1" applyAlignment="1">
      <alignment horizontal="center" vertical="center" wrapText="1"/>
      <protection/>
    </xf>
    <xf numFmtId="1" fontId="6" fillId="0" borderId="5" xfId="0" applyNumberFormat="1" applyFont="1" applyFill="1" applyBorder="1" applyAlignment="1">
      <alignment horizontal="center" vertical="center" wrapText="1"/>
    </xf>
    <xf numFmtId="1" fontId="0" fillId="0" borderId="5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left" vertical="center" wrapText="1"/>
    </xf>
    <xf numFmtId="3" fontId="9" fillId="0" borderId="2" xfId="0" applyNumberFormat="1" applyFont="1" applyBorder="1" applyAlignment="1">
      <alignment horizontal="right" vertical="center" wrapText="1"/>
    </xf>
    <xf numFmtId="3" fontId="0" fillId="0" borderId="4" xfId="64" applyNumberFormat="1" applyFont="1" applyFill="1" applyBorder="1" applyAlignment="1">
      <alignment horizontal="center" vertical="center" wrapText="1"/>
      <protection/>
    </xf>
    <xf numFmtId="49" fontId="6" fillId="0" borderId="2" xfId="0" applyNumberFormat="1" applyFont="1" applyFill="1" applyBorder="1" applyAlignment="1">
      <alignment horizontal="center" vertical="center" wrapText="1"/>
    </xf>
    <xf numFmtId="3" fontId="9" fillId="0" borderId="2" xfId="65" applyNumberFormat="1" applyFont="1" applyFill="1" applyBorder="1" applyAlignment="1">
      <alignment horizontal="right" vertical="center" wrapText="1"/>
      <protection/>
    </xf>
    <xf numFmtId="49" fontId="9" fillId="0" borderId="2" xfId="0" applyNumberFormat="1" applyFont="1" applyBorder="1" applyAlignment="1">
      <alignment horizontal="right" vertical="center" wrapText="1"/>
    </xf>
    <xf numFmtId="3" fontId="10" fillId="0" borderId="2" xfId="0" applyNumberFormat="1" applyFont="1" applyBorder="1" applyAlignment="1">
      <alignment horizontal="righ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3" fontId="9" fillId="0" borderId="6" xfId="0" applyNumberFormat="1" applyFont="1" applyFill="1" applyBorder="1" applyAlignment="1">
      <alignment horizontal="right" vertical="center" wrapText="1"/>
    </xf>
    <xf numFmtId="3" fontId="6" fillId="0" borderId="2" xfId="0" applyNumberFormat="1" applyFont="1" applyFill="1" applyBorder="1" applyAlignment="1" quotePrefix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3" fontId="6" fillId="0" borderId="6" xfId="64" applyNumberFormat="1" applyFont="1" applyFill="1" applyBorder="1" applyAlignment="1">
      <alignment horizontal="center" vertical="center" wrapText="1"/>
      <protection/>
    </xf>
    <xf numFmtId="49" fontId="6" fillId="0" borderId="2" xfId="0" applyNumberFormat="1" applyFont="1" applyFill="1" applyBorder="1" applyAlignment="1">
      <alignment horizontal="right" vertical="center" wrapText="1"/>
    </xf>
    <xf numFmtId="3" fontId="6" fillId="2" borderId="8" xfId="64" applyNumberFormat="1" applyFont="1" applyFill="1" applyBorder="1" applyAlignment="1">
      <alignment horizontal="center" vertical="center" wrapText="1"/>
      <protection/>
    </xf>
    <xf numFmtId="3" fontId="6" fillId="0" borderId="5" xfId="64" applyNumberFormat="1" applyFont="1" applyFill="1" applyBorder="1" applyAlignment="1">
      <alignment horizontal="center" vertical="center" wrapText="1"/>
      <protection/>
    </xf>
    <xf numFmtId="3" fontId="9" fillId="0" borderId="4" xfId="64" applyNumberFormat="1" applyFont="1" applyFill="1" applyBorder="1" applyAlignment="1">
      <alignment horizontal="right" vertical="center" wrapText="1"/>
      <protection/>
    </xf>
    <xf numFmtId="3" fontId="6" fillId="0" borderId="0" xfId="64" applyNumberFormat="1" applyFont="1" applyFill="1" applyBorder="1" applyAlignment="1">
      <alignment horizontal="center" vertical="center" wrapText="1"/>
      <protection/>
    </xf>
    <xf numFmtId="3" fontId="10" fillId="0" borderId="2" xfId="0" applyNumberFormat="1" applyFont="1" applyFill="1" applyBorder="1" applyAlignment="1">
      <alignment horizontal="center" vertical="center" wrapText="1"/>
    </xf>
    <xf numFmtId="3" fontId="0" fillId="0" borderId="0" xfId="64" applyNumberFormat="1" applyFont="1" applyFill="1" applyBorder="1" applyAlignment="1">
      <alignment horizontal="center" vertical="center" wrapText="1"/>
      <protection/>
    </xf>
    <xf numFmtId="0" fontId="6" fillId="3" borderId="11" xfId="0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center" vertical="center" wrapText="1"/>
    </xf>
    <xf numFmtId="3" fontId="0" fillId="3" borderId="9" xfId="0" applyNumberFormat="1" applyFont="1" applyFill="1" applyBorder="1" applyAlignment="1">
      <alignment horizontal="center" vertical="center" wrapText="1"/>
    </xf>
    <xf numFmtId="3" fontId="0" fillId="3" borderId="10" xfId="0" applyNumberFormat="1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vertical="center" wrapText="1"/>
    </xf>
    <xf numFmtId="3" fontId="6" fillId="0" borderId="7" xfId="0" applyNumberFormat="1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" fontId="6" fillId="5" borderId="1" xfId="0" applyNumberFormat="1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wrapText="1"/>
    </xf>
    <xf numFmtId="3" fontId="6" fillId="2" borderId="6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 quotePrefix="1">
      <alignment horizontal="center" vertical="center" wrapText="1"/>
    </xf>
    <xf numFmtId="3" fontId="0" fillId="0" borderId="5" xfId="64" applyNumberFormat="1" applyFont="1" applyFill="1" applyBorder="1" applyAlignment="1">
      <alignment horizontal="center" vertical="center" wrapText="1"/>
      <protection/>
    </xf>
    <xf numFmtId="49" fontId="0" fillId="0" borderId="5" xfId="64" applyNumberFormat="1" applyFont="1" applyFill="1" applyBorder="1" applyAlignment="1">
      <alignment horizontal="center" vertical="center" wrapText="1"/>
      <protection/>
    </xf>
    <xf numFmtId="3" fontId="9" fillId="0" borderId="5" xfId="64" applyNumberFormat="1" applyFont="1" applyFill="1" applyBorder="1" applyAlignment="1">
      <alignment horizontal="left" vertical="center" wrapText="1"/>
      <protection/>
    </xf>
    <xf numFmtId="3" fontId="9" fillId="0" borderId="5" xfId="0" applyNumberFormat="1" applyFont="1" applyBorder="1" applyAlignment="1">
      <alignment horizontal="right" vertical="center" wrapText="1"/>
    </xf>
    <xf numFmtId="3" fontId="9" fillId="0" borderId="5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center"/>
    </xf>
    <xf numFmtId="49" fontId="9" fillId="0" borderId="5" xfId="0" applyNumberFormat="1" applyFont="1" applyBorder="1" applyAlignment="1">
      <alignment horizontal="right" vertical="center" wrapText="1"/>
    </xf>
    <xf numFmtId="3" fontId="13" fillId="6" borderId="1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center" vertical="center" wrapText="1"/>
    </xf>
    <xf numFmtId="3" fontId="0" fillId="0" borderId="7" xfId="0" applyNumberFormat="1" applyFont="1" applyFill="1" applyBorder="1" applyAlignment="1">
      <alignment horizontal="center" vertical="center" wrapText="1"/>
    </xf>
    <xf numFmtId="3" fontId="6" fillId="0" borderId="8" xfId="0" applyNumberFormat="1" applyFont="1" applyFill="1" applyBorder="1" applyAlignment="1">
      <alignment horizontal="center" vertical="center" wrapText="1"/>
    </xf>
    <xf numFmtId="3" fontId="6" fillId="0" borderId="9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1" xfId="64" applyFont="1" applyFill="1" applyBorder="1" applyAlignment="1">
      <alignment horizontal="center" vertical="center" wrapText="1"/>
      <protection/>
    </xf>
    <xf numFmtId="0" fontId="6" fillId="0" borderId="13" xfId="64" applyFont="1" applyFill="1" applyBorder="1" applyAlignment="1">
      <alignment horizontal="center" vertical="center" wrapText="1"/>
      <protection/>
    </xf>
    <xf numFmtId="0" fontId="6" fillId="0" borderId="3" xfId="64" applyFont="1" applyFill="1" applyBorder="1" applyAlignment="1">
      <alignment horizontal="center" vertical="center" wrapText="1"/>
      <protection/>
    </xf>
    <xf numFmtId="0" fontId="6" fillId="0" borderId="6" xfId="64" applyFont="1" applyFill="1" applyBorder="1" applyAlignment="1">
      <alignment horizontal="center" vertical="center" wrapText="1"/>
      <protection/>
    </xf>
    <xf numFmtId="0" fontId="6" fillId="3" borderId="3" xfId="64" applyFont="1" applyFill="1" applyBorder="1" applyAlignment="1">
      <alignment horizontal="center" vertical="center" wrapText="1"/>
      <protection/>
    </xf>
    <xf numFmtId="0" fontId="6" fillId="3" borderId="6" xfId="64" applyFont="1" applyFill="1" applyBorder="1" applyAlignment="1">
      <alignment horizontal="center" vertical="center" wrapText="1"/>
      <protection/>
    </xf>
  </cellXfs>
  <cellStyles count="55">
    <cellStyle name="Normal" xfId="0"/>
    <cellStyle name="_laroux" xfId="16"/>
    <cellStyle name="_laroux_Arkusz3 (2)" xfId="17"/>
    <cellStyle name="_laroux_bank św." xfId="18"/>
    <cellStyle name="_laroux_Bank Św.-29.12.98" xfId="19"/>
    <cellStyle name="_laroux_Bank Światowy - 2 wersja (2)" xfId="20"/>
    <cellStyle name="_laroux_DOCHODY" xfId="21"/>
    <cellStyle name="_laroux_DOCHODY_Arkusz-1-30.06.99 (2)" xfId="22"/>
    <cellStyle name="_laroux_GminnyF" xfId="23"/>
    <cellStyle name="_laroux_INFOR99" xfId="24"/>
    <cellStyle name="_laroux_Infor99a" xfId="25"/>
    <cellStyle name="_laroux_INFOR99B" xfId="26"/>
    <cellStyle name="_laroux_inwest.98-zal 3" xfId="27"/>
    <cellStyle name="_laroux_inwest.powodz" xfId="28"/>
    <cellStyle name="_laroux_INWEST99" xfId="29"/>
    <cellStyle name="_laroux_KOREKTA4" xfId="30"/>
    <cellStyle name="_laroux_korVI99a" xfId="31"/>
    <cellStyle name="_laroux_korVI99b" xfId="32"/>
    <cellStyle name="_laroux_SPRAW97R" xfId="33"/>
    <cellStyle name="_laroux_SPRAW98A" xfId="34"/>
    <cellStyle name="_laroux_SPRAW98R" xfId="35"/>
    <cellStyle name="_laroux_Tabela nr3 (2)" xfId="36"/>
    <cellStyle name="_laroux_UKWYD98A" xfId="37"/>
    <cellStyle name="_laroux_unia euro." xfId="38"/>
    <cellStyle name="_laroux_Wyd§-30.11 (2)" xfId="39"/>
    <cellStyle name="_laroux_Wyd§-30.9-(2)aktualne (2)" xfId="40"/>
    <cellStyle name="_laroux_Wyd§-31.12.98r (2)" xfId="41"/>
    <cellStyle name="_laroux_WYDAT98" xfId="42"/>
    <cellStyle name="_laroux_WYDATKI-jedn. (2)" xfId="43"/>
    <cellStyle name="_laroux_WYKRMP98" xfId="44"/>
    <cellStyle name="_laroux_Wyn.i zatr. j.org. 96-98 (2)" xfId="45"/>
    <cellStyle name="_laroux_ZAŁ NR 1" xfId="46"/>
    <cellStyle name="_laroux_zał. 1 wyd" xfId="47"/>
    <cellStyle name="_laroux_ZAŁ. NR 14" xfId="48"/>
    <cellStyle name="_laroux_ZAŁ. NR 7" xfId="49"/>
    <cellStyle name="_laroux_ZAŁ. NR 8" xfId="50"/>
    <cellStyle name="_laroux_ZAŁ. NR 9" xfId="51"/>
    <cellStyle name="_laroux_zał.3" xfId="52"/>
    <cellStyle name="_laroux_ZATRUD" xfId="53"/>
    <cellStyle name="_laroux_Zeszyt1" xfId="54"/>
    <cellStyle name="Comma [0]_laroux" xfId="55"/>
    <cellStyle name="Comma_laroux" xfId="56"/>
    <cellStyle name="Currency [0]_laroux" xfId="57"/>
    <cellStyle name="Currency_laroux" xfId="58"/>
    <cellStyle name="Comma" xfId="59"/>
    <cellStyle name="Comma [0]" xfId="60"/>
    <cellStyle name="Hyperlink" xfId="61"/>
    <cellStyle name="Normal_laroux" xfId="62"/>
    <cellStyle name="normální_laroux" xfId="63"/>
    <cellStyle name="Normalny_Wyd.-miasto_1" xfId="64"/>
    <cellStyle name="Normalny_Wyd.-miasto_1_Ukł wykonawczy 30.04" xfId="65"/>
    <cellStyle name="Followed Hyperlink" xfId="66"/>
    <cellStyle name="Percent" xfId="67"/>
    <cellStyle name="Currency" xfId="68"/>
    <cellStyle name="Currency [0]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\SPRAW97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4%20ROK\Harmonogramy_2004\SPR\SPRAW97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0%20ROK\Korekty%202000\SPR\STAROCIE\INFOR9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nus\home\xls\1999%20ROK\Projekt%20bud&#380;etu%202000\SPR\STAROCIE\INFOR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1%20ROK\Wstepny%20projekt\1999%20ROK\Projekt%20bud&#380;etu%202000\SPR\STAROCIE\INFOR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0"/>
  <sheetViews>
    <sheetView tabSelected="1" workbookViewId="0" topLeftCell="A1">
      <selection activeCell="C21" sqref="C21"/>
    </sheetView>
  </sheetViews>
  <sheetFormatPr defaultColWidth="9.00390625" defaultRowHeight="12.75"/>
  <cols>
    <col min="1" max="1" width="5.625" style="38" customWidth="1"/>
    <col min="2" max="2" width="9.375" style="38" customWidth="1"/>
    <col min="3" max="3" width="56.625" style="38" customWidth="1"/>
    <col min="4" max="4" width="20.875" style="38" customWidth="1"/>
    <col min="5" max="5" width="16.00390625" style="147" customWidth="1"/>
    <col min="6" max="8" width="16.00390625" style="38" customWidth="1"/>
    <col min="9" max="16384" width="9.125" style="38" customWidth="1"/>
  </cols>
  <sheetData>
    <row r="1" spans="1:8" ht="20.25" customHeight="1">
      <c r="A1" s="136" t="s">
        <v>119</v>
      </c>
      <c r="B1" s="136" t="s">
        <v>31</v>
      </c>
      <c r="C1" s="136" t="s">
        <v>121</v>
      </c>
      <c r="D1" s="137" t="s">
        <v>32</v>
      </c>
      <c r="E1" s="66" t="s">
        <v>123</v>
      </c>
      <c r="F1" s="138"/>
      <c r="G1" s="138"/>
      <c r="H1" s="139"/>
    </row>
    <row r="2" spans="1:8" ht="12.75">
      <c r="A2" s="140"/>
      <c r="B2" s="140"/>
      <c r="C2" s="140"/>
      <c r="D2" s="141" t="s">
        <v>38</v>
      </c>
      <c r="E2" s="142" t="s">
        <v>124</v>
      </c>
      <c r="F2" s="143" t="s">
        <v>125</v>
      </c>
      <c r="G2" s="81" t="s">
        <v>126</v>
      </c>
      <c r="H2" s="142" t="s">
        <v>127</v>
      </c>
    </row>
    <row r="3" spans="1:8" ht="9" customHeight="1">
      <c r="A3" s="62">
        <v>1</v>
      </c>
      <c r="B3" s="62">
        <v>2</v>
      </c>
      <c r="C3" s="62">
        <v>3</v>
      </c>
      <c r="D3" s="77">
        <v>4</v>
      </c>
      <c r="E3" s="78">
        <v>5</v>
      </c>
      <c r="F3" s="78">
        <v>6</v>
      </c>
      <c r="G3" s="78">
        <v>7</v>
      </c>
      <c r="H3" s="78">
        <v>8</v>
      </c>
    </row>
    <row r="4" spans="1:8" ht="12" customHeight="1">
      <c r="A4" s="59"/>
      <c r="B4" s="60"/>
      <c r="C4" s="61"/>
      <c r="D4" s="77"/>
      <c r="E4" s="144"/>
      <c r="F4" s="71"/>
      <c r="G4" s="144"/>
      <c r="H4" s="71"/>
    </row>
    <row r="5" spans="1:8" ht="30.75" customHeight="1">
      <c r="A5" s="103"/>
      <c r="B5" s="103"/>
      <c r="C5" s="104" t="s">
        <v>33</v>
      </c>
      <c r="D5" s="105">
        <f>D7+D13+D28+D38+D53+D61+D71+D109+D117+D135+D147+D180+D199+D224+D193+D130+D216+D231</f>
        <v>363783025</v>
      </c>
      <c r="E5" s="159">
        <f>E7+E13+E28+E38+E53+E61+E71+E109+E117+E135+E147+E180+E199+E224+E193+E130+E216+E231</f>
        <v>95869666</v>
      </c>
      <c r="F5" s="159">
        <f>F7+F13+F28+F38+F53+F61+F71+F109+F117+F135+F147+F180+F199+F224+F193+F130+F216+F231</f>
        <v>89031551</v>
      </c>
      <c r="G5" s="159">
        <f>G7+G13+G28+G38+G53+G61+G71+G109+G117+G135+G147+G180+G199+G224+G193+G130+G216+G231</f>
        <v>94082041</v>
      </c>
      <c r="H5" s="159">
        <f>H7+H13+H28+H38+H53+H61+H71+H109+H117+H135+H147+H180+H199+H224+H193+H130+H216+H231</f>
        <v>84799767</v>
      </c>
    </row>
    <row r="6" spans="1:8" ht="12.75">
      <c r="A6" s="58"/>
      <c r="B6" s="58"/>
      <c r="C6" s="63"/>
      <c r="D6" s="79"/>
      <c r="E6" s="144"/>
      <c r="F6" s="71"/>
      <c r="G6" s="144"/>
      <c r="H6" s="71"/>
    </row>
    <row r="7" spans="1:8" ht="21" customHeight="1">
      <c r="A7" s="2">
        <v>600</v>
      </c>
      <c r="B7" s="2"/>
      <c r="C7" s="3" t="s">
        <v>141</v>
      </c>
      <c r="D7" s="3">
        <f>D8+D10</f>
        <v>310000</v>
      </c>
      <c r="E7" s="65">
        <f>E8+E10</f>
        <v>77000</v>
      </c>
      <c r="F7" s="3">
        <f>F8+F10</f>
        <v>77000</v>
      </c>
      <c r="G7" s="87">
        <f>G8+G10</f>
        <v>78000</v>
      </c>
      <c r="H7" s="3">
        <f>H8+H10</f>
        <v>78000</v>
      </c>
    </row>
    <row r="8" spans="1:8" ht="21" customHeight="1">
      <c r="A8" s="4"/>
      <c r="B8" s="4">
        <v>60016</v>
      </c>
      <c r="C8" s="35" t="s">
        <v>548</v>
      </c>
      <c r="D8" s="6">
        <f aca="true" t="shared" si="0" ref="D8:H10">D9</f>
        <v>140000</v>
      </c>
      <c r="E8" s="107">
        <f t="shared" si="0"/>
        <v>35000</v>
      </c>
      <c r="F8" s="6">
        <f t="shared" si="0"/>
        <v>35000</v>
      </c>
      <c r="G8" s="106">
        <f t="shared" si="0"/>
        <v>35000</v>
      </c>
      <c r="H8" s="6">
        <f t="shared" si="0"/>
        <v>35000</v>
      </c>
    </row>
    <row r="9" spans="1:8" ht="12.75">
      <c r="A9" s="4"/>
      <c r="B9" s="16" t="s">
        <v>549</v>
      </c>
      <c r="C9" s="40" t="s">
        <v>35</v>
      </c>
      <c r="D9" s="10">
        <v>140000</v>
      </c>
      <c r="E9" s="10">
        <v>35000</v>
      </c>
      <c r="F9" s="10">
        <v>35000</v>
      </c>
      <c r="G9" s="10">
        <v>35000</v>
      </c>
      <c r="H9" s="10">
        <v>35000</v>
      </c>
    </row>
    <row r="10" spans="1:8" ht="12.75">
      <c r="A10" s="4"/>
      <c r="B10" s="5">
        <v>60017</v>
      </c>
      <c r="C10" s="35" t="s">
        <v>619</v>
      </c>
      <c r="D10" s="13">
        <f t="shared" si="0"/>
        <v>170000</v>
      </c>
      <c r="E10" s="89">
        <f t="shared" si="0"/>
        <v>42000</v>
      </c>
      <c r="F10" s="13">
        <f t="shared" si="0"/>
        <v>42000</v>
      </c>
      <c r="G10" s="28">
        <f t="shared" si="0"/>
        <v>43000</v>
      </c>
      <c r="H10" s="13">
        <f t="shared" si="0"/>
        <v>43000</v>
      </c>
    </row>
    <row r="11" spans="1:8" ht="12.75">
      <c r="A11" s="4"/>
      <c r="B11" s="16" t="s">
        <v>549</v>
      </c>
      <c r="C11" s="40" t="s">
        <v>35</v>
      </c>
      <c r="D11" s="32">
        <v>170000</v>
      </c>
      <c r="E11" s="32">
        <v>42000</v>
      </c>
      <c r="F11" s="32">
        <v>42000</v>
      </c>
      <c r="G11" s="32">
        <v>43000</v>
      </c>
      <c r="H11" s="32">
        <v>43000</v>
      </c>
    </row>
    <row r="12" spans="1:8" ht="12.75">
      <c r="A12" s="4"/>
      <c r="B12" s="16"/>
      <c r="C12" s="40"/>
      <c r="D12" s="32"/>
      <c r="E12" s="32"/>
      <c r="F12" s="32"/>
      <c r="G12" s="160"/>
      <c r="H12" s="32"/>
    </row>
    <row r="13" spans="1:8" ht="21" customHeight="1">
      <c r="A13" s="2">
        <v>700</v>
      </c>
      <c r="B13" s="2"/>
      <c r="C13" s="65" t="s">
        <v>37</v>
      </c>
      <c r="D13" s="3">
        <f>D14+D16+D25</f>
        <v>39095400</v>
      </c>
      <c r="E13" s="3">
        <f>E14+E16+E25</f>
        <v>9588100</v>
      </c>
      <c r="F13" s="3">
        <f>F14+F16+F25</f>
        <v>10588100</v>
      </c>
      <c r="G13" s="65">
        <f>G14+G16+G25</f>
        <v>11388100</v>
      </c>
      <c r="H13" s="3">
        <f>H14+H16+H25</f>
        <v>7531100</v>
      </c>
    </row>
    <row r="14" spans="1:8" ht="25.5">
      <c r="A14" s="33"/>
      <c r="B14" s="34">
        <v>70004</v>
      </c>
      <c r="C14" s="35" t="s">
        <v>152</v>
      </c>
      <c r="D14" s="6">
        <f>D15</f>
        <v>19100000</v>
      </c>
      <c r="E14" s="6">
        <f>E15</f>
        <v>4000000</v>
      </c>
      <c r="F14" s="6">
        <f>F15</f>
        <v>5000000</v>
      </c>
      <c r="G14" s="6">
        <f>G15</f>
        <v>5800000</v>
      </c>
      <c r="H14" s="6">
        <f>H15</f>
        <v>4300000</v>
      </c>
    </row>
    <row r="15" spans="1:8" ht="25.5">
      <c r="A15" s="8"/>
      <c r="B15" s="42" t="s">
        <v>550</v>
      </c>
      <c r="C15" s="40" t="s">
        <v>39</v>
      </c>
      <c r="D15" s="10">
        <v>19100000</v>
      </c>
      <c r="E15" s="10">
        <v>4000000</v>
      </c>
      <c r="F15" s="10">
        <v>5000000</v>
      </c>
      <c r="G15" s="10">
        <v>5800000</v>
      </c>
      <c r="H15" s="10">
        <v>4300000</v>
      </c>
    </row>
    <row r="16" spans="1:8" ht="12.75">
      <c r="A16" s="4"/>
      <c r="B16" s="43">
        <v>70005</v>
      </c>
      <c r="C16" s="35" t="s">
        <v>40</v>
      </c>
      <c r="D16" s="13">
        <f>D17+D18+D20+D22+D23+D19+D24+D21</f>
        <v>19345400</v>
      </c>
      <c r="E16" s="13">
        <f>E17+E18+E20+E22+E23+E19+E24+E21</f>
        <v>5425600</v>
      </c>
      <c r="F16" s="13">
        <f>F17+F18+F20+F22+F23+F19+F24+F21</f>
        <v>5425600</v>
      </c>
      <c r="G16" s="13">
        <f>G17+G18+G20+G22+G23+G19+G24+G21</f>
        <v>5425600</v>
      </c>
      <c r="H16" s="13">
        <f>H17+H18+H20+H22+H23+H19+H24+H21</f>
        <v>3068600</v>
      </c>
    </row>
    <row r="17" spans="1:8" ht="25.5">
      <c r="A17" s="4"/>
      <c r="B17" s="42" t="s">
        <v>550</v>
      </c>
      <c r="C17" s="40" t="s">
        <v>39</v>
      </c>
      <c r="D17" s="10">
        <v>2100000</v>
      </c>
      <c r="E17" s="10">
        <v>525000</v>
      </c>
      <c r="F17" s="10">
        <v>525000</v>
      </c>
      <c r="G17" s="10">
        <v>525000</v>
      </c>
      <c r="H17" s="10">
        <v>525000</v>
      </c>
    </row>
    <row r="18" spans="1:8" ht="51">
      <c r="A18" s="8"/>
      <c r="B18" s="42" t="s">
        <v>551</v>
      </c>
      <c r="C18" s="40" t="s">
        <v>393</v>
      </c>
      <c r="D18" s="10">
        <v>1200000</v>
      </c>
      <c r="E18" s="10">
        <v>300000</v>
      </c>
      <c r="F18" s="10">
        <v>300000</v>
      </c>
      <c r="G18" s="10">
        <v>300000</v>
      </c>
      <c r="H18" s="10">
        <v>300000</v>
      </c>
    </row>
    <row r="19" spans="1:8" ht="25.5">
      <c r="A19" s="8"/>
      <c r="B19" s="42" t="s">
        <v>552</v>
      </c>
      <c r="C19" s="40" t="s">
        <v>41</v>
      </c>
      <c r="D19" s="10">
        <v>50000</v>
      </c>
      <c r="E19" s="10">
        <v>12500</v>
      </c>
      <c r="F19" s="10">
        <v>12500</v>
      </c>
      <c r="G19" s="10">
        <v>12500</v>
      </c>
      <c r="H19" s="10">
        <v>12500</v>
      </c>
    </row>
    <row r="20" spans="1:8" ht="25.5">
      <c r="A20" s="8"/>
      <c r="B20" s="42" t="s">
        <v>553</v>
      </c>
      <c r="C20" s="40" t="s">
        <v>42</v>
      </c>
      <c r="D20" s="10">
        <v>14843000</v>
      </c>
      <c r="E20" s="10">
        <v>4300000</v>
      </c>
      <c r="F20" s="10">
        <v>4300000</v>
      </c>
      <c r="G20" s="10">
        <v>4300000</v>
      </c>
      <c r="H20" s="10">
        <v>1943000</v>
      </c>
    </row>
    <row r="21" spans="1:8" ht="12.75">
      <c r="A21" s="8"/>
      <c r="B21" s="16" t="s">
        <v>574</v>
      </c>
      <c r="C21" s="22" t="s">
        <v>111</v>
      </c>
      <c r="D21" s="10">
        <v>200000</v>
      </c>
      <c r="E21" s="10">
        <v>50000</v>
      </c>
      <c r="F21" s="10">
        <v>50000</v>
      </c>
      <c r="G21" s="10">
        <v>50000</v>
      </c>
      <c r="H21" s="10">
        <v>50000</v>
      </c>
    </row>
    <row r="22" spans="1:8" ht="20.25" customHeight="1">
      <c r="A22" s="4"/>
      <c r="B22" s="42" t="s">
        <v>555</v>
      </c>
      <c r="C22" s="40" t="s">
        <v>43</v>
      </c>
      <c r="D22" s="10">
        <v>150000</v>
      </c>
      <c r="E22" s="10">
        <v>37500</v>
      </c>
      <c r="F22" s="10">
        <v>37500</v>
      </c>
      <c r="G22" s="10">
        <v>37500</v>
      </c>
      <c r="H22" s="10">
        <v>37500</v>
      </c>
    </row>
    <row r="23" spans="1:8" ht="38.25">
      <c r="A23" s="4"/>
      <c r="B23" s="44">
        <v>2110</v>
      </c>
      <c r="C23" s="22" t="s">
        <v>34</v>
      </c>
      <c r="D23" s="10">
        <v>80000</v>
      </c>
      <c r="E23" s="10">
        <v>20000</v>
      </c>
      <c r="F23" s="10">
        <v>20000</v>
      </c>
      <c r="G23" s="10">
        <v>20000</v>
      </c>
      <c r="H23" s="10">
        <v>20000</v>
      </c>
    </row>
    <row r="24" spans="1:8" ht="38.25">
      <c r="A24" s="4"/>
      <c r="B24" s="44">
        <v>2360</v>
      </c>
      <c r="C24" s="40" t="s">
        <v>556</v>
      </c>
      <c r="D24" s="10">
        <v>722400</v>
      </c>
      <c r="E24" s="10">
        <v>180600</v>
      </c>
      <c r="F24" s="10">
        <v>180600</v>
      </c>
      <c r="G24" s="10">
        <v>180600</v>
      </c>
      <c r="H24" s="10">
        <v>180600</v>
      </c>
    </row>
    <row r="25" spans="1:8" ht="12.75">
      <c r="A25" s="4"/>
      <c r="B25" s="34">
        <v>70095</v>
      </c>
      <c r="C25" s="35" t="s">
        <v>787</v>
      </c>
      <c r="D25" s="13">
        <f>D26</f>
        <v>650000</v>
      </c>
      <c r="E25" s="13">
        <f>E26</f>
        <v>162500</v>
      </c>
      <c r="F25" s="13">
        <f>F26</f>
        <v>162500</v>
      </c>
      <c r="G25" s="13">
        <f>G26</f>
        <v>162500</v>
      </c>
      <c r="H25" s="13">
        <f>H26</f>
        <v>162500</v>
      </c>
    </row>
    <row r="26" spans="1:8" ht="12.75">
      <c r="A26" s="45"/>
      <c r="B26" s="42" t="s">
        <v>555</v>
      </c>
      <c r="C26" s="40" t="s">
        <v>43</v>
      </c>
      <c r="D26" s="10">
        <v>650000</v>
      </c>
      <c r="E26" s="36">
        <v>162500</v>
      </c>
      <c r="F26" s="36">
        <v>162500</v>
      </c>
      <c r="G26" s="36">
        <v>162500</v>
      </c>
      <c r="H26" s="10">
        <v>162500</v>
      </c>
    </row>
    <row r="27" spans="1:8" ht="12.75">
      <c r="A27" s="45"/>
      <c r="B27" s="42"/>
      <c r="C27" s="40"/>
      <c r="D27" s="10"/>
      <c r="E27" s="36"/>
      <c r="F27" s="36"/>
      <c r="G27" s="36"/>
      <c r="H27" s="32"/>
    </row>
    <row r="28" spans="1:8" ht="20.25" customHeight="1">
      <c r="A28" s="2">
        <v>710</v>
      </c>
      <c r="B28" s="2"/>
      <c r="C28" s="65" t="s">
        <v>155</v>
      </c>
      <c r="D28" s="3">
        <f>D29+D31+D34</f>
        <v>948780</v>
      </c>
      <c r="E28" s="3">
        <f>E29+E31+E34</f>
        <v>231250</v>
      </c>
      <c r="F28" s="3">
        <f>F29+F31+F34</f>
        <v>233250</v>
      </c>
      <c r="G28" s="3">
        <f>G29+G31+G34</f>
        <v>232750</v>
      </c>
      <c r="H28" s="3">
        <f>H29+H31+H34</f>
        <v>251530</v>
      </c>
    </row>
    <row r="29" spans="1:8" ht="12.75">
      <c r="A29" s="4"/>
      <c r="B29" s="4">
        <v>71013</v>
      </c>
      <c r="C29" s="11" t="s">
        <v>557</v>
      </c>
      <c r="D29" s="13">
        <f>D30</f>
        <v>75980</v>
      </c>
      <c r="E29" s="13">
        <f>E30</f>
        <v>15000</v>
      </c>
      <c r="F29" s="13">
        <f>F30</f>
        <v>15000</v>
      </c>
      <c r="G29" s="13">
        <f>G30</f>
        <v>15000</v>
      </c>
      <c r="H29" s="13">
        <f>H30</f>
        <v>30980</v>
      </c>
    </row>
    <row r="30" spans="1:8" ht="38.25">
      <c r="A30" s="4"/>
      <c r="B30" s="8">
        <v>2110</v>
      </c>
      <c r="C30" s="22" t="s">
        <v>34</v>
      </c>
      <c r="D30" s="10">
        <v>75980</v>
      </c>
      <c r="E30" s="36">
        <v>15000</v>
      </c>
      <c r="F30" s="36">
        <v>15000</v>
      </c>
      <c r="G30" s="36">
        <v>15000</v>
      </c>
      <c r="H30" s="36">
        <v>30980</v>
      </c>
    </row>
    <row r="31" spans="1:8" ht="12.75">
      <c r="A31" s="4"/>
      <c r="B31" s="4">
        <v>71015</v>
      </c>
      <c r="C31" s="35" t="s">
        <v>44</v>
      </c>
      <c r="D31" s="13">
        <f>D32+D33</f>
        <v>269300</v>
      </c>
      <c r="E31" s="13">
        <f>E32+E33</f>
        <v>66250</v>
      </c>
      <c r="F31" s="13">
        <f>F32+F33</f>
        <v>66250</v>
      </c>
      <c r="G31" s="13">
        <f>G32+G33</f>
        <v>66250</v>
      </c>
      <c r="H31" s="13">
        <f>H32+H33</f>
        <v>70550</v>
      </c>
    </row>
    <row r="32" spans="1:8" ht="38.25">
      <c r="A32" s="4"/>
      <c r="B32" s="8">
        <v>2110</v>
      </c>
      <c r="C32" s="22" t="s">
        <v>34</v>
      </c>
      <c r="D32" s="10">
        <v>219300</v>
      </c>
      <c r="E32" s="10">
        <v>53750</v>
      </c>
      <c r="F32" s="10">
        <v>53750</v>
      </c>
      <c r="G32" s="10">
        <v>53750</v>
      </c>
      <c r="H32" s="10">
        <v>58050</v>
      </c>
    </row>
    <row r="33" spans="1:8" ht="38.25">
      <c r="A33" s="4"/>
      <c r="B33" s="8">
        <v>6410</v>
      </c>
      <c r="C33" s="40" t="s">
        <v>736</v>
      </c>
      <c r="D33" s="10">
        <v>50000</v>
      </c>
      <c r="E33" s="10">
        <v>12500</v>
      </c>
      <c r="F33" s="10">
        <v>12500</v>
      </c>
      <c r="G33" s="10">
        <v>12500</v>
      </c>
      <c r="H33" s="10">
        <v>12500</v>
      </c>
    </row>
    <row r="34" spans="1:8" ht="12.75">
      <c r="A34" s="4"/>
      <c r="B34" s="4">
        <v>71035</v>
      </c>
      <c r="C34" s="35" t="s">
        <v>13</v>
      </c>
      <c r="D34" s="13">
        <f>D35+D36</f>
        <v>603500</v>
      </c>
      <c r="E34" s="13">
        <f>E35+E36</f>
        <v>150000</v>
      </c>
      <c r="F34" s="13">
        <f>F35+F36</f>
        <v>152000</v>
      </c>
      <c r="G34" s="13">
        <f>G35+G36</f>
        <v>151500</v>
      </c>
      <c r="H34" s="13">
        <f>H35+H36</f>
        <v>150000</v>
      </c>
    </row>
    <row r="35" spans="1:8" ht="12.75">
      <c r="A35" s="4"/>
      <c r="B35" s="16" t="s">
        <v>578</v>
      </c>
      <c r="C35" s="46" t="s">
        <v>115</v>
      </c>
      <c r="D35" s="10">
        <v>600000</v>
      </c>
      <c r="E35" s="10">
        <v>150000</v>
      </c>
      <c r="F35" s="10">
        <v>150000</v>
      </c>
      <c r="G35" s="10">
        <v>150000</v>
      </c>
      <c r="H35" s="10">
        <v>150000</v>
      </c>
    </row>
    <row r="36" spans="1:8" ht="38.25">
      <c r="A36" s="8"/>
      <c r="B36" s="8">
        <v>2020</v>
      </c>
      <c r="C36" s="22" t="s">
        <v>45</v>
      </c>
      <c r="D36" s="10">
        <v>3500</v>
      </c>
      <c r="E36" s="10"/>
      <c r="F36" s="10">
        <v>2000</v>
      </c>
      <c r="G36" s="10">
        <v>1500</v>
      </c>
      <c r="H36" s="10"/>
    </row>
    <row r="37" spans="1:8" ht="12.75">
      <c r="A37" s="8"/>
      <c r="B37" s="8"/>
      <c r="C37" s="22"/>
      <c r="D37" s="10"/>
      <c r="E37" s="10"/>
      <c r="F37" s="10"/>
      <c r="G37" s="10"/>
      <c r="H37" s="10"/>
    </row>
    <row r="38" spans="1:8" ht="20.25" customHeight="1">
      <c r="A38" s="2">
        <v>750</v>
      </c>
      <c r="B38" s="2"/>
      <c r="C38" s="3" t="s">
        <v>46</v>
      </c>
      <c r="D38" s="3">
        <f>D39+D42+D44+D49</f>
        <v>4147435</v>
      </c>
      <c r="E38" s="3">
        <f>E39+E42+E44+E49</f>
        <v>1041500</v>
      </c>
      <c r="F38" s="3">
        <f>F39+F42+F44+F49</f>
        <v>1086200</v>
      </c>
      <c r="G38" s="3">
        <f>G39+G42+G44+G49</f>
        <v>1010000</v>
      </c>
      <c r="H38" s="3">
        <f>H39+H42+H44+H49</f>
        <v>1009735</v>
      </c>
    </row>
    <row r="39" spans="1:8" ht="12.75">
      <c r="A39" s="4"/>
      <c r="B39" s="5">
        <v>75011</v>
      </c>
      <c r="C39" s="35" t="s">
        <v>47</v>
      </c>
      <c r="D39" s="13">
        <f>D40+D41</f>
        <v>920548</v>
      </c>
      <c r="E39" s="13">
        <f>E40+E41</f>
        <v>230200</v>
      </c>
      <c r="F39" s="13">
        <f>F40+F41</f>
        <v>230200</v>
      </c>
      <c r="G39" s="13">
        <f>G40+G41</f>
        <v>230100</v>
      </c>
      <c r="H39" s="13">
        <f>H40+H41</f>
        <v>230048</v>
      </c>
    </row>
    <row r="40" spans="1:8" ht="38.25">
      <c r="A40" s="4"/>
      <c r="B40" s="8">
        <v>2010</v>
      </c>
      <c r="C40" s="22" t="s">
        <v>79</v>
      </c>
      <c r="D40" s="10">
        <v>639689</v>
      </c>
      <c r="E40" s="10">
        <v>156600</v>
      </c>
      <c r="F40" s="10">
        <v>156600</v>
      </c>
      <c r="G40" s="10">
        <v>156500</v>
      </c>
      <c r="H40" s="10">
        <v>156453</v>
      </c>
    </row>
    <row r="41" spans="1:8" ht="38.25">
      <c r="A41" s="4"/>
      <c r="B41" s="8">
        <v>2110</v>
      </c>
      <c r="C41" s="22" t="s">
        <v>34</v>
      </c>
      <c r="D41" s="10">
        <v>280859</v>
      </c>
      <c r="E41" s="10">
        <v>73600</v>
      </c>
      <c r="F41" s="10">
        <v>73600</v>
      </c>
      <c r="G41" s="10">
        <v>73600</v>
      </c>
      <c r="H41" s="10">
        <v>73595</v>
      </c>
    </row>
    <row r="42" spans="1:8" ht="12.75">
      <c r="A42" s="4"/>
      <c r="B42" s="4">
        <v>75020</v>
      </c>
      <c r="C42" s="11" t="s">
        <v>173</v>
      </c>
      <c r="D42" s="13">
        <f>D43</f>
        <v>2400000</v>
      </c>
      <c r="E42" s="13">
        <f>E43</f>
        <v>600000</v>
      </c>
      <c r="F42" s="13">
        <f>F43</f>
        <v>600000</v>
      </c>
      <c r="G42" s="13">
        <f>G43</f>
        <v>600000</v>
      </c>
      <c r="H42" s="13">
        <f>H43</f>
        <v>600000</v>
      </c>
    </row>
    <row r="43" spans="1:8" ht="12.75">
      <c r="A43" s="8"/>
      <c r="B43" s="16" t="s">
        <v>558</v>
      </c>
      <c r="C43" s="22" t="s">
        <v>80</v>
      </c>
      <c r="D43" s="10">
        <v>2400000</v>
      </c>
      <c r="E43" s="36">
        <v>600000</v>
      </c>
      <c r="F43" s="36">
        <v>600000</v>
      </c>
      <c r="G43" s="36">
        <v>600000</v>
      </c>
      <c r="H43" s="10">
        <v>600000</v>
      </c>
    </row>
    <row r="44" spans="1:8" ht="12.75">
      <c r="A44" s="4"/>
      <c r="B44" s="5">
        <v>75023</v>
      </c>
      <c r="C44" s="11" t="s">
        <v>81</v>
      </c>
      <c r="D44" s="13">
        <f>D45+D46+D48+D47</f>
        <v>789387</v>
      </c>
      <c r="E44" s="13">
        <f>E45+E46+E48+E47</f>
        <v>179900</v>
      </c>
      <c r="F44" s="13">
        <f>F45+F46+F48+F47</f>
        <v>249900</v>
      </c>
      <c r="G44" s="13">
        <f>G45+G46+G48+G47</f>
        <v>179900</v>
      </c>
      <c r="H44" s="13">
        <f>H45+H46+H48+H47</f>
        <v>179687</v>
      </c>
    </row>
    <row r="45" spans="1:8" ht="12.75">
      <c r="A45" s="8"/>
      <c r="B45" s="16" t="s">
        <v>549</v>
      </c>
      <c r="C45" s="22" t="s">
        <v>35</v>
      </c>
      <c r="D45" s="10">
        <v>300000</v>
      </c>
      <c r="E45" s="36">
        <v>75000</v>
      </c>
      <c r="F45" s="36">
        <v>75000</v>
      </c>
      <c r="G45" s="36">
        <v>75000</v>
      </c>
      <c r="H45" s="10">
        <v>75000</v>
      </c>
    </row>
    <row r="46" spans="1:8" ht="12.75">
      <c r="A46" s="8"/>
      <c r="B46" s="16" t="s">
        <v>555</v>
      </c>
      <c r="C46" s="40" t="s">
        <v>43</v>
      </c>
      <c r="D46" s="10">
        <v>400000</v>
      </c>
      <c r="E46" s="10">
        <v>100000</v>
      </c>
      <c r="F46" s="10">
        <v>100000</v>
      </c>
      <c r="G46" s="10">
        <v>100000</v>
      </c>
      <c r="H46" s="10">
        <v>100000</v>
      </c>
    </row>
    <row r="47" spans="1:8" ht="38.25">
      <c r="A47" s="8"/>
      <c r="B47" s="16">
        <v>2027</v>
      </c>
      <c r="C47" s="40" t="s">
        <v>45</v>
      </c>
      <c r="D47" s="10">
        <v>70000</v>
      </c>
      <c r="E47" s="10"/>
      <c r="F47" s="10">
        <v>70000</v>
      </c>
      <c r="G47" s="10"/>
      <c r="H47" s="10"/>
    </row>
    <row r="48" spans="1:8" ht="38.25">
      <c r="A48" s="8"/>
      <c r="B48" s="8">
        <v>2360</v>
      </c>
      <c r="C48" s="22" t="s">
        <v>556</v>
      </c>
      <c r="D48" s="10">
        <v>19387</v>
      </c>
      <c r="E48" s="10">
        <v>4900</v>
      </c>
      <c r="F48" s="10">
        <v>4900</v>
      </c>
      <c r="G48" s="10">
        <v>4900</v>
      </c>
      <c r="H48" s="10">
        <v>4687</v>
      </c>
    </row>
    <row r="49" spans="1:8" ht="12.75">
      <c r="A49" s="4"/>
      <c r="B49" s="4">
        <v>75045</v>
      </c>
      <c r="C49" s="11" t="s">
        <v>178</v>
      </c>
      <c r="D49" s="13">
        <f>D50+D51</f>
        <v>37500</v>
      </c>
      <c r="E49" s="13">
        <f>E50+E51</f>
        <v>31400</v>
      </c>
      <c r="F49" s="13">
        <f>F50+F51</f>
        <v>6100</v>
      </c>
      <c r="G49" s="13">
        <f>G50+G51</f>
        <v>0</v>
      </c>
      <c r="H49" s="13">
        <f>H50+H51</f>
        <v>0</v>
      </c>
    </row>
    <row r="50" spans="1:8" ht="38.25">
      <c r="A50" s="4"/>
      <c r="B50" s="8">
        <v>2110</v>
      </c>
      <c r="C50" s="22" t="s">
        <v>34</v>
      </c>
      <c r="D50" s="10">
        <v>14500</v>
      </c>
      <c r="E50" s="10">
        <v>12400</v>
      </c>
      <c r="F50" s="10">
        <v>2100</v>
      </c>
      <c r="G50" s="10"/>
      <c r="H50" s="10"/>
    </row>
    <row r="51" spans="1:8" ht="38.25">
      <c r="A51" s="4"/>
      <c r="B51" s="8">
        <v>2120</v>
      </c>
      <c r="C51" s="22" t="s">
        <v>82</v>
      </c>
      <c r="D51" s="10">
        <v>23000</v>
      </c>
      <c r="E51" s="10">
        <v>19000</v>
      </c>
      <c r="F51" s="10">
        <v>4000</v>
      </c>
      <c r="G51" s="10"/>
      <c r="H51" s="10"/>
    </row>
    <row r="52" spans="1:8" ht="12.75">
      <c r="A52" s="4"/>
      <c r="B52" s="8"/>
      <c r="C52" s="22"/>
      <c r="D52" s="10"/>
      <c r="E52" s="10"/>
      <c r="F52" s="10"/>
      <c r="G52" s="10"/>
      <c r="H52" s="10"/>
    </row>
    <row r="53" spans="1:8" ht="25.5">
      <c r="A53" s="2">
        <v>751</v>
      </c>
      <c r="B53" s="23"/>
      <c r="C53" s="3" t="s">
        <v>415</v>
      </c>
      <c r="D53" s="3">
        <f>D54+D56+D58</f>
        <v>500398</v>
      </c>
      <c r="E53" s="3">
        <f>E54+E56+E58</f>
        <v>5050</v>
      </c>
      <c r="F53" s="3">
        <f>F54+F56+F58</f>
        <v>5050</v>
      </c>
      <c r="G53" s="3">
        <f>G54+G56+G58</f>
        <v>192268</v>
      </c>
      <c r="H53" s="3">
        <f>H54+H56+H58</f>
        <v>298030</v>
      </c>
    </row>
    <row r="54" spans="1:8" s="37" customFormat="1" ht="25.5">
      <c r="A54" s="4"/>
      <c r="B54" s="4">
        <v>75101</v>
      </c>
      <c r="C54" s="11" t="s">
        <v>623</v>
      </c>
      <c r="D54" s="13">
        <f>D55</f>
        <v>20113</v>
      </c>
      <c r="E54" s="13">
        <f>E55</f>
        <v>5050</v>
      </c>
      <c r="F54" s="13">
        <f>F55</f>
        <v>5050</v>
      </c>
      <c r="G54" s="13">
        <f>G55</f>
        <v>5013</v>
      </c>
      <c r="H54" s="13">
        <f>H55</f>
        <v>5000</v>
      </c>
    </row>
    <row r="55" spans="1:8" ht="38.25">
      <c r="A55" s="4"/>
      <c r="B55" s="8">
        <v>2010</v>
      </c>
      <c r="C55" s="22" t="s">
        <v>79</v>
      </c>
      <c r="D55" s="10">
        <v>20113</v>
      </c>
      <c r="E55" s="10">
        <v>5050</v>
      </c>
      <c r="F55" s="10">
        <v>5050</v>
      </c>
      <c r="G55" s="10">
        <v>5013</v>
      </c>
      <c r="H55" s="10">
        <v>5000</v>
      </c>
    </row>
    <row r="56" spans="1:8" s="37" customFormat="1" ht="12.75">
      <c r="A56" s="4"/>
      <c r="B56" s="4">
        <v>75107</v>
      </c>
      <c r="C56" s="11" t="s">
        <v>62</v>
      </c>
      <c r="D56" s="13">
        <f>D57</f>
        <v>293030</v>
      </c>
      <c r="E56" s="13">
        <f>E57</f>
        <v>0</v>
      </c>
      <c r="F56" s="13">
        <f>F57</f>
        <v>0</v>
      </c>
      <c r="G56" s="13">
        <f>G57</f>
        <v>0</v>
      </c>
      <c r="H56" s="13">
        <f>H57</f>
        <v>293030</v>
      </c>
    </row>
    <row r="57" spans="1:8" ht="38.25">
      <c r="A57" s="4"/>
      <c r="B57" s="8">
        <v>2010</v>
      </c>
      <c r="C57" s="22" t="s">
        <v>79</v>
      </c>
      <c r="D57" s="10">
        <v>293030</v>
      </c>
      <c r="E57" s="10"/>
      <c r="F57" s="10"/>
      <c r="G57" s="10"/>
      <c r="H57" s="10">
        <v>293030</v>
      </c>
    </row>
    <row r="58" spans="1:8" s="37" customFormat="1" ht="12.75">
      <c r="A58" s="4"/>
      <c r="B58" s="4">
        <v>75108</v>
      </c>
      <c r="C58" s="11" t="s">
        <v>63</v>
      </c>
      <c r="D58" s="13">
        <f>D59</f>
        <v>187255</v>
      </c>
      <c r="E58" s="13">
        <f>E59</f>
        <v>0</v>
      </c>
      <c r="F58" s="13">
        <f>F59</f>
        <v>0</v>
      </c>
      <c r="G58" s="13">
        <f>G59</f>
        <v>187255</v>
      </c>
      <c r="H58" s="13">
        <f>H59</f>
        <v>0</v>
      </c>
    </row>
    <row r="59" spans="1:8" ht="38.25">
      <c r="A59" s="4"/>
      <c r="B59" s="8">
        <v>2010</v>
      </c>
      <c r="C59" s="22" t="s">
        <v>79</v>
      </c>
      <c r="D59" s="10">
        <v>187255</v>
      </c>
      <c r="E59" s="10"/>
      <c r="F59" s="10"/>
      <c r="G59" s="10">
        <v>187255</v>
      </c>
      <c r="H59" s="10"/>
    </row>
    <row r="60" spans="1:8" ht="12.75">
      <c r="A60" s="4"/>
      <c r="B60" s="8"/>
      <c r="C60" s="22"/>
      <c r="D60" s="10"/>
      <c r="E60" s="10"/>
      <c r="F60" s="10"/>
      <c r="G60" s="10"/>
      <c r="H60" s="10"/>
    </row>
    <row r="61" spans="1:8" ht="25.5">
      <c r="A61" s="2">
        <v>754</v>
      </c>
      <c r="B61" s="23"/>
      <c r="C61" s="3" t="s">
        <v>183</v>
      </c>
      <c r="D61" s="3">
        <f>D62+D65+D67</f>
        <v>8291000</v>
      </c>
      <c r="E61" s="3">
        <f>E62+E65+E67</f>
        <v>2021050</v>
      </c>
      <c r="F61" s="3">
        <f>F62+F65+F67</f>
        <v>2079550</v>
      </c>
      <c r="G61" s="3">
        <f>G62+G65+G67</f>
        <v>2036950</v>
      </c>
      <c r="H61" s="3">
        <f>H62+H65+H67</f>
        <v>2153450</v>
      </c>
    </row>
    <row r="62" spans="1:8" ht="21" customHeight="1">
      <c r="A62" s="4"/>
      <c r="B62" s="5">
        <v>75411</v>
      </c>
      <c r="C62" s="11" t="s">
        <v>83</v>
      </c>
      <c r="D62" s="13">
        <f>D63+D64</f>
        <v>8221000</v>
      </c>
      <c r="E62" s="13">
        <f>E63+E64</f>
        <v>2001800</v>
      </c>
      <c r="F62" s="13">
        <f>F63+F64</f>
        <v>2063800</v>
      </c>
      <c r="G62" s="13">
        <f>G63+G64</f>
        <v>2017700</v>
      </c>
      <c r="H62" s="13">
        <f>H63+H64</f>
        <v>2137700</v>
      </c>
    </row>
    <row r="63" spans="1:8" ht="38.25">
      <c r="A63" s="4"/>
      <c r="B63" s="8">
        <v>2110</v>
      </c>
      <c r="C63" s="22" t="s">
        <v>34</v>
      </c>
      <c r="D63" s="10">
        <v>8002470</v>
      </c>
      <c r="E63" s="10">
        <v>2001800</v>
      </c>
      <c r="F63" s="10">
        <v>2047800</v>
      </c>
      <c r="G63" s="10">
        <v>2001700</v>
      </c>
      <c r="H63" s="10">
        <v>1951170</v>
      </c>
    </row>
    <row r="64" spans="1:8" ht="38.25">
      <c r="A64" s="4"/>
      <c r="B64" s="8">
        <v>6410</v>
      </c>
      <c r="C64" s="22" t="s">
        <v>736</v>
      </c>
      <c r="D64" s="10">
        <v>218530</v>
      </c>
      <c r="E64" s="10"/>
      <c r="F64" s="10">
        <v>16000</v>
      </c>
      <c r="G64" s="10">
        <v>16000</v>
      </c>
      <c r="H64" s="10">
        <v>186530</v>
      </c>
    </row>
    <row r="65" spans="1:8" ht="12.75">
      <c r="A65" s="4"/>
      <c r="B65" s="5">
        <v>75414</v>
      </c>
      <c r="C65" s="11" t="s">
        <v>89</v>
      </c>
      <c r="D65" s="13">
        <f>D66</f>
        <v>7000</v>
      </c>
      <c r="E65" s="13">
        <f>E66</f>
        <v>3500</v>
      </c>
      <c r="F65" s="13">
        <f>F66</f>
        <v>0</v>
      </c>
      <c r="G65" s="13">
        <f>G66</f>
        <v>3500</v>
      </c>
      <c r="H65" s="13">
        <f>H66</f>
        <v>0</v>
      </c>
    </row>
    <row r="66" spans="1:8" ht="38.25">
      <c r="A66" s="4"/>
      <c r="B66" s="8">
        <v>2010</v>
      </c>
      <c r="C66" s="22" t="s">
        <v>79</v>
      </c>
      <c r="D66" s="10">
        <v>7000</v>
      </c>
      <c r="E66" s="10">
        <v>3500</v>
      </c>
      <c r="F66" s="10"/>
      <c r="G66" s="10">
        <v>3500</v>
      </c>
      <c r="H66" s="10"/>
    </row>
    <row r="67" spans="1:8" ht="12.75">
      <c r="A67" s="4"/>
      <c r="B67" s="5">
        <v>75416</v>
      </c>
      <c r="C67" s="11" t="s">
        <v>190</v>
      </c>
      <c r="D67" s="13">
        <f>D68+D69</f>
        <v>63000</v>
      </c>
      <c r="E67" s="13">
        <f>E68+E69</f>
        <v>15750</v>
      </c>
      <c r="F67" s="13">
        <f>F68+F69</f>
        <v>15750</v>
      </c>
      <c r="G67" s="13">
        <f>G68+G69</f>
        <v>15750</v>
      </c>
      <c r="H67" s="13">
        <f>H68+H69</f>
        <v>15750</v>
      </c>
    </row>
    <row r="68" spans="1:8" ht="12.75">
      <c r="A68" s="4"/>
      <c r="B68" s="16" t="s">
        <v>549</v>
      </c>
      <c r="C68" s="22" t="s">
        <v>35</v>
      </c>
      <c r="D68" s="10">
        <v>3000</v>
      </c>
      <c r="E68" s="10">
        <v>750</v>
      </c>
      <c r="F68" s="10">
        <v>750</v>
      </c>
      <c r="G68" s="10">
        <v>750</v>
      </c>
      <c r="H68" s="10">
        <v>750</v>
      </c>
    </row>
    <row r="69" spans="1:8" ht="12.75">
      <c r="A69" s="4"/>
      <c r="B69" s="16" t="s">
        <v>559</v>
      </c>
      <c r="C69" s="22" t="s">
        <v>90</v>
      </c>
      <c r="D69" s="10">
        <v>60000</v>
      </c>
      <c r="E69" s="10">
        <v>15000</v>
      </c>
      <c r="F69" s="10">
        <v>15000</v>
      </c>
      <c r="G69" s="10">
        <v>15000</v>
      </c>
      <c r="H69" s="10">
        <v>15000</v>
      </c>
    </row>
    <row r="70" spans="1:8" ht="12.75">
      <c r="A70" s="4"/>
      <c r="B70" s="16"/>
      <c r="C70" s="22"/>
      <c r="D70" s="10"/>
      <c r="E70" s="10"/>
      <c r="F70" s="10"/>
      <c r="G70" s="10"/>
      <c r="H70" s="10"/>
    </row>
    <row r="71" spans="1:8" s="37" customFormat="1" ht="51">
      <c r="A71" s="2">
        <v>756</v>
      </c>
      <c r="B71" s="23"/>
      <c r="C71" s="3" t="s">
        <v>394</v>
      </c>
      <c r="D71" s="3">
        <f>D72+D75+D84+D95+D98+D100+D103+D106</f>
        <v>164501279</v>
      </c>
      <c r="E71" s="3">
        <f>E72+E75+E84+E95+E98+E100+E103+E106</f>
        <v>40987116</v>
      </c>
      <c r="F71" s="3">
        <f>F72+F75+F84+F95+F98+F100+F103+F106</f>
        <v>40235405</v>
      </c>
      <c r="G71" s="3">
        <f>G72+G75+G84+G95+G98+G100+G103+G106</f>
        <v>42185305</v>
      </c>
      <c r="H71" s="3">
        <f>H72+H75+H84+H95+H98+H100+H103+H106</f>
        <v>41093453</v>
      </c>
    </row>
    <row r="72" spans="1:8" s="37" customFormat="1" ht="12.75">
      <c r="A72" s="4"/>
      <c r="B72" s="4">
        <v>75601</v>
      </c>
      <c r="C72" s="11" t="s">
        <v>91</v>
      </c>
      <c r="D72" s="13">
        <f>D73+D74</f>
        <v>370000</v>
      </c>
      <c r="E72" s="13">
        <f>E73+E74</f>
        <v>92500</v>
      </c>
      <c r="F72" s="13">
        <f>F73+F74</f>
        <v>92500</v>
      </c>
      <c r="G72" s="13">
        <f>G73+G74</f>
        <v>92500</v>
      </c>
      <c r="H72" s="13">
        <f>H73+H74</f>
        <v>92500</v>
      </c>
    </row>
    <row r="73" spans="1:8" ht="25.5">
      <c r="A73" s="4"/>
      <c r="B73" s="16" t="s">
        <v>560</v>
      </c>
      <c r="C73" s="22" t="s">
        <v>406</v>
      </c>
      <c r="D73" s="10">
        <v>350000</v>
      </c>
      <c r="E73" s="36">
        <v>87500</v>
      </c>
      <c r="F73" s="36">
        <v>87500</v>
      </c>
      <c r="G73" s="36">
        <v>87500</v>
      </c>
      <c r="H73" s="10">
        <v>87500</v>
      </c>
    </row>
    <row r="74" spans="1:8" ht="12.75">
      <c r="A74" s="4"/>
      <c r="B74" s="16" t="s">
        <v>554</v>
      </c>
      <c r="C74" s="22" t="s">
        <v>97</v>
      </c>
      <c r="D74" s="10">
        <v>20000</v>
      </c>
      <c r="E74" s="36">
        <v>5000</v>
      </c>
      <c r="F74" s="36">
        <v>5000</v>
      </c>
      <c r="G74" s="36">
        <v>5000</v>
      </c>
      <c r="H74" s="10">
        <v>5000</v>
      </c>
    </row>
    <row r="75" spans="1:8" s="37" customFormat="1" ht="38.25">
      <c r="A75" s="4"/>
      <c r="B75" s="5">
        <v>75615</v>
      </c>
      <c r="C75" s="11" t="s">
        <v>403</v>
      </c>
      <c r="D75" s="13">
        <f>SUM(D76:D83)</f>
        <v>50551595</v>
      </c>
      <c r="E75" s="13">
        <f>SUM(E76:E83)</f>
        <v>12836300</v>
      </c>
      <c r="F75" s="13">
        <f>SUM(F76:F83)</f>
        <v>12164300</v>
      </c>
      <c r="G75" s="13">
        <f>SUM(G76:G83)</f>
        <v>13136200</v>
      </c>
      <c r="H75" s="13">
        <f>SUM(H76:H83)</f>
        <v>12414795</v>
      </c>
    </row>
    <row r="76" spans="1:8" ht="12.75">
      <c r="A76" s="8"/>
      <c r="B76" s="16" t="s">
        <v>561</v>
      </c>
      <c r="C76" s="22" t="s">
        <v>92</v>
      </c>
      <c r="D76" s="10">
        <v>47100000</v>
      </c>
      <c r="E76" s="36">
        <v>11775000</v>
      </c>
      <c r="F76" s="36">
        <v>11775000</v>
      </c>
      <c r="G76" s="36">
        <v>11775000</v>
      </c>
      <c r="H76" s="10">
        <v>11775000</v>
      </c>
    </row>
    <row r="77" spans="1:8" ht="12.75">
      <c r="A77" s="8"/>
      <c r="B77" s="16" t="s">
        <v>562</v>
      </c>
      <c r="C77" s="22" t="s">
        <v>93</v>
      </c>
      <c r="D77" s="10">
        <v>30900</v>
      </c>
      <c r="E77" s="36">
        <v>7800</v>
      </c>
      <c r="F77" s="36">
        <v>7800</v>
      </c>
      <c r="G77" s="36">
        <v>7700</v>
      </c>
      <c r="H77" s="10">
        <v>7600</v>
      </c>
    </row>
    <row r="78" spans="1:8" s="37" customFormat="1" ht="12.75">
      <c r="A78" s="4"/>
      <c r="B78" s="16" t="s">
        <v>563</v>
      </c>
      <c r="C78" s="22" t="s">
        <v>94</v>
      </c>
      <c r="D78" s="10">
        <v>6000</v>
      </c>
      <c r="E78" s="36">
        <v>1500</v>
      </c>
      <c r="F78" s="36">
        <v>1500</v>
      </c>
      <c r="G78" s="36">
        <v>1500</v>
      </c>
      <c r="H78" s="10">
        <v>1500</v>
      </c>
    </row>
    <row r="79" spans="1:8" ht="12.75">
      <c r="A79" s="4"/>
      <c r="B79" s="16" t="s">
        <v>564</v>
      </c>
      <c r="C79" s="22" t="s">
        <v>95</v>
      </c>
      <c r="D79" s="10">
        <v>1744000</v>
      </c>
      <c r="E79" s="36">
        <v>772000</v>
      </c>
      <c r="F79" s="36">
        <v>100000</v>
      </c>
      <c r="G79" s="36">
        <v>772000</v>
      </c>
      <c r="H79" s="10">
        <v>100000</v>
      </c>
    </row>
    <row r="80" spans="1:8" ht="12.75">
      <c r="A80" s="4"/>
      <c r="B80" s="108" t="s">
        <v>404</v>
      </c>
      <c r="C80" s="68" t="s">
        <v>405</v>
      </c>
      <c r="D80" s="10">
        <v>100000</v>
      </c>
      <c r="E80" s="36">
        <v>25000</v>
      </c>
      <c r="F80" s="36">
        <v>25000</v>
      </c>
      <c r="G80" s="36">
        <v>25000</v>
      </c>
      <c r="H80" s="10">
        <v>25000</v>
      </c>
    </row>
    <row r="81" spans="1:8" ht="12.75">
      <c r="A81" s="4"/>
      <c r="B81" s="16" t="s">
        <v>568</v>
      </c>
      <c r="C81" s="22" t="s">
        <v>96</v>
      </c>
      <c r="D81" s="10">
        <v>700000</v>
      </c>
      <c r="E81" s="36">
        <v>175000</v>
      </c>
      <c r="F81" s="36">
        <v>175000</v>
      </c>
      <c r="G81" s="36">
        <v>175000</v>
      </c>
      <c r="H81" s="10">
        <v>175000</v>
      </c>
    </row>
    <row r="82" spans="1:8" s="37" customFormat="1" ht="12.75">
      <c r="A82" s="4"/>
      <c r="B82" s="16" t="s">
        <v>554</v>
      </c>
      <c r="C82" s="22" t="s">
        <v>97</v>
      </c>
      <c r="D82" s="10">
        <v>320000</v>
      </c>
      <c r="E82" s="36">
        <v>80000</v>
      </c>
      <c r="F82" s="36">
        <v>80000</v>
      </c>
      <c r="G82" s="36">
        <v>80000</v>
      </c>
      <c r="H82" s="10">
        <v>80000</v>
      </c>
    </row>
    <row r="83" spans="1:8" s="37" customFormat="1" ht="25.5">
      <c r="A83" s="4"/>
      <c r="B83" s="16">
        <v>2440</v>
      </c>
      <c r="C83" s="22" t="s">
        <v>581</v>
      </c>
      <c r="D83" s="10">
        <v>550695</v>
      </c>
      <c r="E83" s="36"/>
      <c r="F83" s="36"/>
      <c r="G83" s="36">
        <v>300000</v>
      </c>
      <c r="H83" s="10">
        <v>250695</v>
      </c>
    </row>
    <row r="84" spans="1:8" s="37" customFormat="1" ht="51">
      <c r="A84" s="4"/>
      <c r="B84" s="109">
        <v>75616</v>
      </c>
      <c r="C84" s="67" t="s">
        <v>407</v>
      </c>
      <c r="D84" s="13">
        <f>SUM(D85:D94)</f>
        <v>11742600</v>
      </c>
      <c r="E84" s="13">
        <f>SUM(E85:E94)</f>
        <v>3074705</v>
      </c>
      <c r="F84" s="13">
        <f>SUM(F85:F94)</f>
        <v>2796705</v>
      </c>
      <c r="G84" s="13">
        <f>SUM(G85:G94)</f>
        <v>3074705</v>
      </c>
      <c r="H84" s="13">
        <f>SUM(H85:H94)</f>
        <v>2796485</v>
      </c>
    </row>
    <row r="85" spans="1:8" s="37" customFormat="1" ht="12.75">
      <c r="A85" s="4"/>
      <c r="B85" s="108" t="s">
        <v>561</v>
      </c>
      <c r="C85" s="68" t="s">
        <v>92</v>
      </c>
      <c r="D85" s="10">
        <v>6900000</v>
      </c>
      <c r="E85" s="36">
        <v>1725000</v>
      </c>
      <c r="F85" s="36">
        <v>1725000</v>
      </c>
      <c r="G85" s="36">
        <v>1725000</v>
      </c>
      <c r="H85" s="10">
        <v>1725000</v>
      </c>
    </row>
    <row r="86" spans="1:8" s="37" customFormat="1" ht="12.75">
      <c r="A86" s="4"/>
      <c r="B86" s="108" t="s">
        <v>562</v>
      </c>
      <c r="C86" s="68" t="s">
        <v>93</v>
      </c>
      <c r="D86" s="10">
        <v>219100</v>
      </c>
      <c r="E86" s="36">
        <v>54775</v>
      </c>
      <c r="F86" s="36">
        <v>54775</v>
      </c>
      <c r="G86" s="36">
        <v>54775</v>
      </c>
      <c r="H86" s="10">
        <v>54775</v>
      </c>
    </row>
    <row r="87" spans="1:8" s="37" customFormat="1" ht="12.75">
      <c r="A87" s="4"/>
      <c r="B87" s="108" t="s">
        <v>563</v>
      </c>
      <c r="C87" s="68" t="s">
        <v>94</v>
      </c>
      <c r="D87" s="10">
        <v>500</v>
      </c>
      <c r="E87" s="36">
        <v>130</v>
      </c>
      <c r="F87" s="36">
        <v>130</v>
      </c>
      <c r="G87" s="36">
        <v>130</v>
      </c>
      <c r="H87" s="10">
        <v>110</v>
      </c>
    </row>
    <row r="88" spans="1:8" s="37" customFormat="1" ht="12.75">
      <c r="A88" s="4"/>
      <c r="B88" s="108" t="s">
        <v>564</v>
      </c>
      <c r="C88" s="68" t="s">
        <v>95</v>
      </c>
      <c r="D88" s="10">
        <v>756000</v>
      </c>
      <c r="E88" s="36">
        <v>328000</v>
      </c>
      <c r="F88" s="36">
        <v>50000</v>
      </c>
      <c r="G88" s="36">
        <v>328000</v>
      </c>
      <c r="H88" s="10">
        <v>50000</v>
      </c>
    </row>
    <row r="89" spans="1:8" s="37" customFormat="1" ht="12.75">
      <c r="A89" s="4"/>
      <c r="B89" s="108" t="s">
        <v>565</v>
      </c>
      <c r="C89" s="68" t="s">
        <v>98</v>
      </c>
      <c r="D89" s="10">
        <v>700000</v>
      </c>
      <c r="E89" s="36">
        <v>175000</v>
      </c>
      <c r="F89" s="36">
        <v>175000</v>
      </c>
      <c r="G89" s="36">
        <v>175000</v>
      </c>
      <c r="H89" s="10">
        <v>175000</v>
      </c>
    </row>
    <row r="90" spans="1:8" s="37" customFormat="1" ht="12.75">
      <c r="A90" s="4"/>
      <c r="B90" s="108" t="s">
        <v>566</v>
      </c>
      <c r="C90" s="68" t="s">
        <v>99</v>
      </c>
      <c r="D90" s="10">
        <v>17000</v>
      </c>
      <c r="E90" s="36">
        <v>4300</v>
      </c>
      <c r="F90" s="36">
        <v>4300</v>
      </c>
      <c r="G90" s="36">
        <v>4300</v>
      </c>
      <c r="H90" s="10">
        <v>4100</v>
      </c>
    </row>
    <row r="91" spans="1:8" s="37" customFormat="1" ht="12.75">
      <c r="A91" s="4"/>
      <c r="B91" s="108" t="s">
        <v>567</v>
      </c>
      <c r="C91" s="68" t="s">
        <v>100</v>
      </c>
      <c r="D91" s="10">
        <v>1100000</v>
      </c>
      <c r="E91" s="36">
        <v>275000</v>
      </c>
      <c r="F91" s="36">
        <v>275000</v>
      </c>
      <c r="G91" s="36">
        <v>275000</v>
      </c>
      <c r="H91" s="10">
        <v>275000</v>
      </c>
    </row>
    <row r="92" spans="1:8" s="37" customFormat="1" ht="12.75">
      <c r="A92" s="4"/>
      <c r="B92" s="108" t="s">
        <v>404</v>
      </c>
      <c r="C92" s="68" t="s">
        <v>405</v>
      </c>
      <c r="D92" s="10">
        <v>50000</v>
      </c>
      <c r="E92" s="36">
        <v>12500</v>
      </c>
      <c r="F92" s="36">
        <v>12500</v>
      </c>
      <c r="G92" s="36">
        <v>12500</v>
      </c>
      <c r="H92" s="10">
        <v>12500</v>
      </c>
    </row>
    <row r="93" spans="1:8" s="37" customFormat="1" ht="12.75">
      <c r="A93" s="4"/>
      <c r="B93" s="108" t="s">
        <v>568</v>
      </c>
      <c r="C93" s="68" t="s">
        <v>96</v>
      </c>
      <c r="D93" s="10">
        <v>1900000</v>
      </c>
      <c r="E93" s="36">
        <v>475000</v>
      </c>
      <c r="F93" s="36">
        <v>475000</v>
      </c>
      <c r="G93" s="36">
        <v>475000</v>
      </c>
      <c r="H93" s="10">
        <v>475000</v>
      </c>
    </row>
    <row r="94" spans="1:8" s="37" customFormat="1" ht="12.75">
      <c r="A94" s="4"/>
      <c r="B94" s="108" t="s">
        <v>554</v>
      </c>
      <c r="C94" s="68" t="s">
        <v>97</v>
      </c>
      <c r="D94" s="10">
        <v>100000</v>
      </c>
      <c r="E94" s="36">
        <v>25000</v>
      </c>
      <c r="F94" s="36">
        <v>25000</v>
      </c>
      <c r="G94" s="36">
        <v>25000</v>
      </c>
      <c r="H94" s="10">
        <v>25000</v>
      </c>
    </row>
    <row r="95" spans="1:8" ht="25.5">
      <c r="A95" s="4"/>
      <c r="B95" s="5">
        <v>75618</v>
      </c>
      <c r="C95" s="11" t="s">
        <v>624</v>
      </c>
      <c r="D95" s="13">
        <f>D96+D97</f>
        <v>4010000</v>
      </c>
      <c r="E95" s="13">
        <f>E96+E97</f>
        <v>1002500</v>
      </c>
      <c r="F95" s="13">
        <f>F96+F97</f>
        <v>1002500</v>
      </c>
      <c r="G95" s="13">
        <f>G96+G97</f>
        <v>1002500</v>
      </c>
      <c r="H95" s="13">
        <f>H96+H97</f>
        <v>1002500</v>
      </c>
    </row>
    <row r="96" spans="1:8" ht="12.75">
      <c r="A96" s="4"/>
      <c r="B96" s="16" t="s">
        <v>569</v>
      </c>
      <c r="C96" s="22" t="s">
        <v>101</v>
      </c>
      <c r="D96" s="10">
        <v>4000000</v>
      </c>
      <c r="E96" s="36">
        <v>1000000</v>
      </c>
      <c r="F96" s="36">
        <v>1000000</v>
      </c>
      <c r="G96" s="36">
        <v>1000000</v>
      </c>
      <c r="H96" s="10">
        <v>1000000</v>
      </c>
    </row>
    <row r="97" spans="1:8" ht="12.75">
      <c r="A97" s="4"/>
      <c r="B97" s="16" t="s">
        <v>554</v>
      </c>
      <c r="C97" s="22" t="s">
        <v>97</v>
      </c>
      <c r="D97" s="10">
        <v>10000</v>
      </c>
      <c r="E97" s="36">
        <v>2500</v>
      </c>
      <c r="F97" s="36">
        <v>2500</v>
      </c>
      <c r="G97" s="36">
        <v>2500</v>
      </c>
      <c r="H97" s="10">
        <v>2500</v>
      </c>
    </row>
    <row r="98" spans="1:8" s="37" customFormat="1" ht="12.75">
      <c r="A98" s="4"/>
      <c r="B98" s="5">
        <v>75619</v>
      </c>
      <c r="C98" s="11" t="s">
        <v>102</v>
      </c>
      <c r="D98" s="13">
        <f>D99</f>
        <v>150000</v>
      </c>
      <c r="E98" s="13">
        <f>E99</f>
        <v>37500</v>
      </c>
      <c r="F98" s="13">
        <f>F99</f>
        <v>37500</v>
      </c>
      <c r="G98" s="13">
        <f>G99</f>
        <v>37500</v>
      </c>
      <c r="H98" s="13">
        <f>H99</f>
        <v>37500</v>
      </c>
    </row>
    <row r="99" spans="1:8" s="37" customFormat="1" ht="12.75">
      <c r="A99" s="4"/>
      <c r="B99" s="16" t="s">
        <v>570</v>
      </c>
      <c r="C99" s="22" t="s">
        <v>103</v>
      </c>
      <c r="D99" s="10">
        <v>150000</v>
      </c>
      <c r="E99" s="36">
        <v>37500</v>
      </c>
      <c r="F99" s="36">
        <v>37500</v>
      </c>
      <c r="G99" s="36">
        <v>37500</v>
      </c>
      <c r="H99" s="10">
        <v>37500</v>
      </c>
    </row>
    <row r="100" spans="1:8" ht="25.5">
      <c r="A100" s="4"/>
      <c r="B100" s="4">
        <v>75621</v>
      </c>
      <c r="C100" s="11" t="s">
        <v>104</v>
      </c>
      <c r="D100" s="13">
        <f>D101+D102</f>
        <v>74894243</v>
      </c>
      <c r="E100" s="13">
        <f>E101+E102</f>
        <v>18608211</v>
      </c>
      <c r="F100" s="13">
        <f>F101+F102</f>
        <v>18762200</v>
      </c>
      <c r="G100" s="13">
        <f>G101+G102</f>
        <v>18762200</v>
      </c>
      <c r="H100" s="13">
        <f>H101+H102</f>
        <v>18761632</v>
      </c>
    </row>
    <row r="101" spans="1:8" ht="12.75">
      <c r="A101" s="4"/>
      <c r="B101" s="16" t="s">
        <v>571</v>
      </c>
      <c r="C101" s="22" t="s">
        <v>105</v>
      </c>
      <c r="D101" s="10">
        <v>69394243</v>
      </c>
      <c r="E101" s="36">
        <v>17233211</v>
      </c>
      <c r="F101" s="36">
        <v>17387200</v>
      </c>
      <c r="G101" s="36">
        <v>17387200</v>
      </c>
      <c r="H101" s="10">
        <v>17386632</v>
      </c>
    </row>
    <row r="102" spans="1:8" s="37" customFormat="1" ht="12.75">
      <c r="A102" s="4"/>
      <c r="B102" s="16" t="s">
        <v>572</v>
      </c>
      <c r="C102" s="22" t="s">
        <v>106</v>
      </c>
      <c r="D102" s="10">
        <v>5500000</v>
      </c>
      <c r="E102" s="36">
        <v>1375000</v>
      </c>
      <c r="F102" s="36">
        <v>1375000</v>
      </c>
      <c r="G102" s="36">
        <v>1375000</v>
      </c>
      <c r="H102" s="10">
        <v>1375000</v>
      </c>
    </row>
    <row r="103" spans="1:8" ht="25.5">
      <c r="A103" s="4"/>
      <c r="B103" s="5">
        <v>75622</v>
      </c>
      <c r="C103" s="11" t="s">
        <v>107</v>
      </c>
      <c r="D103" s="13">
        <f>D104+D105</f>
        <v>21474473</v>
      </c>
      <c r="E103" s="13">
        <f>E104+E105</f>
        <v>5335400</v>
      </c>
      <c r="F103" s="13">
        <f>F104+F105</f>
        <v>5379700</v>
      </c>
      <c r="G103" s="50">
        <f>G104+G105</f>
        <v>5379700</v>
      </c>
      <c r="H103" s="13">
        <f>H104+H105</f>
        <v>5379673</v>
      </c>
    </row>
    <row r="104" spans="1:8" ht="12.75">
      <c r="A104" s="4"/>
      <c r="B104" s="16" t="s">
        <v>571</v>
      </c>
      <c r="C104" s="22" t="s">
        <v>105</v>
      </c>
      <c r="D104" s="10">
        <v>19974473</v>
      </c>
      <c r="E104" s="10">
        <v>4960400</v>
      </c>
      <c r="F104" s="10">
        <v>5004700</v>
      </c>
      <c r="G104" s="10">
        <v>5004700</v>
      </c>
      <c r="H104" s="10">
        <v>5004673</v>
      </c>
    </row>
    <row r="105" spans="1:8" ht="12.75">
      <c r="A105" s="4"/>
      <c r="B105" s="16" t="s">
        <v>572</v>
      </c>
      <c r="C105" s="22" t="s">
        <v>573</v>
      </c>
      <c r="D105" s="10">
        <v>1500000</v>
      </c>
      <c r="E105" s="10">
        <v>375000</v>
      </c>
      <c r="F105" s="10">
        <v>375000</v>
      </c>
      <c r="G105" s="10">
        <v>375000</v>
      </c>
      <c r="H105" s="10">
        <v>375000</v>
      </c>
    </row>
    <row r="106" spans="1:8" s="37" customFormat="1" ht="12.75">
      <c r="A106" s="4"/>
      <c r="B106" s="5">
        <v>75624</v>
      </c>
      <c r="C106" s="11" t="s">
        <v>64</v>
      </c>
      <c r="D106" s="13">
        <f>D107</f>
        <v>1308368</v>
      </c>
      <c r="E106" s="13">
        <f>E107</f>
        <v>0</v>
      </c>
      <c r="F106" s="13">
        <f>F107</f>
        <v>0</v>
      </c>
      <c r="G106" s="13">
        <f>G107</f>
        <v>700000</v>
      </c>
      <c r="H106" s="13">
        <f>H107</f>
        <v>608368</v>
      </c>
    </row>
    <row r="107" spans="1:8" ht="12.75">
      <c r="A107" s="4"/>
      <c r="B107" s="16" t="s">
        <v>65</v>
      </c>
      <c r="C107" s="22" t="s">
        <v>66</v>
      </c>
      <c r="D107" s="10">
        <v>1308368</v>
      </c>
      <c r="E107" s="32"/>
      <c r="F107" s="32"/>
      <c r="G107" s="32">
        <v>700000</v>
      </c>
      <c r="H107" s="32">
        <v>608368</v>
      </c>
    </row>
    <row r="108" spans="1:8" ht="12.75">
      <c r="A108" s="4"/>
      <c r="B108" s="16"/>
      <c r="C108" s="22"/>
      <c r="D108" s="10"/>
      <c r="E108" s="32"/>
      <c r="F108" s="161"/>
      <c r="G108" s="32"/>
      <c r="H108" s="32"/>
    </row>
    <row r="109" spans="1:8" ht="20.25" customHeight="1">
      <c r="A109" s="2">
        <v>758</v>
      </c>
      <c r="B109" s="23"/>
      <c r="C109" s="3" t="s">
        <v>193</v>
      </c>
      <c r="D109" s="3">
        <f>D110+D112+D114</f>
        <v>92382852</v>
      </c>
      <c r="E109" s="3">
        <f>E110+E112+E114</f>
        <v>22391750</v>
      </c>
      <c r="F109" s="87">
        <f>F110+F112+F114</f>
        <v>22761380</v>
      </c>
      <c r="G109" s="3">
        <f>G110+G112+G114</f>
        <v>22753750</v>
      </c>
      <c r="H109" s="3">
        <f>H110+H112+H114</f>
        <v>24475972</v>
      </c>
    </row>
    <row r="110" spans="1:8" ht="25.5">
      <c r="A110" s="4"/>
      <c r="B110" s="4">
        <v>75801</v>
      </c>
      <c r="C110" s="11" t="s">
        <v>108</v>
      </c>
      <c r="D110" s="13">
        <f>D111</f>
        <v>85222624</v>
      </c>
      <c r="E110" s="13">
        <f>E111</f>
        <v>20853600</v>
      </c>
      <c r="F110" s="13">
        <f>F111</f>
        <v>21215600</v>
      </c>
      <c r="G110" s="13">
        <f>G111</f>
        <v>21215600</v>
      </c>
      <c r="H110" s="6">
        <f>H111</f>
        <v>21937824</v>
      </c>
    </row>
    <row r="111" spans="1:8" ht="12.75">
      <c r="A111" s="4"/>
      <c r="B111" s="8">
        <v>2920</v>
      </c>
      <c r="C111" s="22" t="s">
        <v>109</v>
      </c>
      <c r="D111" s="10">
        <v>85222624</v>
      </c>
      <c r="E111" s="10">
        <v>20853600</v>
      </c>
      <c r="F111" s="10">
        <v>21215600</v>
      </c>
      <c r="G111" s="10">
        <v>21215600</v>
      </c>
      <c r="H111" s="10">
        <v>21937824</v>
      </c>
    </row>
    <row r="112" spans="1:8" ht="12.75">
      <c r="A112" s="4"/>
      <c r="B112" s="4">
        <v>75814</v>
      </c>
      <c r="C112" s="11" t="s">
        <v>110</v>
      </c>
      <c r="D112" s="50">
        <f>D113</f>
        <v>1250000</v>
      </c>
      <c r="E112" s="13">
        <f>E113</f>
        <v>62500</v>
      </c>
      <c r="F112" s="13">
        <f>F113</f>
        <v>62500</v>
      </c>
      <c r="G112" s="13">
        <f>G113</f>
        <v>62500</v>
      </c>
      <c r="H112" s="13">
        <f>H113</f>
        <v>1062500</v>
      </c>
    </row>
    <row r="113" spans="1:8" ht="20.25" customHeight="1">
      <c r="A113" s="4"/>
      <c r="B113" s="16" t="s">
        <v>574</v>
      </c>
      <c r="C113" s="22" t="s">
        <v>111</v>
      </c>
      <c r="D113" s="10">
        <v>1250000</v>
      </c>
      <c r="E113" s="10">
        <v>62500</v>
      </c>
      <c r="F113" s="10">
        <v>62500</v>
      </c>
      <c r="G113" s="10">
        <v>62500</v>
      </c>
      <c r="H113" s="10">
        <v>1062500</v>
      </c>
    </row>
    <row r="114" spans="1:8" s="37" customFormat="1" ht="20.25" customHeight="1">
      <c r="A114" s="4"/>
      <c r="B114" s="5">
        <v>75832</v>
      </c>
      <c r="C114" s="11" t="s">
        <v>575</v>
      </c>
      <c r="D114" s="13">
        <f>D115</f>
        <v>5910228</v>
      </c>
      <c r="E114" s="13">
        <f>E115</f>
        <v>1475650</v>
      </c>
      <c r="F114" s="13">
        <f>F115</f>
        <v>1483280</v>
      </c>
      <c r="G114" s="13">
        <f>G115</f>
        <v>1475650</v>
      </c>
      <c r="H114" s="13">
        <f>H115</f>
        <v>1475648</v>
      </c>
    </row>
    <row r="115" spans="1:8" ht="20.25" customHeight="1">
      <c r="A115" s="4"/>
      <c r="B115" s="16">
        <v>2920</v>
      </c>
      <c r="C115" s="64" t="s">
        <v>109</v>
      </c>
      <c r="D115" s="10">
        <v>5910228</v>
      </c>
      <c r="E115" s="10">
        <v>1475650</v>
      </c>
      <c r="F115" s="10">
        <v>1483280</v>
      </c>
      <c r="G115" s="10">
        <v>1475650</v>
      </c>
      <c r="H115" s="10">
        <v>1475648</v>
      </c>
    </row>
    <row r="116" spans="1:8" ht="12.75">
      <c r="A116" s="4"/>
      <c r="B116" s="16"/>
      <c r="C116" s="64"/>
      <c r="D116" s="10"/>
      <c r="E116" s="10"/>
      <c r="F116" s="10"/>
      <c r="G116" s="10"/>
      <c r="H116" s="10"/>
    </row>
    <row r="117" spans="1:8" ht="21" customHeight="1">
      <c r="A117" s="2">
        <v>801</v>
      </c>
      <c r="B117" s="23"/>
      <c r="C117" s="3" t="s">
        <v>112</v>
      </c>
      <c r="D117" s="3">
        <f>D123+D118+D125+D121</f>
        <v>582447</v>
      </c>
      <c r="E117" s="3">
        <f>E123+E118+E125+E121</f>
        <v>43100</v>
      </c>
      <c r="F117" s="3">
        <f>F123+F118+F125+F121</f>
        <v>64412</v>
      </c>
      <c r="G117" s="3">
        <f>G123+G118+G125+G121</f>
        <v>52200</v>
      </c>
      <c r="H117" s="3">
        <f>H123+H118+H125+H121</f>
        <v>422735</v>
      </c>
    </row>
    <row r="118" spans="1:8" s="37" customFormat="1" ht="13.5" customHeight="1">
      <c r="A118" s="4"/>
      <c r="B118" s="113">
        <v>80101</v>
      </c>
      <c r="C118" s="11" t="s">
        <v>197</v>
      </c>
      <c r="D118" s="50">
        <f>D120+D119</f>
        <v>39038</v>
      </c>
      <c r="E118" s="50">
        <f>E120+E119</f>
        <v>0</v>
      </c>
      <c r="F118" s="50">
        <f>F120+F119</f>
        <v>20712</v>
      </c>
      <c r="G118" s="50">
        <f>G120+G119</f>
        <v>9100</v>
      </c>
      <c r="H118" s="50">
        <f>H120+H119</f>
        <v>9226</v>
      </c>
    </row>
    <row r="119" spans="1:8" ht="25.5">
      <c r="A119" s="8"/>
      <c r="B119" s="114">
        <v>2030</v>
      </c>
      <c r="C119" s="22" t="s">
        <v>408</v>
      </c>
      <c r="D119" s="27">
        <v>11612</v>
      </c>
      <c r="E119" s="27"/>
      <c r="F119" s="27">
        <v>11612</v>
      </c>
      <c r="G119" s="27"/>
      <c r="H119" s="27"/>
    </row>
    <row r="120" spans="1:8" ht="38.25">
      <c r="A120" s="4"/>
      <c r="B120" s="114">
        <v>6290</v>
      </c>
      <c r="C120" s="22" t="s">
        <v>354</v>
      </c>
      <c r="D120" s="27">
        <v>27426</v>
      </c>
      <c r="E120" s="50"/>
      <c r="F120" s="27">
        <v>9100</v>
      </c>
      <c r="G120" s="27">
        <v>9100</v>
      </c>
      <c r="H120" s="27">
        <v>9226</v>
      </c>
    </row>
    <row r="121" spans="1:8" s="37" customFormat="1" ht="25.5">
      <c r="A121" s="4"/>
      <c r="B121" s="113">
        <v>80140</v>
      </c>
      <c r="C121" s="11" t="s">
        <v>504</v>
      </c>
      <c r="D121" s="50">
        <f>D122</f>
        <v>155327</v>
      </c>
      <c r="E121" s="50">
        <f>E122</f>
        <v>0</v>
      </c>
      <c r="F121" s="50">
        <f>F122</f>
        <v>0</v>
      </c>
      <c r="G121" s="50">
        <f>G122</f>
        <v>0</v>
      </c>
      <c r="H121" s="50">
        <f>H122</f>
        <v>155327</v>
      </c>
    </row>
    <row r="122" spans="1:8" ht="38.25">
      <c r="A122" s="4"/>
      <c r="B122" s="114">
        <v>6339</v>
      </c>
      <c r="C122" s="22" t="s">
        <v>505</v>
      </c>
      <c r="D122" s="27">
        <v>155327</v>
      </c>
      <c r="E122" s="50"/>
      <c r="F122" s="27"/>
      <c r="G122" s="27"/>
      <c r="H122" s="27">
        <v>155327</v>
      </c>
    </row>
    <row r="123" spans="1:8" s="37" customFormat="1" ht="12.75">
      <c r="A123" s="4"/>
      <c r="B123" s="70">
        <v>80146</v>
      </c>
      <c r="C123" s="67" t="s">
        <v>622</v>
      </c>
      <c r="D123" s="50">
        <f>D124</f>
        <v>172400</v>
      </c>
      <c r="E123" s="50">
        <f>E124</f>
        <v>43100</v>
      </c>
      <c r="F123" s="50">
        <f>F124</f>
        <v>43100</v>
      </c>
      <c r="G123" s="50">
        <f>G124</f>
        <v>43100</v>
      </c>
      <c r="H123" s="50">
        <f>H124</f>
        <v>43100</v>
      </c>
    </row>
    <row r="124" spans="1:8" ht="51">
      <c r="A124" s="4"/>
      <c r="B124" s="69">
        <v>2310</v>
      </c>
      <c r="C124" s="68" t="s">
        <v>725</v>
      </c>
      <c r="D124" s="10">
        <v>172400</v>
      </c>
      <c r="E124" s="10">
        <v>43100</v>
      </c>
      <c r="F124" s="10">
        <v>43100</v>
      </c>
      <c r="G124" s="10">
        <v>43100</v>
      </c>
      <c r="H124" s="10">
        <v>43100</v>
      </c>
    </row>
    <row r="125" spans="1:8" s="37" customFormat="1" ht="12.75">
      <c r="A125" s="4"/>
      <c r="B125" s="70">
        <v>80195</v>
      </c>
      <c r="C125" s="67" t="s">
        <v>787</v>
      </c>
      <c r="D125" s="13">
        <f>D126+D127+D128</f>
        <v>215682</v>
      </c>
      <c r="E125" s="13">
        <f>E126+E127+E128</f>
        <v>0</v>
      </c>
      <c r="F125" s="13">
        <f>F126+F127+F128</f>
        <v>600</v>
      </c>
      <c r="G125" s="13">
        <f>G126+G127+G128</f>
        <v>0</v>
      </c>
      <c r="H125" s="13">
        <f>H126+H127+H128</f>
        <v>215082</v>
      </c>
    </row>
    <row r="126" spans="1:8" ht="25.5">
      <c r="A126" s="4"/>
      <c r="B126" s="114">
        <v>2030</v>
      </c>
      <c r="C126" s="22" t="s">
        <v>408</v>
      </c>
      <c r="D126" s="10">
        <v>27960</v>
      </c>
      <c r="E126" s="10"/>
      <c r="F126" s="10">
        <v>600</v>
      </c>
      <c r="G126" s="10"/>
      <c r="H126" s="10">
        <v>27360</v>
      </c>
    </row>
    <row r="127" spans="1:8" ht="25.5">
      <c r="A127" s="4"/>
      <c r="B127" s="114">
        <v>2130</v>
      </c>
      <c r="C127" s="22" t="s">
        <v>36</v>
      </c>
      <c r="D127" s="10">
        <v>9800</v>
      </c>
      <c r="E127" s="10"/>
      <c r="F127" s="10"/>
      <c r="G127" s="10"/>
      <c r="H127" s="10">
        <v>9800</v>
      </c>
    </row>
    <row r="128" spans="1:8" ht="38.25">
      <c r="A128" s="4"/>
      <c r="B128" s="114">
        <v>2707</v>
      </c>
      <c r="C128" s="22" t="s">
        <v>503</v>
      </c>
      <c r="D128" s="10">
        <v>177922</v>
      </c>
      <c r="E128" s="10"/>
      <c r="F128" s="10"/>
      <c r="G128" s="10"/>
      <c r="H128" s="10">
        <v>177922</v>
      </c>
    </row>
    <row r="129" spans="1:8" ht="12.75">
      <c r="A129" s="4"/>
      <c r="B129" s="114"/>
      <c r="C129" s="22"/>
      <c r="D129" s="10"/>
      <c r="E129" s="10"/>
      <c r="F129" s="10"/>
      <c r="G129" s="10"/>
      <c r="H129" s="10"/>
    </row>
    <row r="130" spans="1:8" ht="21" customHeight="1">
      <c r="A130" s="2">
        <v>803</v>
      </c>
      <c r="B130" s="23"/>
      <c r="C130" s="3" t="s">
        <v>506</v>
      </c>
      <c r="D130" s="3">
        <f>D131</f>
        <v>4368</v>
      </c>
      <c r="E130" s="3">
        <f>E131</f>
        <v>0</v>
      </c>
      <c r="F130" s="3">
        <f>F131</f>
        <v>0</v>
      </c>
      <c r="G130" s="3">
        <f>G131</f>
        <v>0</v>
      </c>
      <c r="H130" s="3">
        <f>H131</f>
        <v>4368</v>
      </c>
    </row>
    <row r="131" spans="1:8" s="37" customFormat="1" ht="12.75">
      <c r="A131" s="4"/>
      <c r="B131" s="113">
        <v>80309</v>
      </c>
      <c r="C131" s="11" t="s">
        <v>507</v>
      </c>
      <c r="D131" s="13">
        <f>D132+D133</f>
        <v>4368</v>
      </c>
      <c r="E131" s="13">
        <f>E132+E133</f>
        <v>0</v>
      </c>
      <c r="F131" s="13">
        <f>F132+F133</f>
        <v>0</v>
      </c>
      <c r="G131" s="13">
        <f>G132+G133</f>
        <v>0</v>
      </c>
      <c r="H131" s="13">
        <f>H132+H133</f>
        <v>4368</v>
      </c>
    </row>
    <row r="132" spans="1:8" ht="51">
      <c r="A132" s="4"/>
      <c r="B132" s="108">
        <v>2888</v>
      </c>
      <c r="C132" s="68" t="s">
        <v>508</v>
      </c>
      <c r="D132" s="10">
        <v>3276</v>
      </c>
      <c r="E132" s="10"/>
      <c r="F132" s="10"/>
      <c r="G132" s="10"/>
      <c r="H132" s="10">
        <v>3276</v>
      </c>
    </row>
    <row r="133" spans="1:8" ht="51">
      <c r="A133" s="4"/>
      <c r="B133" s="108">
        <v>2889</v>
      </c>
      <c r="C133" s="68" t="s">
        <v>508</v>
      </c>
      <c r="D133" s="10">
        <v>1092</v>
      </c>
      <c r="E133" s="10"/>
      <c r="F133" s="10"/>
      <c r="G133" s="10"/>
      <c r="H133" s="10">
        <v>1092</v>
      </c>
    </row>
    <row r="134" spans="1:8" ht="12.75">
      <c r="A134" s="4"/>
      <c r="B134" s="114"/>
      <c r="C134" s="22"/>
      <c r="D134" s="10"/>
      <c r="E134" s="10"/>
      <c r="F134" s="10"/>
      <c r="G134" s="10"/>
      <c r="H134" s="10"/>
    </row>
    <row r="135" spans="1:8" ht="21" customHeight="1">
      <c r="A135" s="2">
        <v>851</v>
      </c>
      <c r="B135" s="23"/>
      <c r="C135" s="3" t="s">
        <v>382</v>
      </c>
      <c r="D135" s="3">
        <f>D140+D142+D136+D138+D144</f>
        <v>4829347</v>
      </c>
      <c r="E135" s="3">
        <f>E140+E142+E136+E138+E144</f>
        <v>2856300</v>
      </c>
      <c r="F135" s="3">
        <f>F140+F142+F136+F138+F144</f>
        <v>756300</v>
      </c>
      <c r="G135" s="3">
        <f>G140+G142+G136+G138+G144</f>
        <v>897200</v>
      </c>
      <c r="H135" s="150">
        <f>H140+H142+H136+H138+H144</f>
        <v>319547</v>
      </c>
    </row>
    <row r="136" spans="1:8" s="37" customFormat="1" ht="12.75">
      <c r="A136" s="4"/>
      <c r="B136" s="4">
        <v>85121</v>
      </c>
      <c r="C136" s="11" t="s">
        <v>383</v>
      </c>
      <c r="D136" s="13">
        <f>D137</f>
        <v>93597</v>
      </c>
      <c r="E136" s="13">
        <f>E137</f>
        <v>0</v>
      </c>
      <c r="F136" s="13">
        <f>F137</f>
        <v>0</v>
      </c>
      <c r="G136" s="28">
        <f>G137</f>
        <v>50000</v>
      </c>
      <c r="H136" s="6">
        <f>H137</f>
        <v>43597</v>
      </c>
    </row>
    <row r="137" spans="1:8" ht="25.5">
      <c r="A137" s="4"/>
      <c r="B137" s="8">
        <v>6339</v>
      </c>
      <c r="C137" s="22" t="s">
        <v>408</v>
      </c>
      <c r="D137" s="10">
        <v>93597</v>
      </c>
      <c r="E137" s="13"/>
      <c r="F137" s="13"/>
      <c r="G137" s="36">
        <v>50000</v>
      </c>
      <c r="H137" s="10">
        <v>43597</v>
      </c>
    </row>
    <row r="138" spans="1:8" s="37" customFormat="1" ht="12.75">
      <c r="A138" s="4"/>
      <c r="B138" s="4">
        <v>85141</v>
      </c>
      <c r="C138" s="11" t="s">
        <v>298</v>
      </c>
      <c r="D138" s="13">
        <f>D139</f>
        <v>25000</v>
      </c>
      <c r="E138" s="13">
        <f>E139</f>
        <v>0</v>
      </c>
      <c r="F138" s="13">
        <f>F139</f>
        <v>0</v>
      </c>
      <c r="G138" s="28">
        <f>G139</f>
        <v>0</v>
      </c>
      <c r="H138" s="13">
        <f>H139</f>
        <v>25000</v>
      </c>
    </row>
    <row r="139" spans="1:8" ht="38.25">
      <c r="A139" s="4"/>
      <c r="B139" s="110">
        <v>2110</v>
      </c>
      <c r="C139" s="68" t="s">
        <v>34</v>
      </c>
      <c r="D139" s="10">
        <v>25000</v>
      </c>
      <c r="E139" s="13"/>
      <c r="F139" s="13"/>
      <c r="G139" s="36"/>
      <c r="H139" s="10">
        <v>25000</v>
      </c>
    </row>
    <row r="140" spans="1:8" ht="12.75">
      <c r="A140" s="4"/>
      <c r="B140" s="4">
        <v>85154</v>
      </c>
      <c r="C140" s="11" t="s">
        <v>113</v>
      </c>
      <c r="D140" s="13">
        <f>D141</f>
        <v>2500000</v>
      </c>
      <c r="E140" s="13">
        <f>E141</f>
        <v>2200000</v>
      </c>
      <c r="F140" s="13">
        <f>F141</f>
        <v>100000</v>
      </c>
      <c r="G140" s="28">
        <f>G141</f>
        <v>200000</v>
      </c>
      <c r="H140" s="13">
        <f>H141</f>
        <v>0</v>
      </c>
    </row>
    <row r="141" spans="1:8" ht="12.75">
      <c r="A141" s="4"/>
      <c r="B141" s="16" t="s">
        <v>576</v>
      </c>
      <c r="C141" s="22" t="s">
        <v>114</v>
      </c>
      <c r="D141" s="10">
        <v>2500000</v>
      </c>
      <c r="E141" s="36">
        <v>2200000</v>
      </c>
      <c r="F141" s="36">
        <v>100000</v>
      </c>
      <c r="G141" s="36">
        <v>200000</v>
      </c>
      <c r="H141" s="10"/>
    </row>
    <row r="142" spans="1:8" ht="38.25">
      <c r="A142" s="4"/>
      <c r="B142" s="5">
        <v>85156</v>
      </c>
      <c r="C142" s="11" t="s">
        <v>577</v>
      </c>
      <c r="D142" s="13">
        <f>D143</f>
        <v>2209000</v>
      </c>
      <c r="E142" s="13">
        <f>E143</f>
        <v>656300</v>
      </c>
      <c r="F142" s="13">
        <f>F143</f>
        <v>656300</v>
      </c>
      <c r="G142" s="28">
        <f>G143</f>
        <v>647200</v>
      </c>
      <c r="H142" s="13">
        <f>H143</f>
        <v>249200</v>
      </c>
    </row>
    <row r="143" spans="1:8" ht="38.25">
      <c r="A143" s="4"/>
      <c r="B143" s="8">
        <v>2110</v>
      </c>
      <c r="C143" s="22" t="s">
        <v>34</v>
      </c>
      <c r="D143" s="10">
        <v>2209000</v>
      </c>
      <c r="E143" s="36">
        <v>656300</v>
      </c>
      <c r="F143" s="36">
        <v>656300</v>
      </c>
      <c r="G143" s="36">
        <v>647200</v>
      </c>
      <c r="H143" s="10">
        <v>249200</v>
      </c>
    </row>
    <row r="144" spans="1:8" s="37" customFormat="1" ht="12.75">
      <c r="A144" s="4"/>
      <c r="B144" s="149">
        <v>85195</v>
      </c>
      <c r="C144" s="67" t="s">
        <v>135</v>
      </c>
      <c r="D144" s="13">
        <f>D145</f>
        <v>1750</v>
      </c>
      <c r="E144" s="13">
        <f>E145</f>
        <v>0</v>
      </c>
      <c r="F144" s="13">
        <f>F145</f>
        <v>0</v>
      </c>
      <c r="G144" s="28">
        <f>G145</f>
        <v>0</v>
      </c>
      <c r="H144" s="13">
        <f>H145</f>
        <v>1750</v>
      </c>
    </row>
    <row r="145" spans="1:8" ht="38.25">
      <c r="A145" s="4"/>
      <c r="B145" s="110">
        <v>2010</v>
      </c>
      <c r="C145" s="68" t="s">
        <v>79</v>
      </c>
      <c r="D145" s="10">
        <v>1750</v>
      </c>
      <c r="E145" s="36"/>
      <c r="F145" s="36"/>
      <c r="G145" s="36"/>
      <c r="H145" s="10">
        <v>1750</v>
      </c>
    </row>
    <row r="146" spans="1:8" ht="12.75">
      <c r="A146" s="4"/>
      <c r="B146" s="8"/>
      <c r="C146" s="22"/>
      <c r="D146" s="10"/>
      <c r="E146" s="36"/>
      <c r="F146" s="36"/>
      <c r="G146" s="36"/>
      <c r="H146" s="32"/>
    </row>
    <row r="147" spans="1:8" ht="24" customHeight="1">
      <c r="A147" s="2">
        <v>852</v>
      </c>
      <c r="B147" s="23"/>
      <c r="C147" s="3" t="s">
        <v>644</v>
      </c>
      <c r="D147" s="3">
        <f>D148+D150+D156+D158+D162+D164+D167+D174+D177+D172</f>
        <v>23475550</v>
      </c>
      <c r="E147" s="3">
        <f>E148+E150+E156+E158+E162+E164+E167+E174+E177+E172</f>
        <v>7320050</v>
      </c>
      <c r="F147" s="3">
        <f>F148+F150+F156+F158+F162+F164+F167+F174+F177+F172</f>
        <v>7369250</v>
      </c>
      <c r="G147" s="3">
        <f>G148+G150+G156+G158+G162+G164+G167+G174+G177+G172</f>
        <v>4212282</v>
      </c>
      <c r="H147" s="148">
        <f>H148+H150+H156+H158+H162+H164+H167+H174+H177+H172</f>
        <v>4573968</v>
      </c>
    </row>
    <row r="148" spans="1:8" ht="12.75">
      <c r="A148" s="4"/>
      <c r="B148" s="33">
        <v>85201</v>
      </c>
      <c r="C148" s="39" t="s">
        <v>116</v>
      </c>
      <c r="D148" s="13">
        <f>SUM(D149:D149)</f>
        <v>495000</v>
      </c>
      <c r="E148" s="6">
        <f>SUM(E149:E149)</f>
        <v>123800</v>
      </c>
      <c r="F148" s="6">
        <f>SUM(F149:F149)</f>
        <v>123800</v>
      </c>
      <c r="G148" s="50">
        <f>SUM(G149:G149)</f>
        <v>123800</v>
      </c>
      <c r="H148" s="6">
        <f>SUM(H149:H149)</f>
        <v>123600</v>
      </c>
    </row>
    <row r="149" spans="1:8" ht="38.25">
      <c r="A149" s="4"/>
      <c r="B149" s="110">
        <v>2320</v>
      </c>
      <c r="C149" s="68" t="s">
        <v>409</v>
      </c>
      <c r="D149" s="10">
        <v>495000</v>
      </c>
      <c r="E149" s="10">
        <v>123800</v>
      </c>
      <c r="F149" s="10">
        <v>123800</v>
      </c>
      <c r="G149" s="10">
        <v>123800</v>
      </c>
      <c r="H149" s="10">
        <v>123600</v>
      </c>
    </row>
    <row r="150" spans="1:8" s="37" customFormat="1" ht="12.75">
      <c r="A150" s="4"/>
      <c r="B150" s="4">
        <v>85202</v>
      </c>
      <c r="C150" s="11" t="s">
        <v>761</v>
      </c>
      <c r="D150" s="13">
        <f>D151+D152+D153+D154+D155</f>
        <v>3774039</v>
      </c>
      <c r="E150" s="13">
        <f>E151+E152+E153+E154+E155</f>
        <v>883800</v>
      </c>
      <c r="F150" s="13">
        <f>F151+F152+F153+F154+F155</f>
        <v>893900</v>
      </c>
      <c r="G150" s="13">
        <f>G151+G152+G153+G154+G155</f>
        <v>893700</v>
      </c>
      <c r="H150" s="13">
        <f>H151+H152+H153+H154+H155</f>
        <v>1102639</v>
      </c>
    </row>
    <row r="151" spans="1:8" ht="12.75">
      <c r="A151" s="4"/>
      <c r="B151" s="16" t="s">
        <v>578</v>
      </c>
      <c r="C151" s="46" t="s">
        <v>115</v>
      </c>
      <c r="D151" s="10">
        <v>1312000</v>
      </c>
      <c r="E151" s="10">
        <v>268800</v>
      </c>
      <c r="F151" s="10">
        <v>268800</v>
      </c>
      <c r="G151" s="10">
        <v>268700</v>
      </c>
      <c r="H151" s="10">
        <v>505700</v>
      </c>
    </row>
    <row r="152" spans="1:8" ht="12.75">
      <c r="A152" s="4"/>
      <c r="B152" s="16" t="s">
        <v>574</v>
      </c>
      <c r="C152" s="22" t="s">
        <v>111</v>
      </c>
      <c r="D152" s="10">
        <v>200</v>
      </c>
      <c r="E152" s="10"/>
      <c r="F152" s="10">
        <v>100</v>
      </c>
      <c r="G152" s="10"/>
      <c r="H152" s="10">
        <v>100</v>
      </c>
    </row>
    <row r="153" spans="1:8" ht="12.75">
      <c r="A153" s="4"/>
      <c r="B153" s="16" t="s">
        <v>555</v>
      </c>
      <c r="C153" s="22" t="s">
        <v>593</v>
      </c>
      <c r="D153" s="10">
        <v>40000</v>
      </c>
      <c r="E153" s="10">
        <v>10000</v>
      </c>
      <c r="F153" s="10">
        <v>10000</v>
      </c>
      <c r="G153" s="10">
        <v>10000</v>
      </c>
      <c r="H153" s="10">
        <v>10000</v>
      </c>
    </row>
    <row r="154" spans="1:8" ht="25.5">
      <c r="A154" s="4"/>
      <c r="B154" s="8">
        <v>2130</v>
      </c>
      <c r="C154" s="22" t="s">
        <v>36</v>
      </c>
      <c r="D154" s="10">
        <v>2285739</v>
      </c>
      <c r="E154" s="10">
        <v>605000</v>
      </c>
      <c r="F154" s="10">
        <v>615000</v>
      </c>
      <c r="G154" s="10">
        <v>615000</v>
      </c>
      <c r="H154" s="10">
        <v>450739</v>
      </c>
    </row>
    <row r="155" spans="1:8" ht="25.5">
      <c r="A155" s="4"/>
      <c r="B155" s="110">
        <v>6430</v>
      </c>
      <c r="C155" s="68" t="s">
        <v>509</v>
      </c>
      <c r="D155" s="10">
        <v>136100</v>
      </c>
      <c r="E155" s="10"/>
      <c r="F155" s="10"/>
      <c r="G155" s="10"/>
      <c r="H155" s="10">
        <v>136100</v>
      </c>
    </row>
    <row r="156" spans="1:8" ht="12.75">
      <c r="A156" s="4"/>
      <c r="B156" s="4">
        <v>85203</v>
      </c>
      <c r="C156" s="11" t="s">
        <v>764</v>
      </c>
      <c r="D156" s="13">
        <f>D157</f>
        <v>537800</v>
      </c>
      <c r="E156" s="13">
        <f>E157</f>
        <v>128300</v>
      </c>
      <c r="F156" s="13">
        <f>F157</f>
        <v>128300</v>
      </c>
      <c r="G156" s="13">
        <f>G157</f>
        <v>153100</v>
      </c>
      <c r="H156" s="13">
        <f>H157</f>
        <v>128100</v>
      </c>
    </row>
    <row r="157" spans="1:8" ht="38.25">
      <c r="A157" s="4"/>
      <c r="B157" s="8">
        <v>2010</v>
      </c>
      <c r="C157" s="22" t="s">
        <v>79</v>
      </c>
      <c r="D157" s="10">
        <v>537800</v>
      </c>
      <c r="E157" s="10">
        <v>128300</v>
      </c>
      <c r="F157" s="10">
        <v>128300</v>
      </c>
      <c r="G157" s="10">
        <v>153100</v>
      </c>
      <c r="H157" s="10">
        <v>128100</v>
      </c>
    </row>
    <row r="158" spans="1:8" ht="38.25">
      <c r="A158" s="4"/>
      <c r="B158" s="4">
        <v>85212</v>
      </c>
      <c r="C158" s="11" t="s">
        <v>399</v>
      </c>
      <c r="D158" s="13">
        <f>SUM(D159:D161)</f>
        <v>14477821</v>
      </c>
      <c r="E158" s="13">
        <f>SUM(E159:E161)</f>
        <v>5116800</v>
      </c>
      <c r="F158" s="13">
        <f>SUM(F159:F161)</f>
        <v>5120400</v>
      </c>
      <c r="G158" s="13">
        <f>SUM(G159:G161)</f>
        <v>2124021</v>
      </c>
      <c r="H158" s="13">
        <f>SUM(H159:H161)</f>
        <v>2116600</v>
      </c>
    </row>
    <row r="159" spans="1:8" ht="38.25">
      <c r="A159" s="4"/>
      <c r="B159" s="8">
        <v>2010</v>
      </c>
      <c r="C159" s="22" t="s">
        <v>79</v>
      </c>
      <c r="D159" s="10">
        <v>14455000</v>
      </c>
      <c r="E159" s="10">
        <v>5113800</v>
      </c>
      <c r="F159" s="10">
        <v>5113800</v>
      </c>
      <c r="G159" s="10">
        <v>2113800</v>
      </c>
      <c r="H159" s="10">
        <v>2113600</v>
      </c>
    </row>
    <row r="160" spans="1:8" ht="38.25">
      <c r="A160" s="4"/>
      <c r="B160" s="8">
        <v>2110</v>
      </c>
      <c r="C160" s="22" t="s">
        <v>34</v>
      </c>
      <c r="D160" s="10">
        <v>15600</v>
      </c>
      <c r="E160" s="10">
        <v>3000</v>
      </c>
      <c r="F160" s="10">
        <v>6600</v>
      </c>
      <c r="G160" s="10">
        <v>3000</v>
      </c>
      <c r="H160" s="10">
        <v>3000</v>
      </c>
    </row>
    <row r="161" spans="1:8" ht="38.25">
      <c r="A161" s="4"/>
      <c r="B161" s="8">
        <v>6310</v>
      </c>
      <c r="C161" s="22" t="s">
        <v>67</v>
      </c>
      <c r="D161" s="10">
        <v>7221</v>
      </c>
      <c r="E161" s="10"/>
      <c r="F161" s="10"/>
      <c r="G161" s="10">
        <v>7221</v>
      </c>
      <c r="H161" s="10"/>
    </row>
    <row r="162" spans="1:8" s="37" customFormat="1" ht="25.5">
      <c r="A162" s="4"/>
      <c r="B162" s="5">
        <v>85213</v>
      </c>
      <c r="C162" s="11" t="s">
        <v>546</v>
      </c>
      <c r="D162" s="13">
        <f>D163</f>
        <v>135190</v>
      </c>
      <c r="E162" s="13">
        <f>E163</f>
        <v>43500</v>
      </c>
      <c r="F162" s="13">
        <f>F163</f>
        <v>43500</v>
      </c>
      <c r="G162" s="13">
        <f>G163</f>
        <v>43500</v>
      </c>
      <c r="H162" s="13">
        <f>H163</f>
        <v>4690</v>
      </c>
    </row>
    <row r="163" spans="1:8" ht="38.25">
      <c r="A163" s="8"/>
      <c r="B163" s="8">
        <v>2010</v>
      </c>
      <c r="C163" s="22" t="s">
        <v>79</v>
      </c>
      <c r="D163" s="10">
        <v>135190</v>
      </c>
      <c r="E163" s="36">
        <v>43500</v>
      </c>
      <c r="F163" s="10">
        <v>43500</v>
      </c>
      <c r="G163" s="10">
        <v>43500</v>
      </c>
      <c r="H163" s="10">
        <v>4690</v>
      </c>
    </row>
    <row r="164" spans="1:8" ht="25.5">
      <c r="A164" s="4"/>
      <c r="B164" s="4">
        <v>85214</v>
      </c>
      <c r="C164" s="11" t="s">
        <v>590</v>
      </c>
      <c r="D164" s="13">
        <f>D165+D166</f>
        <v>2060000</v>
      </c>
      <c r="E164" s="13">
        <f>E165+E166</f>
        <v>612000</v>
      </c>
      <c r="F164" s="13">
        <f>F165+F166</f>
        <v>552000</v>
      </c>
      <c r="G164" s="13">
        <f>G165+G166</f>
        <v>314690</v>
      </c>
      <c r="H164" s="13">
        <f>H165+H166</f>
        <v>581310</v>
      </c>
    </row>
    <row r="165" spans="1:8" ht="38.25">
      <c r="A165" s="8"/>
      <c r="B165" s="8">
        <v>2010</v>
      </c>
      <c r="C165" s="22" t="s">
        <v>79</v>
      </c>
      <c r="D165" s="10">
        <v>1026000</v>
      </c>
      <c r="E165" s="36">
        <v>371000</v>
      </c>
      <c r="F165" s="36">
        <v>311000</v>
      </c>
      <c r="G165" s="10">
        <v>73690</v>
      </c>
      <c r="H165" s="10">
        <v>270310</v>
      </c>
    </row>
    <row r="166" spans="1:8" ht="25.5">
      <c r="A166" s="8"/>
      <c r="B166" s="8">
        <v>2030</v>
      </c>
      <c r="C166" s="22" t="s">
        <v>408</v>
      </c>
      <c r="D166" s="10">
        <v>1034000</v>
      </c>
      <c r="E166" s="36">
        <v>241000</v>
      </c>
      <c r="F166" s="36">
        <v>241000</v>
      </c>
      <c r="G166" s="10">
        <v>241000</v>
      </c>
      <c r="H166" s="10">
        <v>311000</v>
      </c>
    </row>
    <row r="167" spans="1:8" ht="12.75">
      <c r="A167" s="4"/>
      <c r="B167" s="4">
        <v>85219</v>
      </c>
      <c r="C167" s="11" t="s">
        <v>777</v>
      </c>
      <c r="D167" s="13">
        <f>SUM(D168:D171)</f>
        <v>1396600</v>
      </c>
      <c r="E167" s="13">
        <f>SUM(E168:E171)</f>
        <v>349250</v>
      </c>
      <c r="F167" s="13">
        <f>SUM(F168:F171)</f>
        <v>349250</v>
      </c>
      <c r="G167" s="13">
        <f>SUM(G168:G171)</f>
        <v>349050</v>
      </c>
      <c r="H167" s="13">
        <f>SUM(H168:H171)</f>
        <v>349050</v>
      </c>
    </row>
    <row r="168" spans="1:8" ht="12.75">
      <c r="A168" s="8"/>
      <c r="B168" s="16" t="s">
        <v>578</v>
      </c>
      <c r="C168" s="22" t="s">
        <v>628</v>
      </c>
      <c r="D168" s="10">
        <v>154200</v>
      </c>
      <c r="E168" s="36">
        <v>38600</v>
      </c>
      <c r="F168" s="36">
        <v>38600</v>
      </c>
      <c r="G168" s="36">
        <v>38500</v>
      </c>
      <c r="H168" s="10">
        <v>38500</v>
      </c>
    </row>
    <row r="169" spans="1:8" ht="12.75">
      <c r="A169" s="8"/>
      <c r="B169" s="16" t="s">
        <v>574</v>
      </c>
      <c r="C169" s="22" t="s">
        <v>629</v>
      </c>
      <c r="D169" s="10">
        <v>18200</v>
      </c>
      <c r="E169" s="36">
        <v>4550</v>
      </c>
      <c r="F169" s="36">
        <v>4550</v>
      </c>
      <c r="G169" s="36">
        <v>4550</v>
      </c>
      <c r="H169" s="10">
        <v>4550</v>
      </c>
    </row>
    <row r="170" spans="1:8" ht="12.75">
      <c r="A170" s="8"/>
      <c r="B170" s="16" t="s">
        <v>555</v>
      </c>
      <c r="C170" s="22" t="s">
        <v>593</v>
      </c>
      <c r="D170" s="10">
        <v>123200</v>
      </c>
      <c r="E170" s="36">
        <v>30800</v>
      </c>
      <c r="F170" s="36">
        <v>30800</v>
      </c>
      <c r="G170" s="36">
        <v>30800</v>
      </c>
      <c r="H170" s="10">
        <v>30800</v>
      </c>
    </row>
    <row r="171" spans="1:8" ht="25.5">
      <c r="A171" s="8"/>
      <c r="B171" s="8">
        <v>2030</v>
      </c>
      <c r="C171" s="22" t="s">
        <v>408</v>
      </c>
      <c r="D171" s="10">
        <v>1101000</v>
      </c>
      <c r="E171" s="36">
        <v>275300</v>
      </c>
      <c r="F171" s="36">
        <v>275300</v>
      </c>
      <c r="G171" s="36">
        <v>275200</v>
      </c>
      <c r="H171" s="10">
        <v>275200</v>
      </c>
    </row>
    <row r="172" spans="1:8" s="37" customFormat="1" ht="25.5">
      <c r="A172" s="4"/>
      <c r="B172" s="4">
        <v>85220</v>
      </c>
      <c r="C172" s="11" t="s">
        <v>68</v>
      </c>
      <c r="D172" s="13">
        <f>D173</f>
        <v>29900</v>
      </c>
      <c r="E172" s="13">
        <f>E173</f>
        <v>0</v>
      </c>
      <c r="F172" s="13">
        <f>F173</f>
        <v>0</v>
      </c>
      <c r="G172" s="13">
        <f>G173</f>
        <v>20000</v>
      </c>
      <c r="H172" s="13">
        <f>H173</f>
        <v>9900</v>
      </c>
    </row>
    <row r="173" spans="1:8" ht="25.5">
      <c r="A173" s="8"/>
      <c r="B173" s="8">
        <v>2130</v>
      </c>
      <c r="C173" s="22" t="s">
        <v>36</v>
      </c>
      <c r="D173" s="10">
        <v>29900</v>
      </c>
      <c r="E173" s="36"/>
      <c r="F173" s="36"/>
      <c r="G173" s="36">
        <v>20000</v>
      </c>
      <c r="H173" s="10">
        <v>9900</v>
      </c>
    </row>
    <row r="174" spans="1:8" ht="12.75">
      <c r="A174" s="4"/>
      <c r="B174" s="4">
        <v>85228</v>
      </c>
      <c r="C174" s="11" t="s">
        <v>785</v>
      </c>
      <c r="D174" s="13">
        <f>SUM(D175:D176)</f>
        <v>250200</v>
      </c>
      <c r="E174" s="13">
        <f>SUM(E175:E176)</f>
        <v>62600</v>
      </c>
      <c r="F174" s="13">
        <f>SUM(F175:F176)</f>
        <v>62600</v>
      </c>
      <c r="G174" s="13">
        <f>SUM(G175:G176)</f>
        <v>62500</v>
      </c>
      <c r="H174" s="13">
        <f>SUM(H175:H176)</f>
        <v>62500</v>
      </c>
    </row>
    <row r="175" spans="1:8" ht="12.75">
      <c r="A175" s="4"/>
      <c r="B175" s="16" t="s">
        <v>578</v>
      </c>
      <c r="C175" s="22" t="s">
        <v>628</v>
      </c>
      <c r="D175" s="10">
        <v>161200</v>
      </c>
      <c r="E175" s="36">
        <v>40300</v>
      </c>
      <c r="F175" s="36">
        <v>40300</v>
      </c>
      <c r="G175" s="36">
        <v>40300</v>
      </c>
      <c r="H175" s="10">
        <v>40300</v>
      </c>
    </row>
    <row r="176" spans="1:8" ht="38.25">
      <c r="A176" s="8"/>
      <c r="B176" s="8">
        <v>2010</v>
      </c>
      <c r="C176" s="22" t="s">
        <v>79</v>
      </c>
      <c r="D176" s="10">
        <v>89000</v>
      </c>
      <c r="E176" s="36">
        <v>22300</v>
      </c>
      <c r="F176" s="36">
        <v>22300</v>
      </c>
      <c r="G176" s="36">
        <v>22200</v>
      </c>
      <c r="H176" s="10">
        <v>22200</v>
      </c>
    </row>
    <row r="177" spans="1:8" s="37" customFormat="1" ht="12.75">
      <c r="A177" s="4"/>
      <c r="B177" s="4">
        <v>85295</v>
      </c>
      <c r="C177" s="11" t="s">
        <v>787</v>
      </c>
      <c r="D177" s="13">
        <f>D178</f>
        <v>319000</v>
      </c>
      <c r="E177" s="13">
        <f>E178</f>
        <v>0</v>
      </c>
      <c r="F177" s="13">
        <f>F178</f>
        <v>95500</v>
      </c>
      <c r="G177" s="13">
        <f>G178</f>
        <v>127921</v>
      </c>
      <c r="H177" s="13">
        <f>H178</f>
        <v>95579</v>
      </c>
    </row>
    <row r="178" spans="1:8" ht="25.5">
      <c r="A178" s="8"/>
      <c r="B178" s="8">
        <v>2030</v>
      </c>
      <c r="C178" s="22" t="s">
        <v>408</v>
      </c>
      <c r="D178" s="10">
        <v>319000</v>
      </c>
      <c r="E178" s="36"/>
      <c r="F178" s="36">
        <v>95500</v>
      </c>
      <c r="G178" s="36">
        <v>127921</v>
      </c>
      <c r="H178" s="10">
        <v>95579</v>
      </c>
    </row>
    <row r="179" spans="1:8" ht="12.75">
      <c r="A179" s="4"/>
      <c r="B179" s="8"/>
      <c r="C179" s="22"/>
      <c r="D179" s="10"/>
      <c r="E179" s="36"/>
      <c r="F179" s="36"/>
      <c r="G179" s="36"/>
      <c r="H179" s="32"/>
    </row>
    <row r="180" spans="1:8" ht="21" customHeight="1">
      <c r="A180" s="2">
        <v>853</v>
      </c>
      <c r="B180" s="23"/>
      <c r="C180" s="3" t="s">
        <v>645</v>
      </c>
      <c r="D180" s="3">
        <f>D181+D184+D186+D190+D188</f>
        <v>728836</v>
      </c>
      <c r="E180" s="3">
        <f>E181+E184+E186+E190+E188</f>
        <v>163800</v>
      </c>
      <c r="F180" s="3">
        <f>F181+F184+F186+F190+F188</f>
        <v>171400</v>
      </c>
      <c r="G180" s="3">
        <f>G181+G184+G186+G190+G188</f>
        <v>196500</v>
      </c>
      <c r="H180" s="3">
        <f>H181+H184+H186+H190+H188</f>
        <v>197136</v>
      </c>
    </row>
    <row r="181" spans="1:8" ht="12.75">
      <c r="A181" s="4"/>
      <c r="B181" s="4">
        <v>85305</v>
      </c>
      <c r="C181" s="11" t="s">
        <v>767</v>
      </c>
      <c r="D181" s="13">
        <f>SUM(D182:D183)</f>
        <v>484900</v>
      </c>
      <c r="E181" s="28">
        <f>SUM(E182:E183)</f>
        <v>121300</v>
      </c>
      <c r="F181" s="6">
        <f>SUM(F182:F183)</f>
        <v>121200</v>
      </c>
      <c r="G181" s="89">
        <f>SUM(G182:G183)</f>
        <v>121200</v>
      </c>
      <c r="H181" s="6">
        <f>SUM(H182:H183)</f>
        <v>121200</v>
      </c>
    </row>
    <row r="182" spans="1:8" ht="12.75">
      <c r="A182" s="4"/>
      <c r="B182" s="16" t="s">
        <v>578</v>
      </c>
      <c r="C182" s="22" t="s">
        <v>115</v>
      </c>
      <c r="D182" s="10">
        <v>484500</v>
      </c>
      <c r="E182" s="36">
        <v>121200</v>
      </c>
      <c r="F182" s="10">
        <v>121100</v>
      </c>
      <c r="G182" s="18">
        <v>121100</v>
      </c>
      <c r="H182" s="10">
        <v>121100</v>
      </c>
    </row>
    <row r="183" spans="1:8" ht="12.75">
      <c r="A183" s="4"/>
      <c r="B183" s="16" t="s">
        <v>574</v>
      </c>
      <c r="C183" s="22" t="s">
        <v>111</v>
      </c>
      <c r="D183" s="10">
        <v>400</v>
      </c>
      <c r="E183" s="36">
        <v>100</v>
      </c>
      <c r="F183" s="10">
        <v>100</v>
      </c>
      <c r="G183" s="18">
        <v>100</v>
      </c>
      <c r="H183" s="10">
        <v>100</v>
      </c>
    </row>
    <row r="184" spans="1:8" ht="12.75">
      <c r="A184" s="4"/>
      <c r="B184" s="5">
        <v>85321</v>
      </c>
      <c r="C184" s="11" t="s">
        <v>117</v>
      </c>
      <c r="D184" s="13">
        <f>D185</f>
        <v>170000</v>
      </c>
      <c r="E184" s="13">
        <f>E185</f>
        <v>42500</v>
      </c>
      <c r="F184" s="13">
        <f>F185</f>
        <v>42500</v>
      </c>
      <c r="G184" s="13">
        <f>G185</f>
        <v>42500</v>
      </c>
      <c r="H184" s="13">
        <f>H185</f>
        <v>42500</v>
      </c>
    </row>
    <row r="185" spans="1:8" ht="38.25">
      <c r="A185" s="8"/>
      <c r="B185" s="8">
        <v>2110</v>
      </c>
      <c r="C185" s="22" t="s">
        <v>34</v>
      </c>
      <c r="D185" s="10">
        <v>170000</v>
      </c>
      <c r="E185" s="10">
        <v>42500</v>
      </c>
      <c r="F185" s="10">
        <v>42500</v>
      </c>
      <c r="G185" s="10">
        <v>42500</v>
      </c>
      <c r="H185" s="10">
        <v>42500</v>
      </c>
    </row>
    <row r="186" spans="1:8" s="37" customFormat="1" ht="12.75">
      <c r="A186" s="4"/>
      <c r="B186" s="4">
        <v>85324</v>
      </c>
      <c r="C186" s="11" t="s">
        <v>329</v>
      </c>
      <c r="D186" s="13">
        <f>D187</f>
        <v>39087</v>
      </c>
      <c r="E186" s="13">
        <f>E187</f>
        <v>0</v>
      </c>
      <c r="F186" s="13">
        <f>F187</f>
        <v>6100</v>
      </c>
      <c r="G186" s="13">
        <f>G187</f>
        <v>11200</v>
      </c>
      <c r="H186" s="13">
        <f>H187</f>
        <v>21787</v>
      </c>
    </row>
    <row r="187" spans="1:8" ht="12.75">
      <c r="A187" s="8"/>
      <c r="B187" s="16" t="s">
        <v>555</v>
      </c>
      <c r="C187" s="22" t="s">
        <v>43</v>
      </c>
      <c r="D187" s="10">
        <v>39087</v>
      </c>
      <c r="E187" s="10"/>
      <c r="F187" s="10">
        <v>6100</v>
      </c>
      <c r="G187" s="10">
        <v>11200</v>
      </c>
      <c r="H187" s="10">
        <v>21787</v>
      </c>
    </row>
    <row r="188" spans="1:8" s="37" customFormat="1" ht="12.75">
      <c r="A188" s="4"/>
      <c r="B188" s="5">
        <v>85333</v>
      </c>
      <c r="C188" s="11" t="s">
        <v>786</v>
      </c>
      <c r="D188" s="13">
        <f>D189</f>
        <v>30000</v>
      </c>
      <c r="E188" s="13">
        <f>E189</f>
        <v>0</v>
      </c>
      <c r="F188" s="13">
        <f>F189</f>
        <v>0</v>
      </c>
      <c r="G188" s="13">
        <f>G189</f>
        <v>20000</v>
      </c>
      <c r="H188" s="13">
        <f>H189</f>
        <v>10000</v>
      </c>
    </row>
    <row r="189" spans="1:8" ht="38.25">
      <c r="A189" s="8"/>
      <c r="B189" s="16">
        <v>2710</v>
      </c>
      <c r="C189" s="22" t="s">
        <v>76</v>
      </c>
      <c r="D189" s="10">
        <v>30000</v>
      </c>
      <c r="E189" s="10"/>
      <c r="F189" s="10"/>
      <c r="G189" s="10">
        <v>20000</v>
      </c>
      <c r="H189" s="10">
        <v>10000</v>
      </c>
    </row>
    <row r="190" spans="1:8" s="37" customFormat="1" ht="12.75">
      <c r="A190" s="4"/>
      <c r="B190" s="5">
        <v>85334</v>
      </c>
      <c r="C190" s="11" t="s">
        <v>330</v>
      </c>
      <c r="D190" s="13">
        <f>D191</f>
        <v>4849</v>
      </c>
      <c r="E190" s="13">
        <f>E191</f>
        <v>0</v>
      </c>
      <c r="F190" s="13">
        <f>F191</f>
        <v>1600</v>
      </c>
      <c r="G190" s="13">
        <f>G191</f>
        <v>1600</v>
      </c>
      <c r="H190" s="13">
        <f>H191</f>
        <v>1649</v>
      </c>
    </row>
    <row r="191" spans="1:8" ht="38.25">
      <c r="A191" s="8"/>
      <c r="B191" s="8">
        <v>2110</v>
      </c>
      <c r="C191" s="22" t="s">
        <v>34</v>
      </c>
      <c r="D191" s="10">
        <v>4849</v>
      </c>
      <c r="E191" s="10"/>
      <c r="F191" s="27">
        <v>1600</v>
      </c>
      <c r="G191" s="10">
        <v>1600</v>
      </c>
      <c r="H191" s="32">
        <v>1649</v>
      </c>
    </row>
    <row r="192" spans="1:8" ht="12.75">
      <c r="A192" s="8"/>
      <c r="B192" s="8"/>
      <c r="C192" s="22"/>
      <c r="D192" s="10"/>
      <c r="E192" s="10"/>
      <c r="F192" s="27"/>
      <c r="G192" s="10"/>
      <c r="H192" s="32"/>
    </row>
    <row r="193" spans="1:8" ht="21" customHeight="1">
      <c r="A193" s="2">
        <v>854</v>
      </c>
      <c r="B193" s="23"/>
      <c r="C193" s="3" t="s">
        <v>790</v>
      </c>
      <c r="D193" s="3">
        <f>D194</f>
        <v>1080882</v>
      </c>
      <c r="E193" s="3">
        <f>E194</f>
        <v>0</v>
      </c>
      <c r="F193" s="3">
        <f>F194</f>
        <v>293043</v>
      </c>
      <c r="G193" s="3">
        <f>G194</f>
        <v>292420</v>
      </c>
      <c r="H193" s="3">
        <f>H194</f>
        <v>495419</v>
      </c>
    </row>
    <row r="194" spans="1:8" s="37" customFormat="1" ht="12.75">
      <c r="A194" s="4"/>
      <c r="B194" s="4">
        <v>85415</v>
      </c>
      <c r="C194" s="11" t="s">
        <v>2</v>
      </c>
      <c r="D194" s="13">
        <f>D195+D196+D197</f>
        <v>1080882</v>
      </c>
      <c r="E194" s="6">
        <f>E195+E196+E197</f>
        <v>0</v>
      </c>
      <c r="F194" s="6">
        <f>F195+F196+F197</f>
        <v>293043</v>
      </c>
      <c r="G194" s="50">
        <f>G195+G196+G197</f>
        <v>292420</v>
      </c>
      <c r="H194" s="6">
        <f>H195+H196+H197</f>
        <v>495419</v>
      </c>
    </row>
    <row r="195" spans="1:8" ht="25.5">
      <c r="A195" s="8"/>
      <c r="B195" s="8">
        <v>2030</v>
      </c>
      <c r="C195" s="22" t="s">
        <v>408</v>
      </c>
      <c r="D195" s="10">
        <v>398381</v>
      </c>
      <c r="E195" s="10"/>
      <c r="F195" s="10">
        <v>139000</v>
      </c>
      <c r="G195" s="10">
        <v>139118</v>
      </c>
      <c r="H195" s="10">
        <v>120263</v>
      </c>
    </row>
    <row r="196" spans="1:8" ht="51">
      <c r="A196" s="8"/>
      <c r="B196" s="110">
        <v>2888</v>
      </c>
      <c r="C196" s="68" t="s">
        <v>510</v>
      </c>
      <c r="D196" s="10">
        <v>447963</v>
      </c>
      <c r="E196" s="10"/>
      <c r="F196" s="10">
        <v>108080</v>
      </c>
      <c r="G196" s="10">
        <v>107061</v>
      </c>
      <c r="H196" s="10">
        <v>232822</v>
      </c>
    </row>
    <row r="197" spans="1:8" ht="51">
      <c r="A197" s="8"/>
      <c r="B197" s="110">
        <v>2889</v>
      </c>
      <c r="C197" s="68" t="s">
        <v>510</v>
      </c>
      <c r="D197" s="10">
        <v>234538</v>
      </c>
      <c r="E197" s="10"/>
      <c r="F197" s="10">
        <v>45963</v>
      </c>
      <c r="G197" s="10">
        <v>46241</v>
      </c>
      <c r="H197" s="10">
        <v>142334</v>
      </c>
    </row>
    <row r="198" spans="1:8" ht="12.75">
      <c r="A198" s="8"/>
      <c r="B198" s="8"/>
      <c r="C198" s="22"/>
      <c r="D198" s="10"/>
      <c r="E198" s="18"/>
      <c r="F198" s="32"/>
      <c r="G198" s="18"/>
      <c r="H198" s="32"/>
    </row>
    <row r="199" spans="1:8" ht="21" customHeight="1">
      <c r="A199" s="2">
        <v>900</v>
      </c>
      <c r="B199" s="23"/>
      <c r="C199" s="3" t="s">
        <v>5</v>
      </c>
      <c r="D199" s="3">
        <f>D200+D203+D210+D208</f>
        <v>21400051</v>
      </c>
      <c r="E199" s="3">
        <f>E200+E203+E210+E208</f>
        <v>9104600</v>
      </c>
      <c r="F199" s="3">
        <f>F200+F203+F210+F208</f>
        <v>3039211</v>
      </c>
      <c r="G199" s="3">
        <f>G200+G203+G210+G208</f>
        <v>8114316</v>
      </c>
      <c r="H199" s="3">
        <f>H200+H203+H210+H208</f>
        <v>1141924</v>
      </c>
    </row>
    <row r="200" spans="1:8" ht="12.75">
      <c r="A200" s="4"/>
      <c r="B200" s="4">
        <v>90001</v>
      </c>
      <c r="C200" s="11" t="s">
        <v>723</v>
      </c>
      <c r="D200" s="13">
        <f>D201+D202</f>
        <v>17073936</v>
      </c>
      <c r="E200" s="13">
        <v>8475800</v>
      </c>
      <c r="F200" s="13">
        <v>1717000</v>
      </c>
      <c r="G200" s="13">
        <v>6881136</v>
      </c>
      <c r="H200" s="6">
        <v>0</v>
      </c>
    </row>
    <row r="201" spans="1:8" ht="38.25">
      <c r="A201" s="4"/>
      <c r="B201" s="8">
        <v>6292</v>
      </c>
      <c r="C201" s="22" t="s">
        <v>582</v>
      </c>
      <c r="D201" s="10">
        <v>11216015</v>
      </c>
      <c r="E201" s="36"/>
      <c r="F201" s="36"/>
      <c r="G201" s="36"/>
      <c r="H201" s="10"/>
    </row>
    <row r="202" spans="1:8" ht="38.25">
      <c r="A202" s="4"/>
      <c r="B202" s="8">
        <v>6612</v>
      </c>
      <c r="C202" s="22" t="s">
        <v>410</v>
      </c>
      <c r="D202" s="10">
        <v>5857921</v>
      </c>
      <c r="E202" s="36"/>
      <c r="F202" s="36"/>
      <c r="G202" s="36"/>
      <c r="H202" s="10"/>
    </row>
    <row r="203" spans="1:8" ht="12.75">
      <c r="A203" s="4"/>
      <c r="B203" s="4">
        <v>90017</v>
      </c>
      <c r="C203" s="11" t="s">
        <v>673</v>
      </c>
      <c r="D203" s="13">
        <f>D204+D205+D206+D207</f>
        <v>3500000</v>
      </c>
      <c r="E203" s="13">
        <v>449200</v>
      </c>
      <c r="F203" s="13">
        <v>1016800</v>
      </c>
      <c r="G203" s="13">
        <v>1016900</v>
      </c>
      <c r="H203" s="13">
        <v>1017100</v>
      </c>
    </row>
    <row r="204" spans="1:8" ht="12.75">
      <c r="A204" s="8"/>
      <c r="B204" s="16" t="s">
        <v>559</v>
      </c>
      <c r="C204" s="22" t="s">
        <v>90</v>
      </c>
      <c r="D204" s="10">
        <v>188000</v>
      </c>
      <c r="E204" s="36"/>
      <c r="F204" s="36"/>
      <c r="G204" s="36"/>
      <c r="H204" s="10"/>
    </row>
    <row r="205" spans="1:8" ht="25.5">
      <c r="A205" s="8"/>
      <c r="B205" s="16" t="s">
        <v>674</v>
      </c>
      <c r="C205" s="22" t="s">
        <v>675</v>
      </c>
      <c r="D205" s="10">
        <v>5000</v>
      </c>
      <c r="E205" s="36"/>
      <c r="F205" s="36"/>
      <c r="G205" s="36"/>
      <c r="H205" s="10"/>
    </row>
    <row r="206" spans="1:8" ht="12.75">
      <c r="A206" s="8"/>
      <c r="B206" s="16" t="s">
        <v>578</v>
      </c>
      <c r="C206" s="22" t="s">
        <v>115</v>
      </c>
      <c r="D206" s="10">
        <v>1655800</v>
      </c>
      <c r="E206" s="36"/>
      <c r="F206" s="36"/>
      <c r="G206" s="36"/>
      <c r="H206" s="10"/>
    </row>
    <row r="207" spans="1:8" ht="12.75">
      <c r="A207" s="8"/>
      <c r="B207" s="16" t="s">
        <v>555</v>
      </c>
      <c r="C207" s="22" t="s">
        <v>43</v>
      </c>
      <c r="D207" s="10">
        <v>1651200</v>
      </c>
      <c r="E207" s="36"/>
      <c r="F207" s="36"/>
      <c r="G207" s="36"/>
      <c r="H207" s="10"/>
    </row>
    <row r="208" spans="1:8" s="37" customFormat="1" ht="25.5">
      <c r="A208" s="4"/>
      <c r="B208" s="5">
        <v>90020</v>
      </c>
      <c r="C208" s="11" t="s">
        <v>676</v>
      </c>
      <c r="D208" s="13">
        <f>D209</f>
        <v>34680</v>
      </c>
      <c r="E208" s="28"/>
      <c r="F208" s="28">
        <v>15000</v>
      </c>
      <c r="G208" s="28">
        <v>19680</v>
      </c>
      <c r="H208" s="13"/>
    </row>
    <row r="209" spans="1:8" ht="12.75">
      <c r="A209" s="8"/>
      <c r="B209" s="16" t="s">
        <v>411</v>
      </c>
      <c r="C209" s="22" t="s">
        <v>412</v>
      </c>
      <c r="D209" s="10">
        <v>34680</v>
      </c>
      <c r="E209" s="36"/>
      <c r="F209" s="36"/>
      <c r="G209" s="36"/>
      <c r="H209" s="10"/>
    </row>
    <row r="210" spans="1:8" ht="12.75">
      <c r="A210" s="4"/>
      <c r="B210" s="4">
        <v>90095</v>
      </c>
      <c r="C210" s="11" t="s">
        <v>787</v>
      </c>
      <c r="D210" s="13">
        <f>SUM(D211:D214)</f>
        <v>791435</v>
      </c>
      <c r="E210" s="13">
        <f>SUM(E211:E214)</f>
        <v>179600</v>
      </c>
      <c r="F210" s="13">
        <f>SUM(F211:F214)</f>
        <v>290411</v>
      </c>
      <c r="G210" s="13">
        <f>SUM(G211:G214)</f>
        <v>196600</v>
      </c>
      <c r="H210" s="13">
        <f>SUM(H211:H214)</f>
        <v>124824</v>
      </c>
    </row>
    <row r="211" spans="1:8" ht="12.75">
      <c r="A211" s="4"/>
      <c r="B211" s="16" t="s">
        <v>578</v>
      </c>
      <c r="C211" s="22" t="s">
        <v>115</v>
      </c>
      <c r="D211" s="10">
        <v>50000</v>
      </c>
      <c r="E211" s="36">
        <v>12500</v>
      </c>
      <c r="F211" s="36">
        <v>12500</v>
      </c>
      <c r="G211" s="36">
        <v>12500</v>
      </c>
      <c r="H211" s="10">
        <v>12500</v>
      </c>
    </row>
    <row r="212" spans="1:8" ht="38.25">
      <c r="A212" s="4"/>
      <c r="B212" s="108">
        <v>2310</v>
      </c>
      <c r="C212" s="68" t="s">
        <v>413</v>
      </c>
      <c r="D212" s="10">
        <v>210911</v>
      </c>
      <c r="E212" s="36">
        <v>117100</v>
      </c>
      <c r="F212" s="36">
        <v>93811</v>
      </c>
      <c r="G212" s="36">
        <v>0</v>
      </c>
      <c r="H212" s="10">
        <v>0</v>
      </c>
    </row>
    <row r="213" spans="1:8" ht="38.25">
      <c r="A213" s="4"/>
      <c r="B213" s="108">
        <v>6290</v>
      </c>
      <c r="C213" s="68" t="s">
        <v>582</v>
      </c>
      <c r="D213" s="10">
        <v>372524</v>
      </c>
      <c r="E213" s="36">
        <v>50000</v>
      </c>
      <c r="F213" s="36">
        <v>107500</v>
      </c>
      <c r="G213" s="36">
        <v>107500</v>
      </c>
      <c r="H213" s="10">
        <v>107524</v>
      </c>
    </row>
    <row r="214" spans="1:8" ht="38.25">
      <c r="A214" s="4"/>
      <c r="B214" s="108">
        <v>6610</v>
      </c>
      <c r="C214" s="68" t="s">
        <v>410</v>
      </c>
      <c r="D214" s="10">
        <v>158000</v>
      </c>
      <c r="E214" s="36"/>
      <c r="F214" s="36">
        <v>76600</v>
      </c>
      <c r="G214" s="36">
        <v>76600</v>
      </c>
      <c r="H214" s="10">
        <v>4800</v>
      </c>
    </row>
    <row r="215" spans="1:8" ht="12.75">
      <c r="A215" s="4"/>
      <c r="B215" s="108"/>
      <c r="C215" s="68"/>
      <c r="D215" s="10"/>
      <c r="E215" s="36"/>
      <c r="F215" s="36"/>
      <c r="G215" s="36"/>
      <c r="H215" s="10"/>
    </row>
    <row r="216" spans="1:8" ht="26.25" customHeight="1">
      <c r="A216" s="2">
        <v>921</v>
      </c>
      <c r="B216" s="23"/>
      <c r="C216" s="3" t="s">
        <v>398</v>
      </c>
      <c r="D216" s="3">
        <f>D217+D219+D221</f>
        <v>242000</v>
      </c>
      <c r="E216" s="3">
        <f>E217+E219+E221</f>
        <v>0</v>
      </c>
      <c r="F216" s="3">
        <f>F217+F219+F221</f>
        <v>0</v>
      </c>
      <c r="G216" s="3">
        <f>G217+G219+G221</f>
        <v>0</v>
      </c>
      <c r="H216" s="3">
        <f>H217+H219+H221</f>
        <v>242000</v>
      </c>
    </row>
    <row r="217" spans="1:8" s="37" customFormat="1" ht="12.75">
      <c r="A217" s="4"/>
      <c r="B217" s="4">
        <v>92106</v>
      </c>
      <c r="C217" s="11" t="s">
        <v>16</v>
      </c>
      <c r="D217" s="13">
        <f>D218</f>
        <v>150000</v>
      </c>
      <c r="E217" s="13">
        <f>E218</f>
        <v>0</v>
      </c>
      <c r="F217" s="13">
        <f>F218</f>
        <v>0</v>
      </c>
      <c r="G217" s="13">
        <f>G218</f>
        <v>0</v>
      </c>
      <c r="H217" s="13">
        <f>H218</f>
        <v>150000</v>
      </c>
    </row>
    <row r="218" spans="1:8" ht="38.25">
      <c r="A218" s="4"/>
      <c r="B218" s="8">
        <v>2120</v>
      </c>
      <c r="C218" s="22" t="s">
        <v>45</v>
      </c>
      <c r="D218" s="10">
        <v>150000</v>
      </c>
      <c r="E218" s="36"/>
      <c r="F218" s="36"/>
      <c r="G218" s="36"/>
      <c r="H218" s="10">
        <v>150000</v>
      </c>
    </row>
    <row r="219" spans="1:8" s="37" customFormat="1" ht="12.75">
      <c r="A219" s="4"/>
      <c r="B219" s="109">
        <v>92116</v>
      </c>
      <c r="C219" s="67" t="s">
        <v>20</v>
      </c>
      <c r="D219" s="13">
        <f>D220</f>
        <v>62000</v>
      </c>
      <c r="E219" s="13">
        <f>E220</f>
        <v>0</v>
      </c>
      <c r="F219" s="13">
        <f>F220</f>
        <v>0</v>
      </c>
      <c r="G219" s="13">
        <f>G220</f>
        <v>0</v>
      </c>
      <c r="H219" s="13">
        <f>H220</f>
        <v>62000</v>
      </c>
    </row>
    <row r="220" spans="1:8" ht="38.25">
      <c r="A220" s="4"/>
      <c r="B220" s="108">
        <v>2020</v>
      </c>
      <c r="C220" s="68" t="s">
        <v>45</v>
      </c>
      <c r="D220" s="10">
        <v>62000</v>
      </c>
      <c r="E220" s="36"/>
      <c r="F220" s="36"/>
      <c r="G220" s="36"/>
      <c r="H220" s="10">
        <v>62000</v>
      </c>
    </row>
    <row r="221" spans="1:8" s="37" customFormat="1" ht="12.75">
      <c r="A221" s="4"/>
      <c r="B221" s="109">
        <v>92195</v>
      </c>
      <c r="C221" s="67" t="s">
        <v>787</v>
      </c>
      <c r="D221" s="13">
        <f>D222</f>
        <v>30000</v>
      </c>
      <c r="E221" s="13">
        <f>E222</f>
        <v>0</v>
      </c>
      <c r="F221" s="13">
        <f>F222</f>
        <v>0</v>
      </c>
      <c r="G221" s="13">
        <f>G222</f>
        <v>0</v>
      </c>
      <c r="H221" s="13">
        <f>H222</f>
        <v>30000</v>
      </c>
    </row>
    <row r="222" spans="1:8" ht="38.25">
      <c r="A222" s="4"/>
      <c r="B222" s="108">
        <v>2330</v>
      </c>
      <c r="C222" s="68" t="s">
        <v>511</v>
      </c>
      <c r="D222" s="10">
        <v>30000</v>
      </c>
      <c r="E222" s="36"/>
      <c r="F222" s="36"/>
      <c r="G222" s="36"/>
      <c r="H222" s="10">
        <v>30000</v>
      </c>
    </row>
    <row r="223" spans="1:8" ht="12.75">
      <c r="A223" s="4"/>
      <c r="B223" s="108"/>
      <c r="C223" s="68"/>
      <c r="D223" s="10"/>
      <c r="E223" s="36"/>
      <c r="F223" s="36"/>
      <c r="G223" s="36"/>
      <c r="H223" s="32"/>
    </row>
    <row r="224" spans="1:8" ht="25.5">
      <c r="A224" s="2">
        <v>925</v>
      </c>
      <c r="B224" s="23"/>
      <c r="C224" s="3" t="s">
        <v>21</v>
      </c>
      <c r="D224" s="3">
        <f>D225</f>
        <v>1062400</v>
      </c>
      <c r="E224" s="3">
        <f>E225</f>
        <v>39000</v>
      </c>
      <c r="F224" s="3">
        <f>F225</f>
        <v>272000</v>
      </c>
      <c r="G224" s="3">
        <f>G225</f>
        <v>440000</v>
      </c>
      <c r="H224" s="3">
        <f>H225</f>
        <v>311400</v>
      </c>
    </row>
    <row r="225" spans="1:8" ht="12.75">
      <c r="A225" s="4"/>
      <c r="B225" s="4">
        <v>92504</v>
      </c>
      <c r="C225" s="11" t="s">
        <v>591</v>
      </c>
      <c r="D225" s="13">
        <f>D226+D227+D228+D229</f>
        <v>1062400</v>
      </c>
      <c r="E225" s="13">
        <v>39000</v>
      </c>
      <c r="F225" s="13">
        <v>272000</v>
      </c>
      <c r="G225" s="13">
        <v>440000</v>
      </c>
      <c r="H225" s="13">
        <v>311400</v>
      </c>
    </row>
    <row r="226" spans="1:8" ht="12.75">
      <c r="A226" s="8"/>
      <c r="B226" s="16" t="s">
        <v>578</v>
      </c>
      <c r="C226" s="22" t="s">
        <v>115</v>
      </c>
      <c r="D226" s="10">
        <v>640000</v>
      </c>
      <c r="E226" s="10"/>
      <c r="F226" s="10"/>
      <c r="G226" s="10"/>
      <c r="H226" s="10"/>
    </row>
    <row r="227" spans="1:8" ht="12.75">
      <c r="A227" s="8"/>
      <c r="B227" s="16" t="s">
        <v>574</v>
      </c>
      <c r="C227" s="22" t="s">
        <v>111</v>
      </c>
      <c r="D227" s="10">
        <v>4000</v>
      </c>
      <c r="E227" s="10"/>
      <c r="F227" s="10"/>
      <c r="G227" s="27"/>
      <c r="H227" s="10"/>
    </row>
    <row r="228" spans="1:8" ht="12.75">
      <c r="A228" s="8"/>
      <c r="B228" s="16" t="s">
        <v>555</v>
      </c>
      <c r="C228" s="22" t="s">
        <v>43</v>
      </c>
      <c r="D228" s="10">
        <v>4000</v>
      </c>
      <c r="E228" s="10"/>
      <c r="F228" s="10"/>
      <c r="G228" s="10"/>
      <c r="H228" s="10"/>
    </row>
    <row r="229" spans="1:8" ht="38.25">
      <c r="A229" s="8"/>
      <c r="B229" s="16">
        <v>6260</v>
      </c>
      <c r="C229" s="22" t="s">
        <v>77</v>
      </c>
      <c r="D229" s="10">
        <v>414400</v>
      </c>
      <c r="E229" s="10"/>
      <c r="F229" s="10"/>
      <c r="G229" s="10"/>
      <c r="H229" s="10"/>
    </row>
    <row r="230" spans="1:8" ht="12.75">
      <c r="A230" s="8"/>
      <c r="B230" s="16"/>
      <c r="C230" s="22"/>
      <c r="D230" s="10"/>
      <c r="E230" s="32"/>
      <c r="F230" s="32"/>
      <c r="G230" s="161"/>
      <c r="H230" s="32"/>
    </row>
    <row r="231" spans="1:8" ht="24.75" customHeight="1">
      <c r="A231" s="2">
        <v>926</v>
      </c>
      <c r="B231" s="23"/>
      <c r="C231" s="3" t="s">
        <v>23</v>
      </c>
      <c r="D231" s="3">
        <f>D232</f>
        <v>200000</v>
      </c>
      <c r="E231" s="3">
        <f aca="true" t="shared" si="1" ref="E231:H232">E232</f>
        <v>0</v>
      </c>
      <c r="F231" s="3">
        <f t="shared" si="1"/>
        <v>0</v>
      </c>
      <c r="G231" s="87">
        <f t="shared" si="1"/>
        <v>0</v>
      </c>
      <c r="H231" s="3">
        <f t="shared" si="1"/>
        <v>200000</v>
      </c>
    </row>
    <row r="232" spans="1:8" ht="12.75">
      <c r="A232" s="149"/>
      <c r="B232" s="109">
        <v>92601</v>
      </c>
      <c r="C232" s="67" t="s">
        <v>738</v>
      </c>
      <c r="D232" s="13">
        <f>D233</f>
        <v>200000</v>
      </c>
      <c r="E232" s="13">
        <f t="shared" si="1"/>
        <v>0</v>
      </c>
      <c r="F232" s="13">
        <f t="shared" si="1"/>
        <v>0</v>
      </c>
      <c r="G232" s="13">
        <f t="shared" si="1"/>
        <v>0</v>
      </c>
      <c r="H232" s="13">
        <f t="shared" si="1"/>
        <v>200000</v>
      </c>
    </row>
    <row r="233" spans="1:8" ht="38.25">
      <c r="A233" s="110"/>
      <c r="B233" s="108">
        <v>6290</v>
      </c>
      <c r="C233" s="68" t="s">
        <v>354</v>
      </c>
      <c r="D233" s="10">
        <v>200000</v>
      </c>
      <c r="E233" s="32"/>
      <c r="F233" s="32"/>
      <c r="G233" s="32"/>
      <c r="H233" s="32">
        <v>200000</v>
      </c>
    </row>
    <row r="234" spans="1:8" ht="26.25" customHeight="1">
      <c r="A234" s="145"/>
      <c r="B234" s="99"/>
      <c r="C234" s="101" t="s">
        <v>402</v>
      </c>
      <c r="D234" s="100">
        <f>SUM(D235:D239)</f>
        <v>60059547</v>
      </c>
      <c r="E234" s="100">
        <f>SUM(E235:E239)</f>
        <v>18554900</v>
      </c>
      <c r="F234" s="100">
        <f>SUM(F235:F239)</f>
        <v>21337924</v>
      </c>
      <c r="G234" s="100">
        <f>SUM(G235:G239)</f>
        <v>14366723</v>
      </c>
      <c r="H234" s="100">
        <f>SUM(H235:H239)</f>
        <v>5800000</v>
      </c>
    </row>
    <row r="235" spans="1:8" ht="12.75">
      <c r="A235" s="8"/>
      <c r="B235" s="8">
        <v>931</v>
      </c>
      <c r="C235" s="22" t="s">
        <v>414</v>
      </c>
      <c r="D235" s="10">
        <v>7800000</v>
      </c>
      <c r="E235" s="10"/>
      <c r="F235" s="10">
        <v>2000000</v>
      </c>
      <c r="G235" s="10"/>
      <c r="H235" s="10">
        <v>5800000</v>
      </c>
    </row>
    <row r="236" spans="1:8" ht="25.5">
      <c r="A236" s="8"/>
      <c r="B236" s="110">
        <v>952</v>
      </c>
      <c r="C236" s="111" t="s">
        <v>118</v>
      </c>
      <c r="D236" s="10">
        <v>21846009</v>
      </c>
      <c r="E236" s="10">
        <v>9000000</v>
      </c>
      <c r="F236" s="10">
        <v>7025718</v>
      </c>
      <c r="G236" s="10">
        <v>5820291</v>
      </c>
      <c r="H236" s="10">
        <v>0</v>
      </c>
    </row>
    <row r="237" spans="1:8" ht="38.25">
      <c r="A237" s="8"/>
      <c r="B237" s="110">
        <v>952</v>
      </c>
      <c r="C237" s="111" t="s">
        <v>421</v>
      </c>
      <c r="D237" s="10">
        <v>9785189</v>
      </c>
      <c r="E237" s="10"/>
      <c r="F237" s="10">
        <v>9785189</v>
      </c>
      <c r="G237" s="10">
        <v>0</v>
      </c>
      <c r="H237" s="10">
        <v>0</v>
      </c>
    </row>
    <row r="238" spans="1:8" ht="12.75">
      <c r="A238" s="8"/>
      <c r="B238" s="110">
        <v>955</v>
      </c>
      <c r="C238" s="111" t="s">
        <v>422</v>
      </c>
      <c r="D238" s="10">
        <v>12081917</v>
      </c>
      <c r="E238" s="10">
        <v>9554900</v>
      </c>
      <c r="F238" s="10">
        <v>2527017</v>
      </c>
      <c r="G238" s="10"/>
      <c r="H238" s="10"/>
    </row>
    <row r="239" spans="1:8" ht="12.75">
      <c r="A239" s="8"/>
      <c r="B239" s="110">
        <v>957</v>
      </c>
      <c r="C239" s="111" t="s">
        <v>78</v>
      </c>
      <c r="D239" s="10">
        <v>8546432</v>
      </c>
      <c r="E239" s="10"/>
      <c r="F239" s="10"/>
      <c r="G239" s="10">
        <v>8546432</v>
      </c>
      <c r="H239" s="10"/>
    </row>
    <row r="240" spans="1:8" ht="28.5" customHeight="1">
      <c r="A240" s="146"/>
      <c r="B240" s="98"/>
      <c r="C240" s="102" t="s">
        <v>401</v>
      </c>
      <c r="D240" s="97">
        <f>D5+D234</f>
        <v>423842572</v>
      </c>
      <c r="E240" s="97">
        <f>E5+E234</f>
        <v>114424566</v>
      </c>
      <c r="F240" s="97">
        <f>F5+F234</f>
        <v>110369475</v>
      </c>
      <c r="G240" s="97">
        <f>G5+G234</f>
        <v>108448764</v>
      </c>
      <c r="H240" s="97">
        <f>H5+H234</f>
        <v>90599767</v>
      </c>
    </row>
  </sheetData>
  <printOptions gridLines="1" horizontalCentered="1"/>
  <pageMargins left="0.1968503937007874" right="0.1968503937007874" top="0.95" bottom="0.3937007874015748" header="0.2755905511811024" footer="0.11811023622047245"/>
  <pageSetup horizontalDpi="600" verticalDpi="600" orientation="landscape" paperSize="9" scale="90" r:id="rId1"/>
  <headerFooter alignWithMargins="0">
    <oddHeader xml:space="preserve">&amp;C&amp;"Arial CE,Pogrubiony"Harmonogram dochodów budżetowych miasta Opola na 2005 r. 
 &amp;R&amp;8Zał. Nr 1
do zarządzenia Nr OR.I-0151/40/2006  
Prezydenta  Miasta Opola
z dnia 30.01.2006 r.  </oddHeader>
    <oddFooter>&amp;Rstona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859"/>
  <sheetViews>
    <sheetView workbookViewId="0" topLeftCell="E1">
      <selection activeCell="N7" sqref="N7"/>
    </sheetView>
  </sheetViews>
  <sheetFormatPr defaultColWidth="9.00390625" defaultRowHeight="12.75"/>
  <cols>
    <col min="1" max="1" width="5.625" style="38" customWidth="1"/>
    <col min="2" max="2" width="9.125" style="38" customWidth="1"/>
    <col min="3" max="3" width="56.625" style="38" customWidth="1"/>
    <col min="4" max="4" width="30.625" style="38" customWidth="1"/>
    <col min="5" max="5" width="13.75390625" style="38" customWidth="1"/>
    <col min="6" max="6" width="13.75390625" style="31" customWidth="1"/>
    <col min="7" max="8" width="13.625" style="31" customWidth="1"/>
    <col min="9" max="9" width="13.75390625" style="31" customWidth="1"/>
    <col min="10" max="16384" width="9.125" style="38" customWidth="1"/>
  </cols>
  <sheetData>
    <row r="1" spans="1:9" ht="30.75" customHeight="1">
      <c r="A1" s="165" t="s">
        <v>119</v>
      </c>
      <c r="B1" s="169" t="s">
        <v>120</v>
      </c>
      <c r="C1" s="167" t="s">
        <v>121</v>
      </c>
      <c r="D1" s="167" t="s">
        <v>122</v>
      </c>
      <c r="E1" s="167" t="s">
        <v>443</v>
      </c>
      <c r="F1" s="162" t="s">
        <v>123</v>
      </c>
      <c r="G1" s="163"/>
      <c r="H1" s="163"/>
      <c r="I1" s="164"/>
    </row>
    <row r="2" spans="1:9" ht="36" customHeight="1">
      <c r="A2" s="166"/>
      <c r="B2" s="170"/>
      <c r="C2" s="168"/>
      <c r="D2" s="168"/>
      <c r="E2" s="168"/>
      <c r="F2" s="47" t="s">
        <v>124</v>
      </c>
      <c r="G2" s="47" t="s">
        <v>125</v>
      </c>
      <c r="H2" s="47" t="s">
        <v>126</v>
      </c>
      <c r="I2" s="47" t="s">
        <v>127</v>
      </c>
    </row>
    <row r="3" spans="1:9" ht="9" customHeight="1">
      <c r="A3" s="41">
        <v>1</v>
      </c>
      <c r="B3" s="41">
        <v>2</v>
      </c>
      <c r="C3" s="41">
        <v>3</v>
      </c>
      <c r="D3" s="41">
        <v>4</v>
      </c>
      <c r="E3" s="41">
        <v>5</v>
      </c>
      <c r="F3" s="86">
        <v>6</v>
      </c>
      <c r="G3" s="1">
        <v>7</v>
      </c>
      <c r="H3" s="1">
        <v>8</v>
      </c>
      <c r="I3" s="1">
        <v>9</v>
      </c>
    </row>
    <row r="4" spans="1:9" ht="19.5" customHeight="1">
      <c r="A4" s="75" t="s">
        <v>128</v>
      </c>
      <c r="B4" s="2"/>
      <c r="C4" s="3" t="s">
        <v>129</v>
      </c>
      <c r="D4" s="3"/>
      <c r="E4" s="3">
        <f>E5+E7+E9</f>
        <v>154400</v>
      </c>
      <c r="F4" s="3">
        <f>F5+F7+F9</f>
        <v>1250</v>
      </c>
      <c r="G4" s="3">
        <f>G5+G7+G9</f>
        <v>77650</v>
      </c>
      <c r="H4" s="3">
        <f>H5+H7+H9</f>
        <v>73450</v>
      </c>
      <c r="I4" s="3">
        <f>I5+I7+I9</f>
        <v>2050</v>
      </c>
    </row>
    <row r="5" spans="1:9" ht="12.75">
      <c r="A5" s="4"/>
      <c r="B5" s="5" t="s">
        <v>130</v>
      </c>
      <c r="C5" s="11" t="s">
        <v>630</v>
      </c>
      <c r="D5" s="12" t="s">
        <v>131</v>
      </c>
      <c r="E5" s="13">
        <f>E6</f>
        <v>46400</v>
      </c>
      <c r="F5" s="13">
        <f>F6</f>
        <v>0</v>
      </c>
      <c r="G5" s="13">
        <f>G6</f>
        <v>26400</v>
      </c>
      <c r="H5" s="13">
        <f>H6</f>
        <v>20000</v>
      </c>
      <c r="I5" s="13">
        <f>I6</f>
        <v>0</v>
      </c>
    </row>
    <row r="6" spans="1:9" ht="12.75">
      <c r="A6" s="8"/>
      <c r="B6" s="8"/>
      <c r="C6" s="26" t="s">
        <v>677</v>
      </c>
      <c r="D6" s="9"/>
      <c r="E6" s="10">
        <v>46400</v>
      </c>
      <c r="F6" s="10"/>
      <c r="G6" s="10">
        <v>26400</v>
      </c>
      <c r="H6" s="10">
        <v>20000</v>
      </c>
      <c r="I6" s="10"/>
    </row>
    <row r="7" spans="1:9" ht="12.75">
      <c r="A7" s="8"/>
      <c r="B7" s="5" t="s">
        <v>132</v>
      </c>
      <c r="C7" s="11" t="s">
        <v>133</v>
      </c>
      <c r="D7" s="12" t="s">
        <v>131</v>
      </c>
      <c r="E7" s="13">
        <f>E8</f>
        <v>5800</v>
      </c>
      <c r="F7" s="13">
        <f>F8</f>
        <v>1250</v>
      </c>
      <c r="G7" s="13">
        <f>G8</f>
        <v>1250</v>
      </c>
      <c r="H7" s="13">
        <f>H8</f>
        <v>1250</v>
      </c>
      <c r="I7" s="13">
        <f>I8</f>
        <v>2050</v>
      </c>
    </row>
    <row r="8" spans="1:9" ht="12.75">
      <c r="A8" s="8"/>
      <c r="B8" s="8"/>
      <c r="C8" s="9" t="s">
        <v>766</v>
      </c>
      <c r="D8" s="9"/>
      <c r="E8" s="10">
        <v>5800</v>
      </c>
      <c r="F8" s="10">
        <v>1250</v>
      </c>
      <c r="G8" s="10">
        <v>1250</v>
      </c>
      <c r="H8" s="10">
        <v>1250</v>
      </c>
      <c r="I8" s="10">
        <v>2050</v>
      </c>
    </row>
    <row r="9" spans="1:9" s="37" customFormat="1" ht="12.75">
      <c r="A9" s="4"/>
      <c r="B9" s="5" t="s">
        <v>134</v>
      </c>
      <c r="C9" s="11" t="s">
        <v>135</v>
      </c>
      <c r="D9" s="12" t="s">
        <v>131</v>
      </c>
      <c r="E9" s="13">
        <f>E10+E11</f>
        <v>102200</v>
      </c>
      <c r="F9" s="13">
        <f>F10+F11</f>
        <v>0</v>
      </c>
      <c r="G9" s="13">
        <f>G10+G11</f>
        <v>50000</v>
      </c>
      <c r="H9" s="13">
        <f>H10+H11</f>
        <v>52200</v>
      </c>
      <c r="I9" s="13">
        <f>I10+I11</f>
        <v>0</v>
      </c>
    </row>
    <row r="10" spans="1:9" ht="12.75">
      <c r="A10" s="8"/>
      <c r="B10" s="8"/>
      <c r="C10" s="9" t="s">
        <v>449</v>
      </c>
      <c r="D10" s="10"/>
      <c r="E10" s="10">
        <v>102000</v>
      </c>
      <c r="F10" s="10"/>
      <c r="G10" s="10">
        <v>50000</v>
      </c>
      <c r="H10" s="10">
        <v>52000</v>
      </c>
      <c r="I10" s="10"/>
    </row>
    <row r="11" spans="1:9" ht="12.75">
      <c r="A11" s="8"/>
      <c r="B11" s="8"/>
      <c r="C11" s="9" t="s">
        <v>766</v>
      </c>
      <c r="D11" s="10"/>
      <c r="E11" s="10">
        <v>200</v>
      </c>
      <c r="F11" s="10"/>
      <c r="G11" s="32"/>
      <c r="H11" s="10">
        <v>200</v>
      </c>
      <c r="I11" s="32"/>
    </row>
    <row r="12" spans="1:9" ht="25.5" customHeight="1">
      <c r="A12" s="75" t="s">
        <v>136</v>
      </c>
      <c r="B12" s="2"/>
      <c r="C12" s="3" t="s">
        <v>137</v>
      </c>
      <c r="D12" s="3"/>
      <c r="E12" s="3">
        <f>E13</f>
        <v>10000</v>
      </c>
      <c r="F12" s="3">
        <f>F14</f>
        <v>0</v>
      </c>
      <c r="G12" s="3">
        <f>G14</f>
        <v>5000</v>
      </c>
      <c r="H12" s="3">
        <f>H14</f>
        <v>5000</v>
      </c>
      <c r="I12" s="3">
        <f>I14</f>
        <v>0</v>
      </c>
    </row>
    <row r="13" spans="1:9" s="37" customFormat="1" ht="12.75">
      <c r="A13" s="4"/>
      <c r="B13" s="5" t="s">
        <v>138</v>
      </c>
      <c r="C13" s="11" t="s">
        <v>139</v>
      </c>
      <c r="D13" s="12" t="s">
        <v>131</v>
      </c>
      <c r="E13" s="6">
        <f>E14</f>
        <v>10000</v>
      </c>
      <c r="F13" s="13"/>
      <c r="G13" s="6"/>
      <c r="H13" s="13"/>
      <c r="I13" s="6"/>
    </row>
    <row r="14" spans="1:9" ht="12.75">
      <c r="A14" s="4"/>
      <c r="B14" s="16"/>
      <c r="C14" s="26" t="s">
        <v>766</v>
      </c>
      <c r="D14" s="11"/>
      <c r="E14" s="10">
        <v>10000</v>
      </c>
      <c r="F14" s="10"/>
      <c r="G14" s="10">
        <v>5000</v>
      </c>
      <c r="H14" s="10">
        <v>5000</v>
      </c>
      <c r="I14" s="10"/>
    </row>
    <row r="15" spans="1:9" ht="24.75" customHeight="1">
      <c r="A15" s="2">
        <v>600</v>
      </c>
      <c r="B15" s="2"/>
      <c r="C15" s="3" t="s">
        <v>141</v>
      </c>
      <c r="D15" s="3"/>
      <c r="E15" s="3">
        <f>E16+E19+E30+E43+E47</f>
        <v>47719358</v>
      </c>
      <c r="F15" s="3">
        <f>F16+F19+F30+F43+F47</f>
        <v>4309575</v>
      </c>
      <c r="G15" s="3">
        <f>G16+G19+G30+G43+G47</f>
        <v>7124106</v>
      </c>
      <c r="H15" s="3">
        <f>H16+H19+H30+H43+H47</f>
        <v>8410683</v>
      </c>
      <c r="I15" s="3">
        <f>I16+I19+I30+I43+I47</f>
        <v>27874994</v>
      </c>
    </row>
    <row r="16" spans="1:9" s="37" customFormat="1" ht="12.75">
      <c r="A16" s="4"/>
      <c r="B16" s="4">
        <v>60004</v>
      </c>
      <c r="C16" s="11" t="s">
        <v>142</v>
      </c>
      <c r="D16" s="11"/>
      <c r="E16" s="13">
        <f>E18</f>
        <v>6450000</v>
      </c>
      <c r="F16" s="13">
        <f>F18</f>
        <v>1612500</v>
      </c>
      <c r="G16" s="13">
        <f>G18</f>
        <v>1612500</v>
      </c>
      <c r="H16" s="13">
        <f>H18</f>
        <v>1612500</v>
      </c>
      <c r="I16" s="13">
        <f>I18</f>
        <v>1612500</v>
      </c>
    </row>
    <row r="17" spans="1:9" ht="12.75">
      <c r="A17" s="8"/>
      <c r="B17" s="8"/>
      <c r="C17" s="13" t="s">
        <v>739</v>
      </c>
      <c r="D17" s="13" t="s">
        <v>143</v>
      </c>
      <c r="E17" s="13"/>
      <c r="F17" s="10"/>
      <c r="G17" s="10"/>
      <c r="H17" s="10"/>
      <c r="I17" s="10"/>
    </row>
    <row r="18" spans="1:9" ht="12.75">
      <c r="A18" s="8"/>
      <c r="B18" s="8"/>
      <c r="C18" s="26" t="s">
        <v>678</v>
      </c>
      <c r="D18" s="13"/>
      <c r="E18" s="10">
        <v>6450000</v>
      </c>
      <c r="F18" s="10">
        <v>1612500</v>
      </c>
      <c r="G18" s="10">
        <v>1612500</v>
      </c>
      <c r="H18" s="10">
        <v>1612500</v>
      </c>
      <c r="I18" s="10">
        <v>1612500</v>
      </c>
    </row>
    <row r="19" spans="1:9" s="37" customFormat="1" ht="12.75">
      <c r="A19" s="4"/>
      <c r="B19" s="4">
        <v>60015</v>
      </c>
      <c r="C19" s="11" t="s">
        <v>144</v>
      </c>
      <c r="D19" s="13" t="s">
        <v>145</v>
      </c>
      <c r="E19" s="13">
        <f>E20+E21+E22+E23+E24+E26+E25+E27+E28+E29</f>
        <v>27895252</v>
      </c>
      <c r="F19" s="13">
        <f>F20+F21+F22+F23+F24+F26+F25+F27+F28+F29</f>
        <v>1627750</v>
      </c>
      <c r="G19" s="13">
        <f>G20+G21+G22+G23+G24+G26+G25+G27+G28+G29</f>
        <v>4062046</v>
      </c>
      <c r="H19" s="13">
        <f>H20+H21+H22+H23+H24+H26+H25+H27+H28+H29</f>
        <v>5173547</v>
      </c>
      <c r="I19" s="13">
        <f>I20+I21+I22+I23+I24+I26+I25+I27+I28+I29</f>
        <v>17031909</v>
      </c>
    </row>
    <row r="20" spans="1:9" s="37" customFormat="1" ht="12.75">
      <c r="A20" s="4"/>
      <c r="B20" s="8"/>
      <c r="C20" s="9" t="s">
        <v>450</v>
      </c>
      <c r="D20" s="126" t="s">
        <v>425</v>
      </c>
      <c r="E20" s="10">
        <v>8565400</v>
      </c>
      <c r="F20" s="10">
        <v>1137500</v>
      </c>
      <c r="G20" s="10">
        <v>1867500</v>
      </c>
      <c r="H20" s="10">
        <v>2168750</v>
      </c>
      <c r="I20" s="10">
        <v>3391650</v>
      </c>
    </row>
    <row r="21" spans="1:9" ht="25.5">
      <c r="A21" s="4"/>
      <c r="B21" s="4"/>
      <c r="C21" s="9" t="s">
        <v>451</v>
      </c>
      <c r="D21" s="126" t="s">
        <v>425</v>
      </c>
      <c r="E21" s="10">
        <v>255000</v>
      </c>
      <c r="F21" s="10"/>
      <c r="G21" s="10"/>
      <c r="H21" s="10"/>
      <c r="I21" s="10">
        <v>255000</v>
      </c>
    </row>
    <row r="22" spans="1:9" ht="25.5">
      <c r="A22" s="4"/>
      <c r="B22" s="4"/>
      <c r="C22" s="9" t="s">
        <v>679</v>
      </c>
      <c r="D22" s="126" t="s">
        <v>425</v>
      </c>
      <c r="E22" s="10">
        <v>3990278</v>
      </c>
      <c r="F22" s="17">
        <v>96094</v>
      </c>
      <c r="G22" s="17">
        <v>119878</v>
      </c>
      <c r="H22" s="17"/>
      <c r="I22" s="17">
        <v>3774306</v>
      </c>
    </row>
    <row r="23" spans="1:9" ht="12.75">
      <c r="A23" s="4"/>
      <c r="B23" s="4"/>
      <c r="C23" s="9" t="s">
        <v>452</v>
      </c>
      <c r="D23" s="126" t="s">
        <v>425</v>
      </c>
      <c r="E23" s="10">
        <v>8420149</v>
      </c>
      <c r="F23" s="17">
        <v>322009</v>
      </c>
      <c r="G23" s="17">
        <v>17693</v>
      </c>
      <c r="H23" s="17">
        <v>795620</v>
      </c>
      <c r="I23" s="17">
        <v>7284827</v>
      </c>
    </row>
    <row r="24" spans="1:9" ht="25.5">
      <c r="A24" s="4"/>
      <c r="B24" s="4"/>
      <c r="C24" s="9" t="s">
        <v>453</v>
      </c>
      <c r="D24" s="126" t="s">
        <v>425</v>
      </c>
      <c r="E24" s="10">
        <v>575000</v>
      </c>
      <c r="F24" s="17"/>
      <c r="G24" s="17"/>
      <c r="H24" s="17">
        <v>196738</v>
      </c>
      <c r="I24" s="17">
        <v>378262</v>
      </c>
    </row>
    <row r="25" spans="1:9" ht="12.75">
      <c r="A25" s="4"/>
      <c r="B25" s="4"/>
      <c r="C25" s="9" t="s">
        <v>454</v>
      </c>
      <c r="D25" s="126" t="s">
        <v>425</v>
      </c>
      <c r="E25" s="10">
        <v>1766805</v>
      </c>
      <c r="F25" s="17">
        <v>72147</v>
      </c>
      <c r="G25" s="17">
        <v>1107838</v>
      </c>
      <c r="H25" s="17">
        <v>586820</v>
      </c>
      <c r="I25" s="17"/>
    </row>
    <row r="26" spans="1:9" ht="12.75">
      <c r="A26" s="8"/>
      <c r="B26" s="8"/>
      <c r="C26" s="9" t="s">
        <v>455</v>
      </c>
      <c r="D26" s="151" t="s">
        <v>425</v>
      </c>
      <c r="E26" s="10">
        <v>1280000</v>
      </c>
      <c r="F26" s="17"/>
      <c r="G26" s="17">
        <v>1712</v>
      </c>
      <c r="H26" s="17">
        <v>128424</v>
      </c>
      <c r="I26" s="17">
        <v>1149864</v>
      </c>
    </row>
    <row r="27" spans="1:9" ht="25.5">
      <c r="A27" s="4"/>
      <c r="B27" s="4"/>
      <c r="C27" s="9" t="s">
        <v>371</v>
      </c>
      <c r="D27" s="126" t="s">
        <v>425</v>
      </c>
      <c r="E27" s="10">
        <v>1715044</v>
      </c>
      <c r="F27" s="17"/>
      <c r="G27" s="17">
        <v>947425</v>
      </c>
      <c r="H27" s="17">
        <v>767619</v>
      </c>
      <c r="I27" s="17"/>
    </row>
    <row r="28" spans="1:9" ht="25.5">
      <c r="A28" s="4"/>
      <c r="B28" s="4"/>
      <c r="C28" s="9" t="s">
        <v>680</v>
      </c>
      <c r="D28" s="126" t="s">
        <v>425</v>
      </c>
      <c r="E28" s="10">
        <v>798000</v>
      </c>
      <c r="F28" s="17"/>
      <c r="G28" s="17"/>
      <c r="H28" s="17"/>
      <c r="I28" s="17">
        <v>798000</v>
      </c>
    </row>
    <row r="29" spans="1:9" ht="38.25">
      <c r="A29" s="4"/>
      <c r="B29" s="4"/>
      <c r="C29" s="9" t="s">
        <v>733</v>
      </c>
      <c r="D29" s="13" t="s">
        <v>69</v>
      </c>
      <c r="E29" s="10">
        <v>529576</v>
      </c>
      <c r="F29" s="17"/>
      <c r="G29" s="17"/>
      <c r="H29" s="17">
        <v>529576</v>
      </c>
      <c r="I29" s="17"/>
    </row>
    <row r="30" spans="1:9" s="37" customFormat="1" ht="12.75">
      <c r="A30" s="4"/>
      <c r="B30" s="4">
        <v>60016</v>
      </c>
      <c r="C30" s="11" t="s">
        <v>147</v>
      </c>
      <c r="D30" s="13"/>
      <c r="E30" s="13">
        <f>SUM(E31:E42)</f>
        <v>12932661</v>
      </c>
      <c r="F30" s="13">
        <f>SUM(F31:F42)</f>
        <v>1019325</v>
      </c>
      <c r="G30" s="13">
        <f>SUM(G31:G42)</f>
        <v>1367660</v>
      </c>
      <c r="H30" s="13">
        <f>SUM(H31:H42)</f>
        <v>1565236</v>
      </c>
      <c r="I30" s="13">
        <f>SUM(I31:I42)</f>
        <v>8980440</v>
      </c>
    </row>
    <row r="31" spans="1:9" ht="12.75">
      <c r="A31" s="8"/>
      <c r="B31" s="8"/>
      <c r="C31" s="9" t="s">
        <v>450</v>
      </c>
      <c r="D31" s="13" t="s">
        <v>145</v>
      </c>
      <c r="E31" s="10">
        <v>3300000</v>
      </c>
      <c r="F31" s="10">
        <v>400000</v>
      </c>
      <c r="G31" s="10">
        <v>836600</v>
      </c>
      <c r="H31" s="10">
        <v>881600</v>
      </c>
      <c r="I31" s="10">
        <v>1181800</v>
      </c>
    </row>
    <row r="32" spans="1:9" ht="12.75">
      <c r="A32" s="8"/>
      <c r="B32" s="8"/>
      <c r="C32" s="9" t="s">
        <v>668</v>
      </c>
      <c r="D32" s="126" t="s">
        <v>425</v>
      </c>
      <c r="E32" s="10">
        <v>800000</v>
      </c>
      <c r="F32" s="10">
        <v>200000</v>
      </c>
      <c r="G32" s="10">
        <v>200000</v>
      </c>
      <c r="H32" s="10">
        <v>200000</v>
      </c>
      <c r="I32" s="10">
        <v>200000</v>
      </c>
    </row>
    <row r="33" spans="1:9" ht="12.75">
      <c r="A33" s="8"/>
      <c r="B33" s="8"/>
      <c r="C33" s="9" t="s">
        <v>456</v>
      </c>
      <c r="D33" s="126" t="s">
        <v>425</v>
      </c>
      <c r="E33" s="10">
        <v>33460</v>
      </c>
      <c r="F33" s="17"/>
      <c r="G33" s="17">
        <v>33460</v>
      </c>
      <c r="H33" s="17"/>
      <c r="I33" s="17"/>
    </row>
    <row r="34" spans="1:9" ht="25.5">
      <c r="A34" s="8"/>
      <c r="B34" s="8"/>
      <c r="C34" s="9" t="s">
        <v>457</v>
      </c>
      <c r="D34" s="126" t="s">
        <v>425</v>
      </c>
      <c r="E34" s="10">
        <v>65000</v>
      </c>
      <c r="F34" s="17"/>
      <c r="G34" s="17"/>
      <c r="H34" s="17">
        <v>98</v>
      </c>
      <c r="I34" s="17">
        <v>64902</v>
      </c>
    </row>
    <row r="35" spans="1:9" ht="38.25">
      <c r="A35" s="8"/>
      <c r="B35" s="8"/>
      <c r="C35" s="9" t="s">
        <v>607</v>
      </c>
      <c r="D35" s="13" t="s">
        <v>84</v>
      </c>
      <c r="E35" s="10">
        <v>6526000</v>
      </c>
      <c r="F35" s="17"/>
      <c r="G35" s="17">
        <v>29280</v>
      </c>
      <c r="H35" s="17"/>
      <c r="I35" s="17">
        <v>6496720</v>
      </c>
    </row>
    <row r="36" spans="1:9" ht="12.75">
      <c r="A36" s="8"/>
      <c r="B36" s="8"/>
      <c r="C36" s="9" t="s">
        <v>458</v>
      </c>
      <c r="D36" s="13" t="s">
        <v>145</v>
      </c>
      <c r="E36" s="10">
        <v>92201</v>
      </c>
      <c r="F36" s="17"/>
      <c r="G36" s="17"/>
      <c r="H36" s="17">
        <v>92201</v>
      </c>
      <c r="I36" s="17"/>
    </row>
    <row r="37" spans="1:9" ht="25.5">
      <c r="A37" s="8"/>
      <c r="B37" s="8"/>
      <c r="C37" s="9" t="s">
        <v>459</v>
      </c>
      <c r="D37" s="126" t="s">
        <v>425</v>
      </c>
      <c r="E37" s="10">
        <v>624000</v>
      </c>
      <c r="F37" s="17">
        <v>19325</v>
      </c>
      <c r="G37" s="17">
        <v>24463</v>
      </c>
      <c r="H37" s="17">
        <v>139563</v>
      </c>
      <c r="I37" s="17">
        <v>440649</v>
      </c>
    </row>
    <row r="38" spans="1:9" ht="25.5">
      <c r="A38" s="8"/>
      <c r="B38" s="8"/>
      <c r="C38" s="9" t="s">
        <v>460</v>
      </c>
      <c r="D38" s="126" t="s">
        <v>425</v>
      </c>
      <c r="E38" s="10">
        <v>67000</v>
      </c>
      <c r="F38" s="17"/>
      <c r="G38" s="17">
        <v>439</v>
      </c>
      <c r="H38" s="17"/>
      <c r="I38" s="17">
        <v>66561</v>
      </c>
    </row>
    <row r="39" spans="1:9" ht="25.5">
      <c r="A39" s="8"/>
      <c r="B39" s="8"/>
      <c r="C39" s="9" t="s">
        <v>681</v>
      </c>
      <c r="D39" s="126" t="s">
        <v>425</v>
      </c>
      <c r="E39" s="10">
        <v>50000</v>
      </c>
      <c r="F39" s="17"/>
      <c r="G39" s="17">
        <v>8418</v>
      </c>
      <c r="H39" s="17">
        <v>184</v>
      </c>
      <c r="I39" s="17">
        <v>41398</v>
      </c>
    </row>
    <row r="40" spans="1:9" ht="25.5">
      <c r="A40" s="8"/>
      <c r="B40" s="8"/>
      <c r="C40" s="9" t="s">
        <v>682</v>
      </c>
      <c r="D40" s="126" t="s">
        <v>425</v>
      </c>
      <c r="E40" s="10">
        <v>100000</v>
      </c>
      <c r="F40" s="17"/>
      <c r="G40" s="17"/>
      <c r="H40" s="17">
        <v>11590</v>
      </c>
      <c r="I40" s="17">
        <v>88410</v>
      </c>
    </row>
    <row r="41" spans="1:9" ht="12.75">
      <c r="A41" s="8"/>
      <c r="B41" s="8"/>
      <c r="C41" s="9" t="s">
        <v>461</v>
      </c>
      <c r="D41" s="13" t="s">
        <v>373</v>
      </c>
      <c r="E41" s="10">
        <v>1205000</v>
      </c>
      <c r="F41" s="17">
        <v>400000</v>
      </c>
      <c r="G41" s="17">
        <v>200000</v>
      </c>
      <c r="H41" s="17">
        <v>205000</v>
      </c>
      <c r="I41" s="17">
        <v>400000</v>
      </c>
    </row>
    <row r="42" spans="1:9" ht="12.75">
      <c r="A42" s="8"/>
      <c r="B42" s="8"/>
      <c r="C42" s="9" t="s">
        <v>462</v>
      </c>
      <c r="D42" s="13" t="s">
        <v>342</v>
      </c>
      <c r="E42" s="10">
        <v>70000</v>
      </c>
      <c r="F42" s="17"/>
      <c r="G42" s="17">
        <v>35000</v>
      </c>
      <c r="H42" s="17">
        <v>35000</v>
      </c>
      <c r="I42" s="17"/>
    </row>
    <row r="43" spans="1:9" s="37" customFormat="1" ht="12.75">
      <c r="A43" s="4"/>
      <c r="B43" s="4">
        <v>60017</v>
      </c>
      <c r="C43" s="11" t="s">
        <v>619</v>
      </c>
      <c r="D43" s="13"/>
      <c r="E43" s="13">
        <f>E44+E45+E46</f>
        <v>412945</v>
      </c>
      <c r="F43" s="13">
        <f>F44+F45+F46</f>
        <v>44000</v>
      </c>
      <c r="G43" s="13">
        <f>G44+G45+G46</f>
        <v>59400</v>
      </c>
      <c r="H43" s="13">
        <f>H44+H45+H46</f>
        <v>59400</v>
      </c>
      <c r="I43" s="13">
        <f>I44+I45+I46</f>
        <v>250145</v>
      </c>
    </row>
    <row r="44" spans="1:9" s="37" customFormat="1" ht="12.75">
      <c r="A44" s="4"/>
      <c r="B44" s="4"/>
      <c r="C44" s="9" t="s">
        <v>450</v>
      </c>
      <c r="D44" s="13" t="s">
        <v>145</v>
      </c>
      <c r="E44" s="10">
        <v>102000</v>
      </c>
      <c r="F44" s="10">
        <v>20000</v>
      </c>
      <c r="G44" s="10">
        <v>30000</v>
      </c>
      <c r="H44" s="10">
        <v>30000</v>
      </c>
      <c r="I44" s="10">
        <v>22000</v>
      </c>
    </row>
    <row r="45" spans="1:9" ht="25.5">
      <c r="A45" s="8"/>
      <c r="B45" s="8"/>
      <c r="C45" s="9" t="s">
        <v>463</v>
      </c>
      <c r="D45" s="13" t="s">
        <v>373</v>
      </c>
      <c r="E45" s="10">
        <v>118645</v>
      </c>
      <c r="F45" s="10">
        <v>24000</v>
      </c>
      <c r="G45" s="10">
        <v>29400</v>
      </c>
      <c r="H45" s="10">
        <v>29400</v>
      </c>
      <c r="I45" s="10">
        <v>35845</v>
      </c>
    </row>
    <row r="46" spans="1:9" ht="25.5">
      <c r="A46" s="8"/>
      <c r="B46" s="8"/>
      <c r="C46" s="9" t="s">
        <v>372</v>
      </c>
      <c r="D46" s="13" t="s">
        <v>145</v>
      </c>
      <c r="E46" s="10">
        <v>192300</v>
      </c>
      <c r="F46" s="10"/>
      <c r="G46" s="10"/>
      <c r="H46" s="10"/>
      <c r="I46" s="10">
        <v>192300</v>
      </c>
    </row>
    <row r="47" spans="1:9" ht="12.75">
      <c r="A47" s="8"/>
      <c r="B47" s="4">
        <v>60095</v>
      </c>
      <c r="C47" s="11" t="s">
        <v>787</v>
      </c>
      <c r="D47" s="72"/>
      <c r="E47" s="13">
        <f>E48+E49</f>
        <v>28500</v>
      </c>
      <c r="F47" s="13">
        <f>F48+F49</f>
        <v>6000</v>
      </c>
      <c r="G47" s="13">
        <f>G48+G49</f>
        <v>22500</v>
      </c>
      <c r="H47" s="13">
        <f>H48+H49</f>
        <v>0</v>
      </c>
      <c r="I47" s="13">
        <f>I48</f>
        <v>0</v>
      </c>
    </row>
    <row r="48" spans="1:9" ht="25.5">
      <c r="A48" s="8"/>
      <c r="B48" s="8"/>
      <c r="C48" s="9" t="s">
        <v>464</v>
      </c>
      <c r="D48" s="12" t="s">
        <v>373</v>
      </c>
      <c r="E48" s="10">
        <v>10000</v>
      </c>
      <c r="F48" s="10">
        <v>6000</v>
      </c>
      <c r="G48" s="10">
        <v>4000</v>
      </c>
      <c r="H48" s="10"/>
      <c r="I48" s="10"/>
    </row>
    <row r="49" spans="1:9" ht="12.75">
      <c r="A49" s="8"/>
      <c r="B49" s="8"/>
      <c r="C49" s="9" t="s">
        <v>730</v>
      </c>
      <c r="D49" s="12" t="s">
        <v>651</v>
      </c>
      <c r="E49" s="10">
        <v>18500</v>
      </c>
      <c r="F49" s="10"/>
      <c r="G49" s="10">
        <v>18500</v>
      </c>
      <c r="H49" s="10"/>
      <c r="I49" s="10"/>
    </row>
    <row r="50" spans="1:9" ht="27" customHeight="1">
      <c r="A50" s="2">
        <v>630</v>
      </c>
      <c r="B50" s="2"/>
      <c r="C50" s="3" t="s">
        <v>669</v>
      </c>
      <c r="D50" s="3"/>
      <c r="E50" s="3">
        <f aca="true" t="shared" si="0" ref="E50:I51">E51</f>
        <v>17500</v>
      </c>
      <c r="F50" s="3">
        <f t="shared" si="0"/>
        <v>4000</v>
      </c>
      <c r="G50" s="3">
        <f t="shared" si="0"/>
        <v>5500</v>
      </c>
      <c r="H50" s="3">
        <f t="shared" si="0"/>
        <v>4000</v>
      </c>
      <c r="I50" s="3">
        <f t="shared" si="0"/>
        <v>4000</v>
      </c>
    </row>
    <row r="51" spans="1:9" s="37" customFormat="1" ht="12.75">
      <c r="A51" s="4"/>
      <c r="B51" s="4">
        <v>63001</v>
      </c>
      <c r="C51" s="11" t="s">
        <v>670</v>
      </c>
      <c r="D51" s="12"/>
      <c r="E51" s="13">
        <f t="shared" si="0"/>
        <v>17500</v>
      </c>
      <c r="F51" s="13">
        <f t="shared" si="0"/>
        <v>4000</v>
      </c>
      <c r="G51" s="13">
        <f t="shared" si="0"/>
        <v>5500</v>
      </c>
      <c r="H51" s="13">
        <f t="shared" si="0"/>
        <v>4000</v>
      </c>
      <c r="I51" s="13">
        <f t="shared" si="0"/>
        <v>4000</v>
      </c>
    </row>
    <row r="52" spans="1:9" ht="25.5">
      <c r="A52" s="8"/>
      <c r="B52" s="8"/>
      <c r="C52" s="21" t="s">
        <v>671</v>
      </c>
      <c r="D52" s="12" t="s">
        <v>672</v>
      </c>
      <c r="E52" s="10">
        <v>17500</v>
      </c>
      <c r="F52" s="10">
        <v>4000</v>
      </c>
      <c r="G52" s="10">
        <v>5500</v>
      </c>
      <c r="H52" s="10">
        <v>4000</v>
      </c>
      <c r="I52" s="10">
        <v>4000</v>
      </c>
    </row>
    <row r="53" spans="1:9" ht="12.75">
      <c r="A53" s="8"/>
      <c r="B53" s="8"/>
      <c r="C53" s="9"/>
      <c r="D53" s="12"/>
      <c r="E53" s="10"/>
      <c r="F53" s="10"/>
      <c r="G53" s="10"/>
      <c r="H53" s="10"/>
      <c r="I53" s="10"/>
    </row>
    <row r="54" spans="1:9" ht="19.5" customHeight="1">
      <c r="A54" s="2">
        <v>700</v>
      </c>
      <c r="B54" s="2"/>
      <c r="C54" s="3" t="s">
        <v>150</v>
      </c>
      <c r="D54" s="3"/>
      <c r="E54" s="3">
        <f>E55+E60+E64+E71+E69</f>
        <v>31580082</v>
      </c>
      <c r="F54" s="3">
        <f>F55+F60+F64+F71+F69</f>
        <v>5030000</v>
      </c>
      <c r="G54" s="3">
        <f>G55+G60+G64+G71+G69</f>
        <v>9058257</v>
      </c>
      <c r="H54" s="3">
        <f>H55+H60+H64+H71+H69</f>
        <v>9945057</v>
      </c>
      <c r="I54" s="3">
        <f>I55+I60+I64+I71+I69</f>
        <v>7546768</v>
      </c>
    </row>
    <row r="55" spans="1:9" s="37" customFormat="1" ht="12.75">
      <c r="A55" s="4"/>
      <c r="B55" s="4">
        <v>70001</v>
      </c>
      <c r="C55" s="48" t="s">
        <v>151</v>
      </c>
      <c r="D55" s="93"/>
      <c r="E55" s="13">
        <f>E56+E57+E58+E59</f>
        <v>1003080</v>
      </c>
      <c r="F55" s="13">
        <f>F56+F57+F58+F59</f>
        <v>15000</v>
      </c>
      <c r="G55" s="13">
        <f>G56+G57+G58+G59</f>
        <v>116657</v>
      </c>
      <c r="H55" s="13">
        <f>H56+H57+H58+H59</f>
        <v>60457</v>
      </c>
      <c r="I55" s="13">
        <f>I56+I57+I58+I59</f>
        <v>810966</v>
      </c>
    </row>
    <row r="56" spans="1:9" ht="12.75">
      <c r="A56" s="4"/>
      <c r="B56" s="8"/>
      <c r="C56" s="88" t="s">
        <v>710</v>
      </c>
      <c r="D56" s="12" t="s">
        <v>343</v>
      </c>
      <c r="E56" s="10">
        <v>100000</v>
      </c>
      <c r="F56" s="10">
        <v>15000</v>
      </c>
      <c r="G56" s="10">
        <v>35000</v>
      </c>
      <c r="H56" s="10">
        <v>25000</v>
      </c>
      <c r="I56" s="10">
        <v>25000</v>
      </c>
    </row>
    <row r="57" spans="1:9" ht="25.5">
      <c r="A57" s="4"/>
      <c r="B57" s="8"/>
      <c r="C57" s="88" t="s">
        <v>683</v>
      </c>
      <c r="D57" s="12" t="s">
        <v>140</v>
      </c>
      <c r="E57" s="10">
        <v>120000</v>
      </c>
      <c r="F57" s="10"/>
      <c r="G57" s="10">
        <v>81657</v>
      </c>
      <c r="H57" s="10">
        <v>30821</v>
      </c>
      <c r="I57" s="10">
        <v>7522</v>
      </c>
    </row>
    <row r="58" spans="1:9" ht="12.75">
      <c r="A58" s="4"/>
      <c r="B58" s="8"/>
      <c r="C58" s="88" t="s">
        <v>684</v>
      </c>
      <c r="D58" s="12" t="s">
        <v>140</v>
      </c>
      <c r="E58" s="10">
        <v>83080</v>
      </c>
      <c r="F58" s="10"/>
      <c r="G58" s="10"/>
      <c r="H58" s="10">
        <v>4636</v>
      </c>
      <c r="I58" s="10">
        <v>78444</v>
      </c>
    </row>
    <row r="59" spans="1:9" ht="38.25">
      <c r="A59" s="8"/>
      <c r="B59" s="8"/>
      <c r="C59" s="24" t="s">
        <v>685</v>
      </c>
      <c r="D59" s="120" t="s">
        <v>140</v>
      </c>
      <c r="E59" s="10">
        <v>700000</v>
      </c>
      <c r="F59" s="10"/>
      <c r="G59" s="10"/>
      <c r="H59" s="10"/>
      <c r="I59" s="10">
        <v>700000</v>
      </c>
    </row>
    <row r="60" spans="1:9" s="37" customFormat="1" ht="12.75">
      <c r="A60" s="4"/>
      <c r="B60" s="4">
        <v>70004</v>
      </c>
      <c r="C60" s="11" t="s">
        <v>592</v>
      </c>
      <c r="D60" s="12"/>
      <c r="E60" s="13">
        <f>E62+E63+E61</f>
        <v>23500002</v>
      </c>
      <c r="F60" s="13">
        <v>4200000</v>
      </c>
      <c r="G60" s="13">
        <v>6966600</v>
      </c>
      <c r="H60" s="13">
        <v>7466600</v>
      </c>
      <c r="I60" s="13">
        <v>4866802</v>
      </c>
    </row>
    <row r="61" spans="1:9" s="37" customFormat="1" ht="12.75">
      <c r="A61" s="4"/>
      <c r="B61" s="4"/>
      <c r="C61" s="121" t="s">
        <v>423</v>
      </c>
      <c r="D61" s="12" t="s">
        <v>345</v>
      </c>
      <c r="E61" s="10">
        <v>72154</v>
      </c>
      <c r="F61" s="13"/>
      <c r="G61" s="13"/>
      <c r="H61" s="13"/>
      <c r="I61" s="13"/>
    </row>
    <row r="62" spans="1:9" s="37" customFormat="1" ht="12.75">
      <c r="A62" s="4"/>
      <c r="B62" s="4"/>
      <c r="C62" s="121" t="s">
        <v>423</v>
      </c>
      <c r="D62" s="120" t="s">
        <v>344</v>
      </c>
      <c r="E62" s="10">
        <v>9975212</v>
      </c>
      <c r="F62" s="21"/>
      <c r="G62" s="21"/>
      <c r="H62" s="21"/>
      <c r="I62" s="21"/>
    </row>
    <row r="63" spans="1:9" ht="12.75">
      <c r="A63" s="4"/>
      <c r="B63" s="4"/>
      <c r="C63" s="26" t="s">
        <v>350</v>
      </c>
      <c r="D63" s="127" t="s">
        <v>140</v>
      </c>
      <c r="E63" s="10">
        <v>13452636</v>
      </c>
      <c r="F63" s="10"/>
      <c r="G63" s="10"/>
      <c r="H63" s="10"/>
      <c r="I63" s="10"/>
    </row>
    <row r="64" spans="1:9" s="37" customFormat="1" ht="12.75">
      <c r="A64" s="4"/>
      <c r="B64" s="4">
        <v>70005</v>
      </c>
      <c r="C64" s="11" t="s">
        <v>153</v>
      </c>
      <c r="D64" s="11"/>
      <c r="E64" s="13">
        <f>SUM(E65:E68)</f>
        <v>5130000</v>
      </c>
      <c r="F64" s="13">
        <f>SUM(F65:F68)</f>
        <v>735000</v>
      </c>
      <c r="G64" s="13">
        <f>SUM(G65:G68)</f>
        <v>1345000</v>
      </c>
      <c r="H64" s="13">
        <f>SUM(H65:H68)</f>
        <v>1765000</v>
      </c>
      <c r="I64" s="13">
        <f>SUM(I65:I68)</f>
        <v>1285000</v>
      </c>
    </row>
    <row r="65" spans="1:9" ht="25.5">
      <c r="A65" s="4"/>
      <c r="B65" s="8"/>
      <c r="C65" s="9" t="s">
        <v>766</v>
      </c>
      <c r="D65" s="12" t="s">
        <v>154</v>
      </c>
      <c r="E65" s="10">
        <v>4620000</v>
      </c>
      <c r="F65" s="10">
        <v>620000</v>
      </c>
      <c r="G65" s="10">
        <v>1200000</v>
      </c>
      <c r="H65" s="10">
        <v>1600000</v>
      </c>
      <c r="I65" s="10">
        <v>1200000</v>
      </c>
    </row>
    <row r="66" spans="1:9" ht="38.25">
      <c r="A66" s="4"/>
      <c r="B66" s="8"/>
      <c r="C66" s="9" t="s">
        <v>766</v>
      </c>
      <c r="D66" s="12" t="s">
        <v>331</v>
      </c>
      <c r="E66" s="10">
        <v>180000</v>
      </c>
      <c r="F66" s="10">
        <v>45000</v>
      </c>
      <c r="G66" s="10">
        <v>45000</v>
      </c>
      <c r="H66" s="10">
        <v>45000</v>
      </c>
      <c r="I66" s="10">
        <v>45000</v>
      </c>
    </row>
    <row r="67" spans="1:9" ht="25.5">
      <c r="A67" s="4"/>
      <c r="B67" s="8"/>
      <c r="C67" s="9" t="s">
        <v>633</v>
      </c>
      <c r="D67" s="12" t="s">
        <v>154</v>
      </c>
      <c r="E67" s="10">
        <v>250000</v>
      </c>
      <c r="F67" s="10">
        <v>50000</v>
      </c>
      <c r="G67" s="10">
        <v>80000</v>
      </c>
      <c r="H67" s="10">
        <v>100000</v>
      </c>
      <c r="I67" s="10">
        <v>20000</v>
      </c>
    </row>
    <row r="68" spans="1:9" ht="25.5">
      <c r="A68" s="4"/>
      <c r="B68" s="8"/>
      <c r="C68" s="118" t="s">
        <v>465</v>
      </c>
      <c r="D68" s="12" t="s">
        <v>711</v>
      </c>
      <c r="E68" s="10">
        <v>80000</v>
      </c>
      <c r="F68" s="10">
        <v>20000</v>
      </c>
      <c r="G68" s="10">
        <v>20000</v>
      </c>
      <c r="H68" s="10">
        <v>20000</v>
      </c>
      <c r="I68" s="10">
        <v>20000</v>
      </c>
    </row>
    <row r="69" spans="1:9" s="37" customFormat="1" ht="12.75">
      <c r="A69" s="4"/>
      <c r="B69" s="4">
        <v>70021</v>
      </c>
      <c r="C69" s="67" t="s">
        <v>332</v>
      </c>
      <c r="D69" s="12" t="s">
        <v>656</v>
      </c>
      <c r="E69" s="13">
        <f>E70</f>
        <v>1660000</v>
      </c>
      <c r="F69" s="13"/>
      <c r="G69" s="13">
        <v>553000</v>
      </c>
      <c r="H69" s="13">
        <v>553000</v>
      </c>
      <c r="I69" s="13">
        <v>554000</v>
      </c>
    </row>
    <row r="70" spans="1:9" ht="12.75">
      <c r="A70" s="4"/>
      <c r="B70" s="8"/>
      <c r="C70" s="118" t="s">
        <v>333</v>
      </c>
      <c r="D70" s="12"/>
      <c r="E70" s="10">
        <v>1660000</v>
      </c>
      <c r="F70" s="10"/>
      <c r="G70" s="10"/>
      <c r="H70" s="10"/>
      <c r="I70" s="10"/>
    </row>
    <row r="71" spans="1:9" s="37" customFormat="1" ht="12.75">
      <c r="A71" s="4"/>
      <c r="B71" s="4">
        <v>70095</v>
      </c>
      <c r="C71" s="11" t="s">
        <v>135</v>
      </c>
      <c r="D71" s="11"/>
      <c r="E71" s="13">
        <f>E72+E73+E74</f>
        <v>287000</v>
      </c>
      <c r="F71" s="13">
        <f>F72+F73+F74</f>
        <v>80000</v>
      </c>
      <c r="G71" s="13">
        <f>G72+G73+G74</f>
        <v>77000</v>
      </c>
      <c r="H71" s="13">
        <f>H72+H73+H74</f>
        <v>100000</v>
      </c>
      <c r="I71" s="13">
        <f>I72+I73+I74</f>
        <v>30000</v>
      </c>
    </row>
    <row r="72" spans="1:9" s="37" customFormat="1" ht="12.75">
      <c r="A72" s="4"/>
      <c r="B72" s="4"/>
      <c r="C72" s="26" t="s">
        <v>740</v>
      </c>
      <c r="D72" s="12" t="s">
        <v>343</v>
      </c>
      <c r="E72" s="10">
        <v>5000</v>
      </c>
      <c r="F72" s="10"/>
      <c r="G72" s="10"/>
      <c r="H72" s="10"/>
      <c r="I72" s="10">
        <v>5000</v>
      </c>
    </row>
    <row r="73" spans="1:9" ht="12.75">
      <c r="A73" s="8"/>
      <c r="B73" s="8"/>
      <c r="C73" s="26" t="s">
        <v>712</v>
      </c>
      <c r="D73" s="12" t="s">
        <v>714</v>
      </c>
      <c r="E73" s="10">
        <v>32000</v>
      </c>
      <c r="F73" s="10">
        <v>30000</v>
      </c>
      <c r="G73" s="10">
        <v>2000</v>
      </c>
      <c r="H73" s="10">
        <v>0</v>
      </c>
      <c r="I73" s="10">
        <v>0</v>
      </c>
    </row>
    <row r="74" spans="1:9" ht="25.5">
      <c r="A74" s="8"/>
      <c r="B74" s="8"/>
      <c r="C74" s="26" t="s">
        <v>713</v>
      </c>
      <c r="D74" s="12" t="s">
        <v>724</v>
      </c>
      <c r="E74" s="10">
        <v>250000</v>
      </c>
      <c r="F74" s="10">
        <v>50000</v>
      </c>
      <c r="G74" s="10">
        <v>75000</v>
      </c>
      <c r="H74" s="10">
        <v>100000</v>
      </c>
      <c r="I74" s="10">
        <v>25000</v>
      </c>
    </row>
    <row r="75" spans="1:9" ht="12.75">
      <c r="A75" s="8"/>
      <c r="B75" s="8"/>
      <c r="C75" s="26"/>
      <c r="D75" s="9"/>
      <c r="E75" s="10"/>
      <c r="F75" s="32"/>
      <c r="G75" s="10"/>
      <c r="H75" s="32"/>
      <c r="I75" s="32"/>
    </row>
    <row r="76" spans="1:9" ht="21.75" customHeight="1">
      <c r="A76" s="2">
        <v>710</v>
      </c>
      <c r="B76" s="2"/>
      <c r="C76" s="3" t="s">
        <v>155</v>
      </c>
      <c r="D76" s="3"/>
      <c r="E76" s="3">
        <f>E77+E80+E83+E87</f>
        <v>2390980</v>
      </c>
      <c r="F76" s="3">
        <f>F77+F80+F83+F87</f>
        <v>361150</v>
      </c>
      <c r="G76" s="3">
        <f>G77+G80+G83+G87</f>
        <v>599188</v>
      </c>
      <c r="H76" s="3">
        <f>H77+H80+H83+H87</f>
        <v>496696</v>
      </c>
      <c r="I76" s="3">
        <f>I77+I80+I83+I87</f>
        <v>933946</v>
      </c>
    </row>
    <row r="77" spans="1:9" s="37" customFormat="1" ht="12.75">
      <c r="A77" s="4"/>
      <c r="B77" s="4">
        <v>71004</v>
      </c>
      <c r="C77" s="11" t="s">
        <v>156</v>
      </c>
      <c r="D77" s="93"/>
      <c r="E77" s="13">
        <f>E78+E79</f>
        <v>250000</v>
      </c>
      <c r="F77" s="13">
        <f>F78+F79</f>
        <v>48550</v>
      </c>
      <c r="G77" s="13">
        <f>G78+G79</f>
        <v>81400</v>
      </c>
      <c r="H77" s="13">
        <f>H78+H79</f>
        <v>52300</v>
      </c>
      <c r="I77" s="13">
        <f>I78+I79</f>
        <v>67750</v>
      </c>
    </row>
    <row r="78" spans="1:9" s="37" customFormat="1" ht="12.75">
      <c r="A78" s="4"/>
      <c r="B78" s="4"/>
      <c r="C78" s="26" t="s">
        <v>741</v>
      </c>
      <c r="D78" s="49" t="s">
        <v>420</v>
      </c>
      <c r="E78" s="10">
        <v>180000</v>
      </c>
      <c r="F78" s="10">
        <v>48550</v>
      </c>
      <c r="G78" s="10">
        <v>58400</v>
      </c>
      <c r="H78" s="10">
        <v>29300</v>
      </c>
      <c r="I78" s="10">
        <v>43750</v>
      </c>
    </row>
    <row r="79" spans="1:9" s="37" customFormat="1" ht="25.5">
      <c r="A79" s="4"/>
      <c r="B79" s="4"/>
      <c r="C79" s="26" t="s">
        <v>334</v>
      </c>
      <c r="D79" s="12" t="s">
        <v>157</v>
      </c>
      <c r="E79" s="10">
        <v>70000</v>
      </c>
      <c r="F79" s="10"/>
      <c r="G79" s="10">
        <v>23000</v>
      </c>
      <c r="H79" s="10">
        <v>23000</v>
      </c>
      <c r="I79" s="10">
        <v>24000</v>
      </c>
    </row>
    <row r="80" spans="1:9" s="37" customFormat="1" ht="25.5">
      <c r="A80" s="4"/>
      <c r="B80" s="4">
        <v>71013</v>
      </c>
      <c r="C80" s="11" t="s">
        <v>158</v>
      </c>
      <c r="D80" s="12" t="s">
        <v>154</v>
      </c>
      <c r="E80" s="13">
        <f>E81+E82</f>
        <v>175980</v>
      </c>
      <c r="F80" s="13">
        <f>F81+F82</f>
        <v>0</v>
      </c>
      <c r="G80" s="13">
        <f>G81+G82</f>
        <v>0</v>
      </c>
      <c r="H80" s="13">
        <f>H81+H82</f>
        <v>0</v>
      </c>
      <c r="I80" s="13">
        <f>I81+I82</f>
        <v>175980</v>
      </c>
    </row>
    <row r="81" spans="1:9" ht="25.5">
      <c r="A81" s="4"/>
      <c r="B81" s="8"/>
      <c r="C81" s="118" t="s">
        <v>465</v>
      </c>
      <c r="D81" s="72"/>
      <c r="E81" s="10">
        <v>75980</v>
      </c>
      <c r="F81" s="10"/>
      <c r="G81" s="10"/>
      <c r="H81" s="10"/>
      <c r="I81" s="10">
        <v>75980</v>
      </c>
    </row>
    <row r="82" spans="1:9" ht="12.75">
      <c r="A82" s="4"/>
      <c r="B82" s="8"/>
      <c r="C82" s="26" t="s">
        <v>712</v>
      </c>
      <c r="D82" s="72"/>
      <c r="E82" s="10">
        <v>100000</v>
      </c>
      <c r="F82" s="10"/>
      <c r="G82" s="10"/>
      <c r="H82" s="10"/>
      <c r="I82" s="10">
        <v>100000</v>
      </c>
    </row>
    <row r="83" spans="1:9" s="37" customFormat="1" ht="25.5">
      <c r="A83" s="4"/>
      <c r="B83" s="4">
        <v>71015</v>
      </c>
      <c r="C83" s="11" t="s">
        <v>159</v>
      </c>
      <c r="D83" s="13" t="s">
        <v>160</v>
      </c>
      <c r="E83" s="13">
        <f>E85+E86+E84</f>
        <v>326300</v>
      </c>
      <c r="F83" s="13">
        <f>F85+F86+F84</f>
        <v>45800</v>
      </c>
      <c r="G83" s="13">
        <f>G85+G86+G84</f>
        <v>125400</v>
      </c>
      <c r="H83" s="13">
        <f>H85+H86+H84</f>
        <v>75500</v>
      </c>
      <c r="I83" s="13">
        <f>I85+I86+I84</f>
        <v>79600</v>
      </c>
    </row>
    <row r="84" spans="1:9" s="37" customFormat="1" ht="25.5">
      <c r="A84" s="4"/>
      <c r="B84" s="4"/>
      <c r="C84" s="118" t="s">
        <v>465</v>
      </c>
      <c r="D84" s="13"/>
      <c r="E84" s="10">
        <v>219300</v>
      </c>
      <c r="F84" s="10">
        <v>31500</v>
      </c>
      <c r="G84" s="10">
        <v>61200</v>
      </c>
      <c r="H84" s="10">
        <v>61200</v>
      </c>
      <c r="I84" s="10">
        <v>65400</v>
      </c>
    </row>
    <row r="85" spans="1:9" ht="38.25">
      <c r="A85" s="4"/>
      <c r="B85" s="8"/>
      <c r="C85" s="118" t="s">
        <v>466</v>
      </c>
      <c r="D85" s="11"/>
      <c r="E85" s="10">
        <v>50000</v>
      </c>
      <c r="F85" s="10"/>
      <c r="G85" s="10">
        <v>50000</v>
      </c>
      <c r="H85" s="10"/>
      <c r="I85" s="10"/>
    </row>
    <row r="86" spans="1:9" ht="12.75">
      <c r="A86" s="4"/>
      <c r="B86" s="8"/>
      <c r="C86" s="26" t="s">
        <v>712</v>
      </c>
      <c r="D86" s="11"/>
      <c r="E86" s="10">
        <v>57000</v>
      </c>
      <c r="F86" s="10">
        <v>14300</v>
      </c>
      <c r="G86" s="10">
        <v>14200</v>
      </c>
      <c r="H86" s="10">
        <v>14300</v>
      </c>
      <c r="I86" s="10">
        <v>14200</v>
      </c>
    </row>
    <row r="87" spans="1:9" ht="12.75">
      <c r="A87" s="4"/>
      <c r="B87" s="4">
        <v>71035</v>
      </c>
      <c r="C87" s="11" t="s">
        <v>161</v>
      </c>
      <c r="D87" s="11"/>
      <c r="E87" s="13">
        <f>SUM(E88:E96)</f>
        <v>1638700</v>
      </c>
      <c r="F87" s="13">
        <f>SUM(F88:F96)</f>
        <v>266800</v>
      </c>
      <c r="G87" s="13">
        <f>SUM(G88:G96)</f>
        <v>392388</v>
      </c>
      <c r="H87" s="13">
        <f>SUM(H88:H96)</f>
        <v>368896</v>
      </c>
      <c r="I87" s="13">
        <f>SUM(I88:I96)</f>
        <v>610616</v>
      </c>
    </row>
    <row r="88" spans="1:9" ht="12.75">
      <c r="A88" s="4"/>
      <c r="B88" s="4"/>
      <c r="C88" s="26" t="s">
        <v>169</v>
      </c>
      <c r="D88" s="12" t="s">
        <v>131</v>
      </c>
      <c r="E88" s="10">
        <v>867000</v>
      </c>
      <c r="F88" s="10">
        <v>216800</v>
      </c>
      <c r="G88" s="10">
        <v>216700</v>
      </c>
      <c r="H88" s="10">
        <v>216800</v>
      </c>
      <c r="I88" s="10">
        <v>216700</v>
      </c>
    </row>
    <row r="89" spans="1:9" ht="12.75">
      <c r="A89" s="4"/>
      <c r="B89" s="8"/>
      <c r="C89" s="26" t="s">
        <v>715</v>
      </c>
      <c r="D89" s="13" t="s">
        <v>742</v>
      </c>
      <c r="E89" s="10">
        <v>133500</v>
      </c>
      <c r="F89" s="10">
        <v>50000</v>
      </c>
      <c r="G89" s="10">
        <v>40000</v>
      </c>
      <c r="H89" s="10">
        <v>5000</v>
      </c>
      <c r="I89" s="10">
        <v>38500</v>
      </c>
    </row>
    <row r="90" spans="1:9" ht="25.5">
      <c r="A90" s="4"/>
      <c r="B90" s="8"/>
      <c r="C90" s="26" t="s">
        <v>686</v>
      </c>
      <c r="D90" s="13" t="s">
        <v>742</v>
      </c>
      <c r="E90" s="10">
        <v>3500</v>
      </c>
      <c r="F90" s="10"/>
      <c r="G90" s="10">
        <v>1000</v>
      </c>
      <c r="H90" s="10">
        <v>1000</v>
      </c>
      <c r="I90" s="10">
        <v>1500</v>
      </c>
    </row>
    <row r="91" spans="1:9" ht="12.75">
      <c r="A91" s="4"/>
      <c r="B91" s="8"/>
      <c r="C91" s="118" t="s">
        <v>467</v>
      </c>
      <c r="D91" s="13" t="s">
        <v>657</v>
      </c>
      <c r="E91" s="10">
        <v>268200</v>
      </c>
      <c r="F91" s="10"/>
      <c r="G91" s="10">
        <v>70188</v>
      </c>
      <c r="H91" s="10">
        <v>116576</v>
      </c>
      <c r="I91" s="10">
        <v>81436</v>
      </c>
    </row>
    <row r="92" spans="1:9" ht="25.5">
      <c r="A92" s="4"/>
      <c r="B92" s="8"/>
      <c r="C92" s="118" t="s">
        <v>468</v>
      </c>
      <c r="D92" s="12" t="s">
        <v>131</v>
      </c>
      <c r="E92" s="10">
        <v>100000</v>
      </c>
      <c r="F92" s="10"/>
      <c r="G92" s="27"/>
      <c r="H92" s="10">
        <v>19520</v>
      </c>
      <c r="I92" s="10">
        <v>80480</v>
      </c>
    </row>
    <row r="93" spans="1:9" ht="25.5">
      <c r="A93" s="4"/>
      <c r="B93" s="8"/>
      <c r="C93" s="118" t="s">
        <v>469</v>
      </c>
      <c r="D93" s="12" t="s">
        <v>140</v>
      </c>
      <c r="E93" s="10">
        <v>64500</v>
      </c>
      <c r="F93" s="10"/>
      <c r="G93" s="10">
        <v>64500</v>
      </c>
      <c r="H93" s="27"/>
      <c r="I93" s="10"/>
    </row>
    <row r="94" spans="1:9" ht="12.75">
      <c r="A94" s="4"/>
      <c r="B94" s="8"/>
      <c r="C94" s="118" t="s">
        <v>687</v>
      </c>
      <c r="D94" s="12" t="s">
        <v>140</v>
      </c>
      <c r="E94" s="10">
        <v>27000</v>
      </c>
      <c r="F94" s="10"/>
      <c r="G94" s="10"/>
      <c r="H94" s="27"/>
      <c r="I94" s="10">
        <v>27000</v>
      </c>
    </row>
    <row r="95" spans="1:9" ht="25.5">
      <c r="A95" s="4"/>
      <c r="B95" s="8"/>
      <c r="C95" s="118" t="s">
        <v>416</v>
      </c>
      <c r="D95" s="12" t="s">
        <v>140</v>
      </c>
      <c r="E95" s="10">
        <v>160000</v>
      </c>
      <c r="F95" s="10"/>
      <c r="G95" s="10"/>
      <c r="H95" s="27">
        <v>10000</v>
      </c>
      <c r="I95" s="10">
        <v>150000</v>
      </c>
    </row>
    <row r="96" spans="1:9" ht="25.5">
      <c r="A96" s="4"/>
      <c r="B96" s="8"/>
      <c r="C96" s="118" t="s">
        <v>688</v>
      </c>
      <c r="D96" s="12" t="s">
        <v>140</v>
      </c>
      <c r="E96" s="10">
        <v>15000</v>
      </c>
      <c r="F96" s="32"/>
      <c r="G96" s="32"/>
      <c r="H96" s="27"/>
      <c r="I96" s="10">
        <v>15000</v>
      </c>
    </row>
    <row r="97" spans="1:9" ht="24.75" customHeight="1">
      <c r="A97" s="2">
        <v>750</v>
      </c>
      <c r="B97" s="2"/>
      <c r="C97" s="3" t="s">
        <v>170</v>
      </c>
      <c r="D97" s="3"/>
      <c r="E97" s="3">
        <f>E98+E101+E103+E105+E116+E119</f>
        <v>33977485</v>
      </c>
      <c r="F97" s="3">
        <f>F98+F101+F103+F105+F116+F119</f>
        <v>8114460</v>
      </c>
      <c r="G97" s="3">
        <f>G98+G101+G103+G105+G116+G119</f>
        <v>7989149</v>
      </c>
      <c r="H97" s="3">
        <f>H98+H101+H103+H105+H116+H119</f>
        <v>8229439</v>
      </c>
      <c r="I97" s="3">
        <f>I98+I101+I103+I105+I116+I119</f>
        <v>9644437</v>
      </c>
    </row>
    <row r="98" spans="1:9" s="37" customFormat="1" ht="12.75">
      <c r="A98" s="4"/>
      <c r="B98" s="4">
        <v>75011</v>
      </c>
      <c r="C98" s="11" t="s">
        <v>171</v>
      </c>
      <c r="D98" s="13" t="s">
        <v>172</v>
      </c>
      <c r="E98" s="13">
        <f>E99+E100</f>
        <v>920548</v>
      </c>
      <c r="F98" s="13">
        <f>F99+F100</f>
        <v>230200</v>
      </c>
      <c r="G98" s="13">
        <f>G99+G100</f>
        <v>230200</v>
      </c>
      <c r="H98" s="13">
        <f>H99+H100</f>
        <v>230100</v>
      </c>
      <c r="I98" s="13">
        <f>I99+I100</f>
        <v>230048</v>
      </c>
    </row>
    <row r="99" spans="1:9" ht="25.5">
      <c r="A99" s="4"/>
      <c r="B99" s="8"/>
      <c r="C99" s="118" t="s">
        <v>465</v>
      </c>
      <c r="D99" s="9"/>
      <c r="E99" s="10">
        <v>280859</v>
      </c>
      <c r="F99" s="10">
        <v>73600</v>
      </c>
      <c r="G99" s="10">
        <v>73600</v>
      </c>
      <c r="H99" s="10">
        <v>73600</v>
      </c>
      <c r="I99" s="10">
        <v>60059</v>
      </c>
    </row>
    <row r="100" spans="1:9" ht="38.25">
      <c r="A100" s="4"/>
      <c r="B100" s="8"/>
      <c r="C100" s="118" t="s">
        <v>470</v>
      </c>
      <c r="D100" s="9"/>
      <c r="E100" s="10">
        <v>639689</v>
      </c>
      <c r="F100" s="10">
        <v>156600</v>
      </c>
      <c r="G100" s="10">
        <v>156600</v>
      </c>
      <c r="H100" s="10">
        <v>156500</v>
      </c>
      <c r="I100" s="10">
        <v>169989</v>
      </c>
    </row>
    <row r="101" spans="1:9" s="37" customFormat="1" ht="12.75">
      <c r="A101" s="4"/>
      <c r="B101" s="4">
        <v>75020</v>
      </c>
      <c r="C101" s="11" t="s">
        <v>173</v>
      </c>
      <c r="D101" s="13" t="s">
        <v>172</v>
      </c>
      <c r="E101" s="13">
        <f>E102</f>
        <v>2275500</v>
      </c>
      <c r="F101" s="13">
        <f>F102</f>
        <v>568900</v>
      </c>
      <c r="G101" s="13">
        <f>G102</f>
        <v>568900</v>
      </c>
      <c r="H101" s="13">
        <f>H102</f>
        <v>568900</v>
      </c>
      <c r="I101" s="13">
        <f>I102</f>
        <v>568800</v>
      </c>
    </row>
    <row r="102" spans="1:9" ht="12.75">
      <c r="A102" s="8"/>
      <c r="B102" s="8"/>
      <c r="C102" s="26" t="s">
        <v>766</v>
      </c>
      <c r="D102" s="9"/>
      <c r="E102" s="10">
        <v>2275500</v>
      </c>
      <c r="F102" s="10">
        <v>568900</v>
      </c>
      <c r="G102" s="10">
        <v>568900</v>
      </c>
      <c r="H102" s="10">
        <v>568900</v>
      </c>
      <c r="I102" s="10">
        <v>568800</v>
      </c>
    </row>
    <row r="103" spans="1:9" s="37" customFormat="1" ht="12.75">
      <c r="A103" s="4"/>
      <c r="B103" s="4">
        <v>75022</v>
      </c>
      <c r="C103" s="11" t="s">
        <v>174</v>
      </c>
      <c r="D103" s="12" t="s">
        <v>175</v>
      </c>
      <c r="E103" s="13">
        <f>E104</f>
        <v>635000</v>
      </c>
      <c r="F103" s="13">
        <f>F104</f>
        <v>150000</v>
      </c>
      <c r="G103" s="13">
        <f>G104</f>
        <v>185000</v>
      </c>
      <c r="H103" s="13">
        <f>H104</f>
        <v>135000</v>
      </c>
      <c r="I103" s="13">
        <f>I104</f>
        <v>165000</v>
      </c>
    </row>
    <row r="104" spans="1:9" ht="12.75">
      <c r="A104" s="8"/>
      <c r="B104" s="8"/>
      <c r="C104" s="26" t="s">
        <v>766</v>
      </c>
      <c r="D104" s="9"/>
      <c r="E104" s="10">
        <v>635000</v>
      </c>
      <c r="F104" s="10">
        <v>150000</v>
      </c>
      <c r="G104" s="10">
        <v>185000</v>
      </c>
      <c r="H104" s="10">
        <v>135000</v>
      </c>
      <c r="I104" s="10">
        <v>165000</v>
      </c>
    </row>
    <row r="105" spans="1:9" s="37" customFormat="1" ht="12.75">
      <c r="A105" s="4"/>
      <c r="B105" s="4">
        <v>75023</v>
      </c>
      <c r="C105" s="11" t="s">
        <v>176</v>
      </c>
      <c r="D105" s="93"/>
      <c r="E105" s="13">
        <f>SUM(E106:E115)</f>
        <v>27514737</v>
      </c>
      <c r="F105" s="13">
        <f>SUM(F106:F115)</f>
        <v>6474060</v>
      </c>
      <c r="G105" s="13">
        <f>SUM(G106:G115)</f>
        <v>6388349</v>
      </c>
      <c r="H105" s="13">
        <f>SUM(H106:H115)</f>
        <v>6684839</v>
      </c>
      <c r="I105" s="13">
        <f>SUM(I106:I115)</f>
        <v>7967489</v>
      </c>
    </row>
    <row r="106" spans="1:9" s="37" customFormat="1" ht="12.75">
      <c r="A106" s="4"/>
      <c r="B106" s="4"/>
      <c r="C106" s="26" t="s">
        <v>766</v>
      </c>
      <c r="D106" s="13" t="s">
        <v>177</v>
      </c>
      <c r="E106" s="10">
        <v>25207500</v>
      </c>
      <c r="F106" s="10">
        <v>6450000</v>
      </c>
      <c r="G106" s="10">
        <v>6220000</v>
      </c>
      <c r="H106" s="10">
        <v>6120000</v>
      </c>
      <c r="I106" s="10">
        <v>6417500</v>
      </c>
    </row>
    <row r="107" spans="1:9" s="37" customFormat="1" ht="13.5" customHeight="1">
      <c r="A107" s="4"/>
      <c r="B107" s="4"/>
      <c r="C107" s="122" t="s">
        <v>471</v>
      </c>
      <c r="D107" s="13" t="s">
        <v>651</v>
      </c>
      <c r="E107" s="10">
        <v>794900</v>
      </c>
      <c r="F107" s="10"/>
      <c r="G107" s="10">
        <v>90275</v>
      </c>
      <c r="H107" s="10">
        <v>237403</v>
      </c>
      <c r="I107" s="10">
        <v>467222</v>
      </c>
    </row>
    <row r="108" spans="1:9" s="37" customFormat="1" ht="12.75">
      <c r="A108" s="4"/>
      <c r="B108" s="4"/>
      <c r="C108" s="122" t="s">
        <v>472</v>
      </c>
      <c r="D108" s="13" t="s">
        <v>181</v>
      </c>
      <c r="E108" s="10">
        <v>69500</v>
      </c>
      <c r="F108" s="10">
        <v>3686</v>
      </c>
      <c r="G108" s="10">
        <v>6709</v>
      </c>
      <c r="H108" s="10">
        <v>3038</v>
      </c>
      <c r="I108" s="10">
        <v>56067</v>
      </c>
    </row>
    <row r="109" spans="1:9" s="37" customFormat="1" ht="25.5">
      <c r="A109" s="4"/>
      <c r="B109" s="4"/>
      <c r="C109" s="122" t="s">
        <v>473</v>
      </c>
      <c r="D109" s="126" t="s">
        <v>425</v>
      </c>
      <c r="E109" s="10">
        <v>613000</v>
      </c>
      <c r="F109" s="10">
        <v>20374</v>
      </c>
      <c r="G109" s="10"/>
      <c r="H109" s="10">
        <v>199337</v>
      </c>
      <c r="I109" s="10">
        <v>393289</v>
      </c>
    </row>
    <row r="110" spans="1:9" ht="12.75">
      <c r="A110" s="4"/>
      <c r="B110" s="8"/>
      <c r="C110" s="122" t="s">
        <v>475</v>
      </c>
      <c r="D110" s="13" t="s">
        <v>181</v>
      </c>
      <c r="E110" s="10">
        <v>626700</v>
      </c>
      <c r="F110" s="10"/>
      <c r="G110" s="10">
        <v>42709</v>
      </c>
      <c r="H110" s="10">
        <v>85231</v>
      </c>
      <c r="I110" s="10">
        <v>498760</v>
      </c>
    </row>
    <row r="111" spans="1:9" ht="12.75">
      <c r="A111" s="4"/>
      <c r="B111" s="8"/>
      <c r="C111" s="122" t="s">
        <v>476</v>
      </c>
      <c r="D111" s="126" t="s">
        <v>425</v>
      </c>
      <c r="E111" s="10">
        <v>29300</v>
      </c>
      <c r="F111" s="10"/>
      <c r="G111" s="10"/>
      <c r="H111" s="10">
        <v>928</v>
      </c>
      <c r="I111" s="10">
        <v>28372</v>
      </c>
    </row>
    <row r="112" spans="1:9" ht="25.5">
      <c r="A112" s="4"/>
      <c r="B112" s="8"/>
      <c r="C112" s="122" t="s">
        <v>477</v>
      </c>
      <c r="D112" s="126" t="s">
        <v>425</v>
      </c>
      <c r="E112" s="10">
        <v>17000</v>
      </c>
      <c r="F112" s="10"/>
      <c r="G112" s="10">
        <v>1098</v>
      </c>
      <c r="H112" s="10">
        <v>15902</v>
      </c>
      <c r="I112" s="10"/>
    </row>
    <row r="113" spans="1:9" ht="25.5">
      <c r="A113" s="4"/>
      <c r="B113" s="8"/>
      <c r="C113" s="122" t="s">
        <v>351</v>
      </c>
      <c r="D113" s="13" t="s">
        <v>424</v>
      </c>
      <c r="E113" s="10">
        <v>6837</v>
      </c>
      <c r="F113" s="10"/>
      <c r="G113" s="10">
        <v>4558</v>
      </c>
      <c r="H113" s="10"/>
      <c r="I113" s="10">
        <v>2279</v>
      </c>
    </row>
    <row r="114" spans="1:9" ht="25.5">
      <c r="A114" s="4"/>
      <c r="B114" s="8"/>
      <c r="C114" s="122" t="s">
        <v>686</v>
      </c>
      <c r="D114" s="13" t="s">
        <v>181</v>
      </c>
      <c r="E114" s="10">
        <v>70000</v>
      </c>
      <c r="F114" s="10"/>
      <c r="G114" s="10">
        <v>23000</v>
      </c>
      <c r="H114" s="10">
        <v>23000</v>
      </c>
      <c r="I114" s="10">
        <v>24000</v>
      </c>
    </row>
    <row r="115" spans="1:9" ht="12.75">
      <c r="A115" s="4"/>
      <c r="B115" s="8"/>
      <c r="C115" s="122" t="s">
        <v>689</v>
      </c>
      <c r="D115" s="13" t="s">
        <v>140</v>
      </c>
      <c r="E115" s="10">
        <v>80000</v>
      </c>
      <c r="F115" s="10"/>
      <c r="G115" s="10"/>
      <c r="H115" s="10"/>
      <c r="I115" s="10">
        <v>80000</v>
      </c>
    </row>
    <row r="116" spans="1:9" s="37" customFormat="1" ht="25.5">
      <c r="A116" s="4"/>
      <c r="B116" s="4">
        <v>75045</v>
      </c>
      <c r="C116" s="11" t="s">
        <v>178</v>
      </c>
      <c r="D116" s="12" t="s">
        <v>179</v>
      </c>
      <c r="E116" s="13">
        <f>E117+E118</f>
        <v>37500</v>
      </c>
      <c r="F116" s="13">
        <f>F117+F118</f>
        <v>31400</v>
      </c>
      <c r="G116" s="13">
        <f>G117+G118</f>
        <v>6100</v>
      </c>
      <c r="H116" s="13">
        <f>H117+H118</f>
        <v>0</v>
      </c>
      <c r="I116" s="13">
        <f>I117+I118</f>
        <v>0</v>
      </c>
    </row>
    <row r="117" spans="1:9" ht="25.5">
      <c r="A117" s="8"/>
      <c r="B117" s="8"/>
      <c r="C117" s="118" t="s">
        <v>465</v>
      </c>
      <c r="D117" s="11"/>
      <c r="E117" s="10">
        <v>14500</v>
      </c>
      <c r="F117" s="10">
        <v>12400</v>
      </c>
      <c r="G117" s="10">
        <v>2100</v>
      </c>
      <c r="H117" s="10"/>
      <c r="I117" s="10"/>
    </row>
    <row r="118" spans="1:9" ht="25.5">
      <c r="A118" s="8"/>
      <c r="B118" s="8"/>
      <c r="C118" s="9" t="s">
        <v>478</v>
      </c>
      <c r="D118" s="11"/>
      <c r="E118" s="10">
        <v>23000</v>
      </c>
      <c r="F118" s="10">
        <v>19000</v>
      </c>
      <c r="G118" s="10">
        <v>4000</v>
      </c>
      <c r="H118" s="10"/>
      <c r="I118" s="10"/>
    </row>
    <row r="119" spans="1:9" s="37" customFormat="1" ht="12.75">
      <c r="A119" s="4"/>
      <c r="B119" s="4">
        <v>75095</v>
      </c>
      <c r="C119" s="11" t="s">
        <v>135</v>
      </c>
      <c r="D119" s="11"/>
      <c r="E119" s="13">
        <f>E120+E121+E122+E123+E124</f>
        <v>2594200</v>
      </c>
      <c r="F119" s="13">
        <f>F120+F121+F122+F123+F124</f>
        <v>659900</v>
      </c>
      <c r="G119" s="13">
        <f>G120+G121+G122+G123+G124</f>
        <v>610600</v>
      </c>
      <c r="H119" s="13">
        <f>H120+H121+H122+H123+H124</f>
        <v>610600</v>
      </c>
      <c r="I119" s="13">
        <f>I120+I121+I122+I123+I124</f>
        <v>713100</v>
      </c>
    </row>
    <row r="120" spans="1:9" ht="12.75">
      <c r="A120" s="4"/>
      <c r="B120" s="8"/>
      <c r="C120" s="26" t="s">
        <v>766</v>
      </c>
      <c r="D120" s="13" t="s">
        <v>181</v>
      </c>
      <c r="E120" s="10">
        <v>807900</v>
      </c>
      <c r="F120" s="10">
        <v>199000</v>
      </c>
      <c r="G120" s="10">
        <v>203300</v>
      </c>
      <c r="H120" s="10">
        <v>203300</v>
      </c>
      <c r="I120" s="10">
        <v>202300</v>
      </c>
    </row>
    <row r="121" spans="1:9" ht="12.75">
      <c r="A121" s="8"/>
      <c r="B121" s="8"/>
      <c r="C121" s="26" t="s">
        <v>180</v>
      </c>
      <c r="D121" s="13" t="s">
        <v>140</v>
      </c>
      <c r="E121" s="10">
        <v>1269800</v>
      </c>
      <c r="F121" s="10">
        <v>383900</v>
      </c>
      <c r="G121" s="10">
        <v>295300</v>
      </c>
      <c r="H121" s="10">
        <v>295300</v>
      </c>
      <c r="I121" s="10">
        <v>295300</v>
      </c>
    </row>
    <row r="122" spans="1:9" ht="25.5">
      <c r="A122" s="8"/>
      <c r="B122" s="8"/>
      <c r="C122" s="26" t="s">
        <v>182</v>
      </c>
      <c r="D122" s="12" t="s">
        <v>547</v>
      </c>
      <c r="E122" s="10">
        <v>400500</v>
      </c>
      <c r="F122" s="10">
        <v>77000</v>
      </c>
      <c r="G122" s="10">
        <v>107000</v>
      </c>
      <c r="H122" s="10">
        <v>107000</v>
      </c>
      <c r="I122" s="10">
        <v>109500</v>
      </c>
    </row>
    <row r="123" spans="1:9" ht="25.5">
      <c r="A123" s="8"/>
      <c r="B123" s="8"/>
      <c r="C123" s="26" t="s">
        <v>690</v>
      </c>
      <c r="D123" s="12" t="s">
        <v>140</v>
      </c>
      <c r="E123" s="10">
        <v>16000</v>
      </c>
      <c r="F123" s="10"/>
      <c r="G123" s="10">
        <v>5000</v>
      </c>
      <c r="H123" s="10">
        <v>5000</v>
      </c>
      <c r="I123" s="10">
        <v>6000</v>
      </c>
    </row>
    <row r="124" spans="1:9" ht="12.75">
      <c r="A124" s="8"/>
      <c r="B124" s="8"/>
      <c r="C124" s="26" t="s">
        <v>292</v>
      </c>
      <c r="D124" s="13" t="s">
        <v>181</v>
      </c>
      <c r="E124" s="10">
        <v>100000</v>
      </c>
      <c r="F124" s="10"/>
      <c r="G124" s="10"/>
      <c r="H124" s="10"/>
      <c r="I124" s="10">
        <v>100000</v>
      </c>
    </row>
    <row r="125" spans="1:9" ht="25.5">
      <c r="A125" s="2">
        <v>751</v>
      </c>
      <c r="B125" s="2"/>
      <c r="C125" s="3" t="s">
        <v>594</v>
      </c>
      <c r="D125" s="3"/>
      <c r="E125" s="3">
        <f>E126+E129+E131</f>
        <v>500398</v>
      </c>
      <c r="F125" s="3">
        <f>F126+F129+F131</f>
        <v>5030</v>
      </c>
      <c r="G125" s="3">
        <f>G126+G129+G131</f>
        <v>5030</v>
      </c>
      <c r="H125" s="3">
        <f>H126+H129+H131</f>
        <v>15030</v>
      </c>
      <c r="I125" s="3">
        <f>I126+I129+I131</f>
        <v>475308</v>
      </c>
    </row>
    <row r="126" spans="1:9" s="37" customFormat="1" ht="25.5">
      <c r="A126" s="4"/>
      <c r="B126" s="4">
        <v>75101</v>
      </c>
      <c r="C126" s="11" t="s">
        <v>608</v>
      </c>
      <c r="D126" s="13" t="s">
        <v>612</v>
      </c>
      <c r="E126" s="13">
        <f>E127</f>
        <v>20113</v>
      </c>
      <c r="F126" s="13">
        <f>F127</f>
        <v>5030</v>
      </c>
      <c r="G126" s="13">
        <f>G127</f>
        <v>5030</v>
      </c>
      <c r="H126" s="13">
        <f>H127</f>
        <v>5030</v>
      </c>
      <c r="I126" s="13">
        <f>I127</f>
        <v>5023</v>
      </c>
    </row>
    <row r="127" spans="1:9" ht="12.75">
      <c r="A127" s="8"/>
      <c r="B127" s="8"/>
      <c r="C127" s="26" t="s">
        <v>765</v>
      </c>
      <c r="D127" s="72"/>
      <c r="E127" s="10">
        <v>20113</v>
      </c>
      <c r="F127" s="17">
        <v>5030</v>
      </c>
      <c r="G127" s="17">
        <v>5030</v>
      </c>
      <c r="H127" s="17">
        <v>5030</v>
      </c>
      <c r="I127" s="17">
        <v>5023</v>
      </c>
    </row>
    <row r="128" spans="1:9" ht="12.75">
      <c r="A128" s="8"/>
      <c r="B128" s="8"/>
      <c r="C128" s="26"/>
      <c r="D128" s="13"/>
      <c r="E128" s="10"/>
      <c r="F128" s="12"/>
      <c r="G128" s="12"/>
      <c r="H128" s="12"/>
      <c r="I128" s="12"/>
    </row>
    <row r="129" spans="1:9" s="37" customFormat="1" ht="12.75">
      <c r="A129" s="4"/>
      <c r="B129" s="4">
        <v>75107</v>
      </c>
      <c r="C129" s="11" t="s">
        <v>62</v>
      </c>
      <c r="D129" s="13" t="s">
        <v>70</v>
      </c>
      <c r="E129" s="13">
        <f>E130</f>
        <v>293030</v>
      </c>
      <c r="F129" s="13">
        <f>F130</f>
        <v>0</v>
      </c>
      <c r="G129" s="13">
        <f>G130</f>
        <v>0</v>
      </c>
      <c r="H129" s="13">
        <f>H130</f>
        <v>0</v>
      </c>
      <c r="I129" s="13">
        <f>I130</f>
        <v>293030</v>
      </c>
    </row>
    <row r="130" spans="1:9" ht="38.25">
      <c r="A130" s="8"/>
      <c r="B130" s="8"/>
      <c r="C130" s="26" t="s">
        <v>734</v>
      </c>
      <c r="D130" s="13"/>
      <c r="E130" s="10">
        <v>293030</v>
      </c>
      <c r="F130" s="12"/>
      <c r="G130" s="12"/>
      <c r="H130" s="12"/>
      <c r="I130" s="17">
        <v>293030</v>
      </c>
    </row>
    <row r="131" spans="1:9" s="37" customFormat="1" ht="12.75">
      <c r="A131" s="4"/>
      <c r="B131" s="4">
        <v>75108</v>
      </c>
      <c r="C131" s="11" t="s">
        <v>63</v>
      </c>
      <c r="D131" s="13" t="s">
        <v>70</v>
      </c>
      <c r="E131" s="13">
        <f>E132</f>
        <v>187255</v>
      </c>
      <c r="F131" s="13">
        <f>F132</f>
        <v>0</v>
      </c>
      <c r="G131" s="13">
        <f>G132</f>
        <v>0</v>
      </c>
      <c r="H131" s="13">
        <f>H132</f>
        <v>10000</v>
      </c>
      <c r="I131" s="13">
        <f>I132</f>
        <v>177255</v>
      </c>
    </row>
    <row r="132" spans="1:9" ht="38.25">
      <c r="A132" s="8"/>
      <c r="B132" s="8"/>
      <c r="C132" s="26" t="s">
        <v>734</v>
      </c>
      <c r="D132" s="13"/>
      <c r="E132" s="10">
        <v>187255</v>
      </c>
      <c r="F132" s="12"/>
      <c r="G132" s="12"/>
      <c r="H132" s="17">
        <v>10000</v>
      </c>
      <c r="I132" s="17">
        <v>177255</v>
      </c>
    </row>
    <row r="133" spans="1:9" ht="25.5">
      <c r="A133" s="2">
        <v>754</v>
      </c>
      <c r="B133" s="2"/>
      <c r="C133" s="3" t="s">
        <v>183</v>
      </c>
      <c r="D133" s="3"/>
      <c r="E133" s="3">
        <f>E134+E137+E143+E148+E154+E152+E159</f>
        <v>12294461</v>
      </c>
      <c r="F133" s="3">
        <f>F134+F137+F143+F148+F154+F152+F159</f>
        <v>2918200</v>
      </c>
      <c r="G133" s="3">
        <f>G134+G137+G143+G148+G154+G152+G159</f>
        <v>2980970</v>
      </c>
      <c r="H133" s="3">
        <f>H134+H137+H143+H148+H154+H152+H159</f>
        <v>2892461</v>
      </c>
      <c r="I133" s="3">
        <f>I134+I137+I143+I148+I154+I152+I159</f>
        <v>3502830</v>
      </c>
    </row>
    <row r="134" spans="1:9" s="37" customFormat="1" ht="12.75">
      <c r="A134" s="4"/>
      <c r="B134" s="4">
        <v>75405</v>
      </c>
      <c r="C134" s="11" t="s">
        <v>184</v>
      </c>
      <c r="D134" s="93"/>
      <c r="E134" s="6">
        <f>E136</f>
        <v>210000</v>
      </c>
      <c r="F134" s="6">
        <f>F136</f>
        <v>66900</v>
      </c>
      <c r="G134" s="6">
        <f>G136</f>
        <v>55500</v>
      </c>
      <c r="H134" s="6">
        <f>H136</f>
        <v>43800</v>
      </c>
      <c r="I134" s="6">
        <f>I136</f>
        <v>43800</v>
      </c>
    </row>
    <row r="135" spans="1:9" ht="12.75">
      <c r="A135" s="4"/>
      <c r="B135" s="4"/>
      <c r="C135" s="13" t="s">
        <v>185</v>
      </c>
      <c r="D135" s="72"/>
      <c r="E135" s="72"/>
      <c r="F135" s="10"/>
      <c r="G135" s="10"/>
      <c r="H135" s="10"/>
      <c r="I135" s="10"/>
    </row>
    <row r="136" spans="1:9" ht="12.75">
      <c r="A136" s="4"/>
      <c r="B136" s="4"/>
      <c r="C136" s="26" t="s">
        <v>766</v>
      </c>
      <c r="D136" s="13" t="s">
        <v>346</v>
      </c>
      <c r="E136" s="10">
        <v>210000</v>
      </c>
      <c r="F136" s="10">
        <v>66900</v>
      </c>
      <c r="G136" s="10">
        <v>55500</v>
      </c>
      <c r="H136" s="10">
        <v>43800</v>
      </c>
      <c r="I136" s="10">
        <v>43800</v>
      </c>
    </row>
    <row r="137" spans="1:9" s="37" customFormat="1" ht="12.75">
      <c r="A137" s="4"/>
      <c r="B137" s="4">
        <v>75411</v>
      </c>
      <c r="C137" s="11" t="s">
        <v>186</v>
      </c>
      <c r="D137" s="93"/>
      <c r="E137" s="13">
        <f>E138+E139+E140+E141+E142</f>
        <v>8321000</v>
      </c>
      <c r="F137" s="13">
        <f>F138+F139+F140+F141+F142</f>
        <v>2001800</v>
      </c>
      <c r="G137" s="13">
        <f>G138+G139+G140+G141+G142</f>
        <v>2059970</v>
      </c>
      <c r="H137" s="13">
        <f>H138+H139+H140+H141+H142</f>
        <v>2001700</v>
      </c>
      <c r="I137" s="13">
        <f>I138+I139+I140+I141+I142</f>
        <v>2257530</v>
      </c>
    </row>
    <row r="138" spans="1:9" ht="25.5">
      <c r="A138" s="4"/>
      <c r="B138" s="8"/>
      <c r="C138" s="118" t="s">
        <v>465</v>
      </c>
      <c r="D138" s="12" t="s">
        <v>187</v>
      </c>
      <c r="E138" s="10">
        <v>8002470</v>
      </c>
      <c r="F138" s="10">
        <v>2001800</v>
      </c>
      <c r="G138" s="10">
        <v>2047800</v>
      </c>
      <c r="H138" s="10">
        <v>2001700</v>
      </c>
      <c r="I138" s="10">
        <v>1951170</v>
      </c>
    </row>
    <row r="139" spans="1:9" ht="12.75">
      <c r="A139" s="4"/>
      <c r="B139" s="8"/>
      <c r="C139" s="9" t="s">
        <v>721</v>
      </c>
      <c r="D139" s="13" t="s">
        <v>140</v>
      </c>
      <c r="E139" s="10">
        <v>100000</v>
      </c>
      <c r="F139" s="10"/>
      <c r="G139" s="10"/>
      <c r="H139" s="10"/>
      <c r="I139" s="10">
        <v>100000</v>
      </c>
    </row>
    <row r="140" spans="1:9" ht="38.25">
      <c r="A140" s="4"/>
      <c r="B140" s="8"/>
      <c r="C140" s="9" t="s">
        <v>374</v>
      </c>
      <c r="D140" s="13" t="s">
        <v>140</v>
      </c>
      <c r="E140" s="10">
        <v>12170</v>
      </c>
      <c r="F140" s="10"/>
      <c r="G140" s="10">
        <v>12170</v>
      </c>
      <c r="H140" s="10"/>
      <c r="I140" s="10"/>
    </row>
    <row r="141" spans="1:9" ht="38.25">
      <c r="A141" s="4"/>
      <c r="B141" s="8"/>
      <c r="C141" s="9" t="s">
        <v>293</v>
      </c>
      <c r="D141" s="13" t="s">
        <v>140</v>
      </c>
      <c r="E141" s="10">
        <v>110000</v>
      </c>
      <c r="F141" s="10"/>
      <c r="G141" s="10"/>
      <c r="H141" s="10"/>
      <c r="I141" s="10">
        <v>110000</v>
      </c>
    </row>
    <row r="142" spans="1:9" ht="51">
      <c r="A142" s="4"/>
      <c r="B142" s="8"/>
      <c r="C142" s="9" t="s">
        <v>294</v>
      </c>
      <c r="D142" s="13" t="s">
        <v>140</v>
      </c>
      <c r="E142" s="10">
        <v>96360</v>
      </c>
      <c r="F142" s="10"/>
      <c r="G142" s="10"/>
      <c r="H142" s="10"/>
      <c r="I142" s="10">
        <v>96360</v>
      </c>
    </row>
    <row r="143" spans="1:12" s="37" customFormat="1" ht="25.5">
      <c r="A143" s="4"/>
      <c r="B143" s="4">
        <v>75412</v>
      </c>
      <c r="C143" s="11" t="s">
        <v>188</v>
      </c>
      <c r="D143" s="12" t="s">
        <v>179</v>
      </c>
      <c r="E143" s="13">
        <f>SUM(E144:E147)</f>
        <v>746800</v>
      </c>
      <c r="F143" s="13">
        <f>SUM(F144:F147)</f>
        <v>78000</v>
      </c>
      <c r="G143" s="13">
        <f>SUM(G144:G147)</f>
        <v>68500</v>
      </c>
      <c r="H143" s="13">
        <f>SUM(H144:H147)</f>
        <v>61000</v>
      </c>
      <c r="I143" s="13">
        <f>SUM(I144:I147)</f>
        <v>539300</v>
      </c>
      <c r="J143" s="25"/>
      <c r="K143" s="25"/>
      <c r="L143" s="25"/>
    </row>
    <row r="144" spans="1:12" s="37" customFormat="1" ht="12.75">
      <c r="A144" s="4"/>
      <c r="B144" s="4"/>
      <c r="C144" s="26" t="s">
        <v>766</v>
      </c>
      <c r="D144" s="12"/>
      <c r="E144" s="10">
        <v>281300</v>
      </c>
      <c r="F144" s="10">
        <v>78000</v>
      </c>
      <c r="G144" s="10">
        <v>63000</v>
      </c>
      <c r="H144" s="10">
        <v>61000</v>
      </c>
      <c r="I144" s="10">
        <v>79300</v>
      </c>
      <c r="J144" s="25"/>
      <c r="K144" s="25"/>
      <c r="L144" s="25"/>
    </row>
    <row r="145" spans="1:12" s="37" customFormat="1" ht="25.5">
      <c r="A145" s="4"/>
      <c r="B145" s="4"/>
      <c r="C145" s="9" t="s">
        <v>479</v>
      </c>
      <c r="D145" s="12"/>
      <c r="E145" s="10">
        <v>5500</v>
      </c>
      <c r="F145" s="10"/>
      <c r="G145" s="10">
        <v>5500</v>
      </c>
      <c r="H145" s="10"/>
      <c r="I145" s="10"/>
      <c r="J145" s="25"/>
      <c r="K145" s="25"/>
      <c r="L145" s="25"/>
    </row>
    <row r="146" spans="1:12" s="37" customFormat="1" ht="25.5">
      <c r="A146" s="4"/>
      <c r="B146" s="4"/>
      <c r="C146" s="9" t="s">
        <v>480</v>
      </c>
      <c r="D146" s="12"/>
      <c r="E146" s="10">
        <v>60000</v>
      </c>
      <c r="F146" s="10"/>
      <c r="G146" s="10"/>
      <c r="H146" s="10"/>
      <c r="I146" s="10">
        <v>60000</v>
      </c>
      <c r="J146" s="25"/>
      <c r="K146" s="25"/>
      <c r="L146" s="25"/>
    </row>
    <row r="147" spans="1:12" s="37" customFormat="1" ht="12.75">
      <c r="A147" s="4"/>
      <c r="B147" s="4"/>
      <c r="C147" s="9" t="s">
        <v>691</v>
      </c>
      <c r="D147" s="12"/>
      <c r="E147" s="10">
        <v>400000</v>
      </c>
      <c r="F147" s="10"/>
      <c r="G147" s="10"/>
      <c r="H147" s="10"/>
      <c r="I147" s="10">
        <v>400000</v>
      </c>
      <c r="J147" s="25"/>
      <c r="K147" s="25"/>
      <c r="L147" s="25"/>
    </row>
    <row r="148" spans="1:12" s="37" customFormat="1" ht="25.5">
      <c r="A148" s="4"/>
      <c r="B148" s="4">
        <v>75414</v>
      </c>
      <c r="C148" s="11" t="s">
        <v>189</v>
      </c>
      <c r="D148" s="12" t="s">
        <v>179</v>
      </c>
      <c r="E148" s="13">
        <f>E149+E150+E151</f>
        <v>72500</v>
      </c>
      <c r="F148" s="13">
        <f>F149+F150+F151</f>
        <v>0</v>
      </c>
      <c r="G148" s="13">
        <f>G149+G150+G151</f>
        <v>3500</v>
      </c>
      <c r="H148" s="13">
        <f>H149+H150+H151</f>
        <v>65500</v>
      </c>
      <c r="I148" s="13">
        <f>I149+I150+I151</f>
        <v>3500</v>
      </c>
      <c r="J148" s="25"/>
      <c r="K148" s="25"/>
      <c r="L148" s="25"/>
    </row>
    <row r="149" spans="1:12" ht="38.25">
      <c r="A149" s="4"/>
      <c r="B149" s="8"/>
      <c r="C149" s="118" t="s">
        <v>470</v>
      </c>
      <c r="D149" s="11"/>
      <c r="E149" s="10">
        <v>7000</v>
      </c>
      <c r="F149" s="10"/>
      <c r="G149" s="10">
        <v>3500</v>
      </c>
      <c r="H149" s="13"/>
      <c r="I149" s="10">
        <v>3500</v>
      </c>
      <c r="J149" s="80"/>
      <c r="K149" s="25"/>
      <c r="L149" s="80"/>
    </row>
    <row r="150" spans="1:12" ht="12.75">
      <c r="A150" s="4"/>
      <c r="B150" s="8"/>
      <c r="C150" s="9" t="s">
        <v>766</v>
      </c>
      <c r="D150" s="10"/>
      <c r="E150" s="10">
        <v>17500</v>
      </c>
      <c r="F150" s="10"/>
      <c r="G150" s="10"/>
      <c r="H150" s="10">
        <v>17500</v>
      </c>
      <c r="I150" s="10"/>
      <c r="J150" s="80"/>
      <c r="K150" s="25"/>
      <c r="L150" s="80"/>
    </row>
    <row r="151" spans="1:12" ht="12.75">
      <c r="A151" s="4"/>
      <c r="B151" s="8"/>
      <c r="C151" s="122" t="s">
        <v>474</v>
      </c>
      <c r="D151" s="10"/>
      <c r="E151" s="10">
        <v>48000</v>
      </c>
      <c r="F151" s="10"/>
      <c r="G151" s="10"/>
      <c r="H151" s="10">
        <v>48000</v>
      </c>
      <c r="I151" s="10"/>
      <c r="J151" s="80"/>
      <c r="K151" s="25"/>
      <c r="L151" s="80"/>
    </row>
    <row r="152" spans="1:12" s="37" customFormat="1" ht="25.5">
      <c r="A152" s="4"/>
      <c r="B152" s="4">
        <v>75415</v>
      </c>
      <c r="C152" s="11" t="s">
        <v>611</v>
      </c>
      <c r="D152" s="13" t="s">
        <v>653</v>
      </c>
      <c r="E152" s="13">
        <f>E153</f>
        <v>115000</v>
      </c>
      <c r="F152" s="13"/>
      <c r="G152" s="13">
        <v>50000</v>
      </c>
      <c r="H152" s="13">
        <v>65000</v>
      </c>
      <c r="I152" s="13"/>
      <c r="J152" s="25"/>
      <c r="K152" s="25"/>
      <c r="L152" s="25"/>
    </row>
    <row r="153" spans="1:12" ht="12.75">
      <c r="A153" s="4"/>
      <c r="B153" s="8"/>
      <c r="C153" s="9" t="s">
        <v>636</v>
      </c>
      <c r="D153" s="11"/>
      <c r="E153" s="10">
        <v>115000</v>
      </c>
      <c r="F153" s="10"/>
      <c r="G153" s="90"/>
      <c r="H153" s="90"/>
      <c r="I153" s="10"/>
      <c r="J153" s="80"/>
      <c r="K153" s="25"/>
      <c r="L153" s="80"/>
    </row>
    <row r="154" spans="1:12" s="37" customFormat="1" ht="12.75">
      <c r="A154" s="4"/>
      <c r="B154" s="4">
        <v>75416</v>
      </c>
      <c r="C154" s="11" t="s">
        <v>190</v>
      </c>
      <c r="D154" s="13" t="s">
        <v>190</v>
      </c>
      <c r="E154" s="13">
        <f>E155+E156+E157+E158</f>
        <v>2779861</v>
      </c>
      <c r="F154" s="13">
        <f>F155+F156+F157+F158</f>
        <v>770000</v>
      </c>
      <c r="G154" s="13">
        <f>G155+G156+G157+G158</f>
        <v>719000</v>
      </c>
      <c r="H154" s="13">
        <f>H155+H156+H157+H158</f>
        <v>639461</v>
      </c>
      <c r="I154" s="13">
        <f>I155+I156+I157+I158</f>
        <v>651400</v>
      </c>
      <c r="J154" s="25"/>
      <c r="K154" s="25"/>
      <c r="L154" s="25"/>
    </row>
    <row r="155" spans="1:12" s="37" customFormat="1" ht="12.75">
      <c r="A155" s="4"/>
      <c r="B155" s="4"/>
      <c r="C155" s="26" t="s">
        <v>766</v>
      </c>
      <c r="D155" s="93"/>
      <c r="E155" s="10">
        <v>2625761</v>
      </c>
      <c r="F155" s="10">
        <v>770000</v>
      </c>
      <c r="G155" s="10">
        <v>629000</v>
      </c>
      <c r="H155" s="10">
        <v>639461</v>
      </c>
      <c r="I155" s="10">
        <v>587300</v>
      </c>
      <c r="J155" s="25"/>
      <c r="K155" s="25"/>
      <c r="L155" s="25"/>
    </row>
    <row r="156" spans="1:12" s="37" customFormat="1" ht="12.75">
      <c r="A156" s="4"/>
      <c r="B156" s="4"/>
      <c r="C156" s="9" t="s">
        <v>375</v>
      </c>
      <c r="D156" s="10"/>
      <c r="E156" s="10">
        <v>90000</v>
      </c>
      <c r="F156" s="13"/>
      <c r="G156" s="10">
        <v>90000</v>
      </c>
      <c r="H156" s="13"/>
      <c r="I156" s="13"/>
      <c r="J156" s="25"/>
      <c r="K156" s="25"/>
      <c r="L156" s="25"/>
    </row>
    <row r="157" spans="1:12" ht="12.75">
      <c r="A157" s="8"/>
      <c r="B157" s="8"/>
      <c r="C157" s="9" t="s">
        <v>692</v>
      </c>
      <c r="D157" s="10"/>
      <c r="E157" s="10">
        <v>46100</v>
      </c>
      <c r="F157" s="10"/>
      <c r="G157" s="10"/>
      <c r="H157" s="10"/>
      <c r="I157" s="10">
        <v>46100</v>
      </c>
      <c r="J157" s="80"/>
      <c r="K157" s="80"/>
      <c r="L157" s="80"/>
    </row>
    <row r="158" spans="1:12" s="37" customFormat="1" ht="25.5">
      <c r="A158" s="4"/>
      <c r="B158" s="4"/>
      <c r="C158" s="9" t="s">
        <v>693</v>
      </c>
      <c r="D158" s="10"/>
      <c r="E158" s="10">
        <v>18000</v>
      </c>
      <c r="F158" s="13"/>
      <c r="G158" s="10"/>
      <c r="H158" s="13"/>
      <c r="I158" s="10">
        <v>18000</v>
      </c>
      <c r="J158" s="25"/>
      <c r="K158" s="25"/>
      <c r="L158" s="25"/>
    </row>
    <row r="159" spans="1:12" s="37" customFormat="1" ht="12.75">
      <c r="A159" s="4"/>
      <c r="B159" s="4">
        <v>75478</v>
      </c>
      <c r="C159" s="11" t="s">
        <v>618</v>
      </c>
      <c r="D159" s="13"/>
      <c r="E159" s="13">
        <f>E160</f>
        <v>49300</v>
      </c>
      <c r="F159" s="13">
        <v>1500</v>
      </c>
      <c r="G159" s="13">
        <v>24500</v>
      </c>
      <c r="H159" s="13">
        <v>16000</v>
      </c>
      <c r="I159" s="13">
        <v>7300</v>
      </c>
      <c r="J159" s="25"/>
      <c r="K159" s="25"/>
      <c r="L159" s="25"/>
    </row>
    <row r="160" spans="1:12" s="37" customFormat="1" ht="25.5">
      <c r="A160" s="4"/>
      <c r="B160" s="4"/>
      <c r="C160" s="26" t="s">
        <v>766</v>
      </c>
      <c r="D160" s="128" t="s">
        <v>179</v>
      </c>
      <c r="E160" s="10">
        <v>49300</v>
      </c>
      <c r="F160" s="92"/>
      <c r="G160" s="92"/>
      <c r="H160" s="93"/>
      <c r="I160" s="92"/>
      <c r="J160" s="25"/>
      <c r="K160" s="25"/>
      <c r="L160" s="25"/>
    </row>
    <row r="161" spans="1:12" s="37" customFormat="1" ht="51">
      <c r="A161" s="2">
        <v>756</v>
      </c>
      <c r="B161" s="2"/>
      <c r="C161" s="3" t="s">
        <v>716</v>
      </c>
      <c r="D161" s="3"/>
      <c r="E161" s="3">
        <f>E162</f>
        <v>446400</v>
      </c>
      <c r="F161" s="3">
        <f>F162</f>
        <v>112500</v>
      </c>
      <c r="G161" s="3">
        <f>G162</f>
        <v>112500</v>
      </c>
      <c r="H161" s="3">
        <f>H162</f>
        <v>128500</v>
      </c>
      <c r="I161" s="3">
        <f>I162</f>
        <v>92900</v>
      </c>
      <c r="J161" s="25"/>
      <c r="K161" s="25"/>
      <c r="L161" s="25"/>
    </row>
    <row r="162" spans="1:12" s="37" customFormat="1" ht="25.5">
      <c r="A162" s="4"/>
      <c r="B162" s="4">
        <v>75647</v>
      </c>
      <c r="C162" s="117" t="s">
        <v>717</v>
      </c>
      <c r="D162" s="7"/>
      <c r="E162" s="6">
        <f>E163+E164</f>
        <v>446400</v>
      </c>
      <c r="F162" s="6">
        <f>F163+F164</f>
        <v>112500</v>
      </c>
      <c r="G162" s="6">
        <f>G163+G164</f>
        <v>112500</v>
      </c>
      <c r="H162" s="6">
        <f>H163+H164</f>
        <v>128500</v>
      </c>
      <c r="I162" s="6">
        <f>I163+I164</f>
        <v>92900</v>
      </c>
      <c r="J162" s="25"/>
      <c r="K162" s="25"/>
      <c r="L162" s="25"/>
    </row>
    <row r="163" spans="1:12" s="37" customFormat="1" ht="12.75">
      <c r="A163" s="4"/>
      <c r="B163" s="4"/>
      <c r="C163" s="26" t="s">
        <v>766</v>
      </c>
      <c r="D163" s="13" t="s">
        <v>181</v>
      </c>
      <c r="E163" s="10">
        <v>266400</v>
      </c>
      <c r="F163" s="116">
        <v>80000</v>
      </c>
      <c r="G163" s="116">
        <v>80000</v>
      </c>
      <c r="H163" s="116">
        <v>66000</v>
      </c>
      <c r="I163" s="116">
        <v>40400</v>
      </c>
      <c r="J163" s="25"/>
      <c r="K163" s="25"/>
      <c r="L163" s="25"/>
    </row>
    <row r="164" spans="1:12" s="37" customFormat="1" ht="25.5">
      <c r="A164" s="4"/>
      <c r="B164" s="4"/>
      <c r="C164" s="94" t="s">
        <v>718</v>
      </c>
      <c r="D164" s="81" t="s">
        <v>654</v>
      </c>
      <c r="E164" s="32">
        <v>180000</v>
      </c>
      <c r="F164" s="116">
        <v>32500</v>
      </c>
      <c r="G164" s="116">
        <v>32500</v>
      </c>
      <c r="H164" s="116">
        <v>62500</v>
      </c>
      <c r="I164" s="116">
        <v>52500</v>
      </c>
      <c r="J164" s="25"/>
      <c r="K164" s="25"/>
      <c r="L164" s="25"/>
    </row>
    <row r="165" spans="1:12" ht="22.5" customHeight="1">
      <c r="A165" s="2">
        <v>757</v>
      </c>
      <c r="B165" s="2"/>
      <c r="C165" s="3" t="s">
        <v>191</v>
      </c>
      <c r="D165" s="3"/>
      <c r="E165" s="3">
        <f aca="true" t="shared" si="1" ref="E165:I166">E166</f>
        <v>1298000</v>
      </c>
      <c r="F165" s="3">
        <f t="shared" si="1"/>
        <v>242000</v>
      </c>
      <c r="G165" s="3">
        <f t="shared" si="1"/>
        <v>342000</v>
      </c>
      <c r="H165" s="3">
        <f t="shared" si="1"/>
        <v>714000</v>
      </c>
      <c r="I165" s="3">
        <f t="shared" si="1"/>
        <v>0</v>
      </c>
      <c r="J165" s="80"/>
      <c r="K165" s="25"/>
      <c r="L165" s="80"/>
    </row>
    <row r="166" spans="1:12" ht="25.5">
      <c r="A166" s="4"/>
      <c r="B166" s="4">
        <v>75702</v>
      </c>
      <c r="C166" s="11" t="s">
        <v>192</v>
      </c>
      <c r="D166" s="13" t="s">
        <v>656</v>
      </c>
      <c r="E166" s="13">
        <f t="shared" si="1"/>
        <v>1298000</v>
      </c>
      <c r="F166" s="13">
        <f t="shared" si="1"/>
        <v>242000</v>
      </c>
      <c r="G166" s="13">
        <f t="shared" si="1"/>
        <v>342000</v>
      </c>
      <c r="H166" s="13">
        <f t="shared" si="1"/>
        <v>714000</v>
      </c>
      <c r="I166" s="13">
        <f t="shared" si="1"/>
        <v>0</v>
      </c>
      <c r="J166" s="80"/>
      <c r="K166" s="25"/>
      <c r="L166" s="80"/>
    </row>
    <row r="167" spans="1:12" ht="12.75">
      <c r="A167" s="8"/>
      <c r="B167" s="8"/>
      <c r="C167" s="26" t="s">
        <v>640</v>
      </c>
      <c r="D167" s="9"/>
      <c r="E167" s="10">
        <v>1298000</v>
      </c>
      <c r="F167" s="10">
        <v>242000</v>
      </c>
      <c r="G167" s="10">
        <v>342000</v>
      </c>
      <c r="H167" s="10">
        <v>714000</v>
      </c>
      <c r="I167" s="10">
        <v>0</v>
      </c>
      <c r="J167" s="80"/>
      <c r="K167" s="25"/>
      <c r="L167" s="80"/>
    </row>
    <row r="168" spans="1:12" ht="23.25" customHeight="1">
      <c r="A168" s="2">
        <v>758</v>
      </c>
      <c r="B168" s="2"/>
      <c r="C168" s="3" t="s">
        <v>193</v>
      </c>
      <c r="D168" s="3"/>
      <c r="E168" s="3">
        <f>E169+E172</f>
        <v>6539804</v>
      </c>
      <c r="F168" s="3">
        <f>F169+F172</f>
        <v>2074650</v>
      </c>
      <c r="G168" s="3">
        <f>G169+G172</f>
        <v>1074650</v>
      </c>
      <c r="H168" s="3">
        <f>H169+H172</f>
        <v>1668410</v>
      </c>
      <c r="I168" s="3">
        <f>I169+I172</f>
        <v>1722094</v>
      </c>
      <c r="J168" s="80"/>
      <c r="K168" s="25"/>
      <c r="L168" s="80"/>
    </row>
    <row r="169" spans="1:12" s="37" customFormat="1" ht="12.75">
      <c r="A169" s="4"/>
      <c r="B169" s="4">
        <v>75818</v>
      </c>
      <c r="C169" s="11" t="s">
        <v>194</v>
      </c>
      <c r="D169" s="13" t="s">
        <v>641</v>
      </c>
      <c r="E169" s="13">
        <f>E170+E171</f>
        <v>2241185</v>
      </c>
      <c r="F169" s="6">
        <v>1000000</v>
      </c>
      <c r="G169" s="6"/>
      <c r="H169" s="6">
        <v>593760</v>
      </c>
      <c r="I169" s="6">
        <v>647425</v>
      </c>
      <c r="J169" s="25"/>
      <c r="K169" s="25"/>
      <c r="L169" s="25"/>
    </row>
    <row r="170" spans="1:12" ht="15" customHeight="1">
      <c r="A170" s="4"/>
      <c r="B170" s="8"/>
      <c r="C170" s="26" t="s">
        <v>388</v>
      </c>
      <c r="D170" s="9"/>
      <c r="E170" s="10">
        <v>556455</v>
      </c>
      <c r="F170" s="10"/>
      <c r="G170" s="10"/>
      <c r="H170" s="10"/>
      <c r="I170" s="10"/>
      <c r="J170" s="80"/>
      <c r="K170" s="25"/>
      <c r="L170" s="80"/>
    </row>
    <row r="171" spans="1:12" ht="12.75">
      <c r="A171" s="4"/>
      <c r="B171" s="8"/>
      <c r="C171" s="26" t="s">
        <v>195</v>
      </c>
      <c r="D171" s="9"/>
      <c r="E171" s="10">
        <v>1684730</v>
      </c>
      <c r="F171" s="10"/>
      <c r="G171" s="10"/>
      <c r="H171" s="10"/>
      <c r="I171" s="10"/>
      <c r="J171" s="80"/>
      <c r="K171" s="25"/>
      <c r="L171" s="80"/>
    </row>
    <row r="172" spans="1:12" ht="25.5">
      <c r="A172" s="4"/>
      <c r="B172" s="4">
        <v>75832</v>
      </c>
      <c r="C172" s="11" t="s">
        <v>575</v>
      </c>
      <c r="D172" s="19" t="s">
        <v>347</v>
      </c>
      <c r="E172" s="13">
        <f>E173</f>
        <v>4298619</v>
      </c>
      <c r="F172" s="13">
        <f>F173</f>
        <v>1074650</v>
      </c>
      <c r="G172" s="13">
        <f>G173</f>
        <v>1074650</v>
      </c>
      <c r="H172" s="13">
        <f>H173</f>
        <v>1074650</v>
      </c>
      <c r="I172" s="13">
        <f>I173</f>
        <v>1074669</v>
      </c>
      <c r="J172" s="80"/>
      <c r="K172" s="25"/>
      <c r="L172" s="80"/>
    </row>
    <row r="173" spans="1:12" ht="12.75">
      <c r="A173" s="4"/>
      <c r="B173" s="4"/>
      <c r="C173" s="9" t="s">
        <v>481</v>
      </c>
      <c r="D173" s="9"/>
      <c r="E173" s="10">
        <v>4298619</v>
      </c>
      <c r="F173" s="10">
        <v>1074650</v>
      </c>
      <c r="G173" s="10">
        <v>1074650</v>
      </c>
      <c r="H173" s="10">
        <v>1074650</v>
      </c>
      <c r="I173" s="10">
        <v>1074669</v>
      </c>
      <c r="J173" s="80"/>
      <c r="K173" s="25"/>
      <c r="L173" s="80"/>
    </row>
    <row r="174" spans="1:12" ht="27.75" customHeight="1">
      <c r="A174" s="82">
        <v>801</v>
      </c>
      <c r="B174" s="82"/>
      <c r="C174" s="83" t="s">
        <v>196</v>
      </c>
      <c r="D174" s="130"/>
      <c r="E174" s="83">
        <f>E175+E237+E245+E314+E317+E349+E353+E371+E395+E424+E429+E434+E438+E441+E444+E446</f>
        <v>146918039</v>
      </c>
      <c r="F174" s="83">
        <f>F175+F237+F245+F314+F317+F349+F353+F371+F395+F424+F429+F434+F438+F441+F444+F446</f>
        <v>45644917</v>
      </c>
      <c r="G174" s="83">
        <f>G175+G237+G245+G314+G317+G349+G353+G371+G395+G424+G429+G434+G438+G441+G444+G446</f>
        <v>34699095</v>
      </c>
      <c r="H174" s="83">
        <f>H175+H237+H245+H314+H317+H349+H353+H371+H395+H424+H429+H434+H438+H441+H444+H446</f>
        <v>32165167</v>
      </c>
      <c r="I174" s="83">
        <f>I175+I237+I245+I314+I317+I349+I353+I371+I395+I424+I429+I434+I438+I441+I444+I446</f>
        <v>34408860</v>
      </c>
      <c r="J174" s="80"/>
      <c r="K174" s="25"/>
      <c r="L174" s="80"/>
    </row>
    <row r="175" spans="1:12" ht="12.75" customHeight="1">
      <c r="A175" s="55"/>
      <c r="B175" s="55">
        <v>80101</v>
      </c>
      <c r="C175" s="56" t="s">
        <v>197</v>
      </c>
      <c r="D175" s="131"/>
      <c r="E175" s="12">
        <f>E177+E179+E183+E187+E190+E193+E195+E197+E200+E202+E204+E206+E210+E214+E218+E221+E224+E227+E230+E235</f>
        <v>36924746</v>
      </c>
      <c r="F175" s="12">
        <f>F177+F179+F183+F187+F190+F193+F195+F197+F200+F202+F204+F206+F210+F214+F218+F221+F224+F227+F230+F235</f>
        <v>11810360</v>
      </c>
      <c r="G175" s="12">
        <f>G177+G179+G183+G187+G190+G193+G195+G197+G200+G202+G204+G206+G210+G214+G218+G221+G224+G227+G230+G235</f>
        <v>8727442</v>
      </c>
      <c r="H175" s="12">
        <f>H177+H179+H183+H187+H190+H193+H195+H197+H200+H202+H204+H206+H210+H214+H218+H221+H224+H227+H230+H235</f>
        <v>8375711</v>
      </c>
      <c r="I175" s="12">
        <f>I177+I179+I183+I187+I190+I193+I195+I197+I200+I202+I204+I206+I210+I214+I218+I221+I224+I227+I230+I235</f>
        <v>8011233</v>
      </c>
      <c r="J175" s="80"/>
      <c r="K175" s="25"/>
      <c r="L175" s="80"/>
    </row>
    <row r="176" spans="1:12" ht="12.75" customHeight="1">
      <c r="A176" s="55"/>
      <c r="B176" s="55"/>
      <c r="C176" s="84" t="s">
        <v>744</v>
      </c>
      <c r="D176" s="152"/>
      <c r="E176" s="12"/>
      <c r="F176" s="71"/>
      <c r="G176" s="71"/>
      <c r="H176" s="71"/>
      <c r="I176" s="71"/>
      <c r="J176" s="80"/>
      <c r="K176" s="25"/>
      <c r="L176" s="80"/>
    </row>
    <row r="177" spans="1:12" ht="12.75" customHeight="1">
      <c r="A177" s="55"/>
      <c r="B177" s="55"/>
      <c r="C177" s="17" t="s">
        <v>198</v>
      </c>
      <c r="D177" s="152" t="s">
        <v>199</v>
      </c>
      <c r="E177" s="17">
        <v>1999200</v>
      </c>
      <c r="F177" s="10">
        <v>679300</v>
      </c>
      <c r="G177" s="10">
        <v>486100</v>
      </c>
      <c r="H177" s="10">
        <v>450300</v>
      </c>
      <c r="I177" s="10">
        <v>383500</v>
      </c>
      <c r="J177" s="80"/>
      <c r="K177" s="25"/>
      <c r="L177" s="80"/>
    </row>
    <row r="178" spans="1:12" ht="12.75" customHeight="1">
      <c r="A178" s="55"/>
      <c r="B178" s="55"/>
      <c r="C178" s="17"/>
      <c r="D178" s="152"/>
      <c r="E178" s="17"/>
      <c r="F178" s="10"/>
      <c r="G178" s="10"/>
      <c r="H178" s="10"/>
      <c r="I178" s="10"/>
      <c r="J178" s="80"/>
      <c r="K178" s="25"/>
      <c r="L178" s="80"/>
    </row>
    <row r="179" spans="1:12" ht="12.75" customHeight="1">
      <c r="A179" s="20"/>
      <c r="B179" s="55"/>
      <c r="C179" s="17" t="s">
        <v>200</v>
      </c>
      <c r="D179" s="152" t="s">
        <v>201</v>
      </c>
      <c r="E179" s="17">
        <v>2933298</v>
      </c>
      <c r="F179" s="10">
        <v>883100</v>
      </c>
      <c r="G179" s="10">
        <v>817134</v>
      </c>
      <c r="H179" s="10">
        <v>691181</v>
      </c>
      <c r="I179" s="10">
        <v>541883</v>
      </c>
      <c r="J179" s="80"/>
      <c r="K179" s="25"/>
      <c r="L179" s="80"/>
    </row>
    <row r="180" spans="1:12" ht="12.75" customHeight="1">
      <c r="A180" s="20"/>
      <c r="B180" s="55"/>
      <c r="C180" s="54" t="s">
        <v>162</v>
      </c>
      <c r="D180" s="152"/>
      <c r="E180" s="17">
        <v>53957</v>
      </c>
      <c r="F180" s="10"/>
      <c r="G180" s="10"/>
      <c r="H180" s="10">
        <v>43066</v>
      </c>
      <c r="I180" s="10">
        <v>10891</v>
      </c>
      <c r="J180" s="80"/>
      <c r="K180" s="25"/>
      <c r="L180" s="80"/>
    </row>
    <row r="181" spans="1:12" ht="12.75" customHeight="1">
      <c r="A181" s="20"/>
      <c r="B181" s="55"/>
      <c r="C181" s="54" t="s">
        <v>584</v>
      </c>
      <c r="D181" s="152"/>
      <c r="E181" s="17">
        <v>237894</v>
      </c>
      <c r="F181" s="10"/>
      <c r="G181" s="10">
        <v>182834</v>
      </c>
      <c r="H181" s="10">
        <v>54715</v>
      </c>
      <c r="I181" s="10">
        <v>345</v>
      </c>
      <c r="J181" s="80"/>
      <c r="K181" s="25"/>
      <c r="L181" s="80"/>
    </row>
    <row r="182" spans="1:12" ht="12.75" customHeight="1">
      <c r="A182" s="20"/>
      <c r="B182" s="20"/>
      <c r="C182" s="54"/>
      <c r="D182" s="152"/>
      <c r="E182" s="17"/>
      <c r="F182" s="10"/>
      <c r="G182" s="10"/>
      <c r="H182" s="10"/>
      <c r="I182" s="10"/>
      <c r="J182" s="80"/>
      <c r="K182" s="25"/>
      <c r="L182" s="80"/>
    </row>
    <row r="183" spans="1:12" ht="12.75" customHeight="1">
      <c r="A183" s="20"/>
      <c r="B183" s="55"/>
      <c r="C183" s="17" t="s">
        <v>202</v>
      </c>
      <c r="D183" s="152" t="s">
        <v>203</v>
      </c>
      <c r="E183" s="17">
        <v>5250326</v>
      </c>
      <c r="F183" s="10">
        <v>1741126</v>
      </c>
      <c r="G183" s="10">
        <v>1222400</v>
      </c>
      <c r="H183" s="10">
        <v>1163426</v>
      </c>
      <c r="I183" s="10">
        <v>1123374</v>
      </c>
      <c r="J183" s="80"/>
      <c r="K183" s="25"/>
      <c r="L183" s="80"/>
    </row>
    <row r="184" spans="1:12" ht="12.75" customHeight="1">
      <c r="A184" s="20"/>
      <c r="B184" s="55"/>
      <c r="C184" s="54" t="s">
        <v>583</v>
      </c>
      <c r="D184" s="152"/>
      <c r="E184" s="17">
        <v>70000</v>
      </c>
      <c r="F184" s="10"/>
      <c r="G184" s="10"/>
      <c r="H184" s="10"/>
      <c r="I184" s="10">
        <v>70000</v>
      </c>
      <c r="J184" s="80"/>
      <c r="K184" s="25"/>
      <c r="L184" s="80"/>
    </row>
    <row r="185" spans="1:12" ht="12.75" customHeight="1">
      <c r="A185" s="20"/>
      <c r="B185" s="55"/>
      <c r="C185" s="54" t="s">
        <v>444</v>
      </c>
      <c r="D185" s="152"/>
      <c r="E185" s="17">
        <v>137426</v>
      </c>
      <c r="F185" s="10">
        <v>27426</v>
      </c>
      <c r="G185" s="10"/>
      <c r="H185" s="10">
        <v>27426</v>
      </c>
      <c r="I185" s="10">
        <v>82574</v>
      </c>
      <c r="J185" s="80"/>
      <c r="K185" s="25"/>
      <c r="L185" s="80"/>
    </row>
    <row r="186" spans="1:12" ht="12.75" customHeight="1">
      <c r="A186" s="20"/>
      <c r="B186" s="20"/>
      <c r="C186" s="54"/>
      <c r="D186" s="152"/>
      <c r="E186" s="17"/>
      <c r="F186" s="10"/>
      <c r="G186" s="10"/>
      <c r="H186" s="10"/>
      <c r="I186" s="10"/>
      <c r="J186" s="80"/>
      <c r="K186" s="25"/>
      <c r="L186" s="80"/>
    </row>
    <row r="187" spans="1:12" ht="12.75" customHeight="1">
      <c r="A187" s="20"/>
      <c r="B187" s="55"/>
      <c r="C187" s="17" t="s">
        <v>204</v>
      </c>
      <c r="D187" s="152" t="s">
        <v>205</v>
      </c>
      <c r="E187" s="17">
        <v>1090700</v>
      </c>
      <c r="F187" s="10">
        <v>278600</v>
      </c>
      <c r="G187" s="10">
        <v>199400</v>
      </c>
      <c r="H187" s="10">
        <v>191000</v>
      </c>
      <c r="I187" s="10">
        <v>421700</v>
      </c>
      <c r="J187" s="80"/>
      <c r="K187" s="25"/>
      <c r="L187" s="80"/>
    </row>
    <row r="188" spans="1:12" ht="12.75" customHeight="1">
      <c r="A188" s="20"/>
      <c r="B188" s="55"/>
      <c r="C188" s="54" t="s">
        <v>583</v>
      </c>
      <c r="D188" s="152"/>
      <c r="E188" s="17">
        <v>239700</v>
      </c>
      <c r="F188" s="10"/>
      <c r="G188" s="10"/>
      <c r="H188" s="10"/>
      <c r="I188" s="10">
        <v>239700</v>
      </c>
      <c r="J188" s="80"/>
      <c r="K188" s="25"/>
      <c r="L188" s="80"/>
    </row>
    <row r="189" spans="1:12" ht="12.75" customHeight="1">
      <c r="A189" s="20"/>
      <c r="B189" s="20"/>
      <c r="C189" s="54"/>
      <c r="D189" s="152"/>
      <c r="E189" s="17"/>
      <c r="F189" s="10"/>
      <c r="G189" s="10"/>
      <c r="H189" s="10"/>
      <c r="I189" s="10"/>
      <c r="J189" s="80"/>
      <c r="K189" s="25"/>
      <c r="L189" s="80"/>
    </row>
    <row r="190" spans="1:12" ht="12.75" customHeight="1">
      <c r="A190" s="20"/>
      <c r="B190" s="55"/>
      <c r="C190" s="17" t="s">
        <v>206</v>
      </c>
      <c r="D190" s="152" t="s">
        <v>207</v>
      </c>
      <c r="E190" s="17">
        <v>1391530</v>
      </c>
      <c r="F190" s="10">
        <v>470000</v>
      </c>
      <c r="G190" s="10">
        <v>335700</v>
      </c>
      <c r="H190" s="10">
        <v>311600</v>
      </c>
      <c r="I190" s="10">
        <v>274230</v>
      </c>
      <c r="J190" s="80"/>
      <c r="K190" s="25"/>
      <c r="L190" s="80"/>
    </row>
    <row r="191" spans="1:12" ht="12.75" customHeight="1">
      <c r="A191" s="20"/>
      <c r="B191" s="55"/>
      <c r="C191" s="54" t="s">
        <v>584</v>
      </c>
      <c r="D191" s="152"/>
      <c r="E191" s="17">
        <v>4100</v>
      </c>
      <c r="F191" s="10"/>
      <c r="G191" s="10"/>
      <c r="H191" s="10"/>
      <c r="I191" s="10">
        <v>4100</v>
      </c>
      <c r="J191" s="80"/>
      <c r="K191" s="25"/>
      <c r="L191" s="80"/>
    </row>
    <row r="192" spans="1:12" ht="12.75" customHeight="1">
      <c r="A192" s="20"/>
      <c r="B192" s="20"/>
      <c r="C192" s="54"/>
      <c r="D192" s="152"/>
      <c r="E192" s="17"/>
      <c r="F192" s="10"/>
      <c r="G192" s="10"/>
      <c r="H192" s="10"/>
      <c r="I192" s="10"/>
      <c r="J192" s="80"/>
      <c r="K192" s="25"/>
      <c r="L192" s="80"/>
    </row>
    <row r="193" spans="1:12" s="37" customFormat="1" ht="12.75">
      <c r="A193" s="20"/>
      <c r="B193" s="55"/>
      <c r="C193" s="17" t="s">
        <v>208</v>
      </c>
      <c r="D193" s="152" t="s">
        <v>209</v>
      </c>
      <c r="E193" s="17">
        <v>884000</v>
      </c>
      <c r="F193" s="10">
        <v>288100</v>
      </c>
      <c r="G193" s="10">
        <v>205600</v>
      </c>
      <c r="H193" s="10">
        <v>190900</v>
      </c>
      <c r="I193" s="10">
        <v>199400</v>
      </c>
      <c r="J193" s="80"/>
      <c r="K193" s="25"/>
      <c r="L193" s="80"/>
    </row>
    <row r="194" spans="1:12" ht="12.75">
      <c r="A194" s="20"/>
      <c r="B194" s="20"/>
      <c r="C194" s="54"/>
      <c r="D194" s="152"/>
      <c r="E194" s="17"/>
      <c r="F194" s="10"/>
      <c r="G194" s="10"/>
      <c r="H194" s="10"/>
      <c r="I194" s="10"/>
      <c r="J194" s="80"/>
      <c r="K194" s="25"/>
      <c r="L194" s="80"/>
    </row>
    <row r="195" spans="1:12" ht="12.75">
      <c r="A195" s="20"/>
      <c r="B195" s="55"/>
      <c r="C195" s="17" t="s">
        <v>210</v>
      </c>
      <c r="D195" s="152" t="s">
        <v>211</v>
      </c>
      <c r="E195" s="17">
        <v>908900</v>
      </c>
      <c r="F195" s="10">
        <v>300600</v>
      </c>
      <c r="G195" s="10">
        <v>216300</v>
      </c>
      <c r="H195" s="10">
        <v>199200</v>
      </c>
      <c r="I195" s="10">
        <v>192800</v>
      </c>
      <c r="J195" s="80"/>
      <c r="K195" s="25"/>
      <c r="L195" s="80"/>
    </row>
    <row r="196" spans="1:12" s="37" customFormat="1" ht="12.75">
      <c r="A196" s="20"/>
      <c r="B196" s="20"/>
      <c r="C196" s="54"/>
      <c r="D196" s="152"/>
      <c r="E196" s="17"/>
      <c r="F196" s="10"/>
      <c r="G196" s="10"/>
      <c r="H196" s="10"/>
      <c r="I196" s="10"/>
      <c r="J196" s="80"/>
      <c r="K196" s="25"/>
      <c r="L196" s="80"/>
    </row>
    <row r="197" spans="1:12" s="37" customFormat="1" ht="12.75">
      <c r="A197" s="20"/>
      <c r="B197" s="55"/>
      <c r="C197" s="17" t="s">
        <v>212</v>
      </c>
      <c r="D197" s="152" t="s">
        <v>213</v>
      </c>
      <c r="E197" s="17">
        <v>1996500</v>
      </c>
      <c r="F197" s="10">
        <v>656700</v>
      </c>
      <c r="G197" s="10">
        <v>469200</v>
      </c>
      <c r="H197" s="10">
        <v>478088</v>
      </c>
      <c r="I197" s="10">
        <v>392512</v>
      </c>
      <c r="J197" s="80"/>
      <c r="K197" s="25"/>
      <c r="L197" s="80"/>
    </row>
    <row r="198" spans="1:12" s="37" customFormat="1" ht="12.75">
      <c r="A198" s="20"/>
      <c r="B198" s="55"/>
      <c r="C198" s="54" t="s">
        <v>162</v>
      </c>
      <c r="D198" s="152"/>
      <c r="E198" s="17">
        <v>59300</v>
      </c>
      <c r="F198" s="10"/>
      <c r="G198" s="10"/>
      <c r="H198" s="10">
        <v>38288</v>
      </c>
      <c r="I198" s="10">
        <v>21012</v>
      </c>
      <c r="J198" s="80"/>
      <c r="K198" s="25"/>
      <c r="L198" s="80"/>
    </row>
    <row r="199" spans="1:12" ht="12.75">
      <c r="A199" s="20"/>
      <c r="B199" s="20"/>
      <c r="C199" s="54"/>
      <c r="D199" s="152"/>
      <c r="E199" s="17"/>
      <c r="F199" s="10"/>
      <c r="G199" s="10"/>
      <c r="H199" s="10"/>
      <c r="I199" s="10"/>
      <c r="J199" s="80"/>
      <c r="K199" s="25"/>
      <c r="L199" s="80"/>
    </row>
    <row r="200" spans="1:12" s="37" customFormat="1" ht="12.75">
      <c r="A200" s="20"/>
      <c r="B200" s="55"/>
      <c r="C200" s="17" t="s">
        <v>214</v>
      </c>
      <c r="D200" s="152" t="s">
        <v>215</v>
      </c>
      <c r="E200" s="17">
        <v>3328400</v>
      </c>
      <c r="F200" s="10">
        <v>1158300</v>
      </c>
      <c r="G200" s="10">
        <v>829500</v>
      </c>
      <c r="H200" s="10">
        <v>767500</v>
      </c>
      <c r="I200" s="10">
        <v>573100</v>
      </c>
      <c r="J200" s="80"/>
      <c r="K200" s="25"/>
      <c r="L200" s="80"/>
    </row>
    <row r="201" spans="1:12" ht="12.75">
      <c r="A201" s="20"/>
      <c r="B201" s="20"/>
      <c r="C201" s="54"/>
      <c r="D201" s="152"/>
      <c r="E201" s="17"/>
      <c r="F201" s="10"/>
      <c r="G201" s="10"/>
      <c r="H201" s="10"/>
      <c r="I201" s="10"/>
      <c r="J201" s="80"/>
      <c r="K201" s="25"/>
      <c r="L201" s="80"/>
    </row>
    <row r="202" spans="1:12" ht="12.75">
      <c r="A202" s="20"/>
      <c r="B202" s="55"/>
      <c r="C202" s="17" t="s">
        <v>216</v>
      </c>
      <c r="D202" s="152" t="s">
        <v>217</v>
      </c>
      <c r="E202" s="17">
        <v>2649100</v>
      </c>
      <c r="F202" s="10">
        <v>899000</v>
      </c>
      <c r="G202" s="10">
        <v>641600</v>
      </c>
      <c r="H202" s="10">
        <v>595800</v>
      </c>
      <c r="I202" s="10">
        <v>512700</v>
      </c>
      <c r="J202" s="80"/>
      <c r="K202" s="25"/>
      <c r="L202" s="80"/>
    </row>
    <row r="203" spans="1:12" ht="12.75">
      <c r="A203" s="20"/>
      <c r="B203" s="20"/>
      <c r="C203" s="54"/>
      <c r="D203" s="152"/>
      <c r="E203" s="17"/>
      <c r="F203" s="10"/>
      <c r="G203" s="10"/>
      <c r="H203" s="10"/>
      <c r="I203" s="10"/>
      <c r="J203" s="80"/>
      <c r="K203" s="25"/>
      <c r="L203" s="80"/>
    </row>
    <row r="204" spans="1:12" ht="12.75">
      <c r="A204" s="20"/>
      <c r="B204" s="55"/>
      <c r="C204" s="17" t="s">
        <v>218</v>
      </c>
      <c r="D204" s="152" t="s">
        <v>219</v>
      </c>
      <c r="E204" s="17">
        <v>1561400</v>
      </c>
      <c r="F204" s="10">
        <v>527400</v>
      </c>
      <c r="G204" s="10">
        <v>377500</v>
      </c>
      <c r="H204" s="10">
        <v>360200</v>
      </c>
      <c r="I204" s="10">
        <v>296300</v>
      </c>
      <c r="J204" s="80"/>
      <c r="K204" s="25"/>
      <c r="L204" s="80"/>
    </row>
    <row r="205" spans="1:12" ht="12.75">
      <c r="A205" s="20"/>
      <c r="B205" s="20"/>
      <c r="C205" s="54"/>
      <c r="D205" s="152"/>
      <c r="E205" s="17"/>
      <c r="F205" s="10"/>
      <c r="G205" s="10"/>
      <c r="H205" s="10"/>
      <c r="I205" s="10"/>
      <c r="J205" s="80"/>
      <c r="K205" s="25"/>
      <c r="L205" s="80"/>
    </row>
    <row r="206" spans="1:12" ht="12.75">
      <c r="A206" s="20"/>
      <c r="B206" s="55"/>
      <c r="C206" s="17" t="s">
        <v>220</v>
      </c>
      <c r="D206" s="152" t="s">
        <v>221</v>
      </c>
      <c r="E206" s="17">
        <v>1880900</v>
      </c>
      <c r="F206" s="10">
        <v>597800</v>
      </c>
      <c r="G206" s="10">
        <v>434731</v>
      </c>
      <c r="H206" s="10">
        <v>424700</v>
      </c>
      <c r="I206" s="10">
        <v>423669</v>
      </c>
      <c r="J206" s="80"/>
      <c r="K206" s="25"/>
      <c r="L206" s="80"/>
    </row>
    <row r="207" spans="1:12" ht="12.75">
      <c r="A207" s="20"/>
      <c r="B207" s="55"/>
      <c r="C207" s="17" t="s">
        <v>583</v>
      </c>
      <c r="D207" s="152"/>
      <c r="E207" s="17">
        <v>18000</v>
      </c>
      <c r="F207" s="10"/>
      <c r="G207" s="10"/>
      <c r="H207" s="10">
        <v>18000</v>
      </c>
      <c r="I207" s="10"/>
      <c r="J207" s="80"/>
      <c r="K207" s="25"/>
      <c r="L207" s="80"/>
    </row>
    <row r="208" spans="1:12" ht="12.75">
      <c r="A208" s="20"/>
      <c r="B208" s="55"/>
      <c r="C208" s="54" t="s">
        <v>584</v>
      </c>
      <c r="D208" s="152"/>
      <c r="E208" s="17">
        <v>10000</v>
      </c>
      <c r="F208" s="10"/>
      <c r="G208" s="10">
        <v>5731</v>
      </c>
      <c r="H208" s="10"/>
      <c r="I208" s="10">
        <v>4269</v>
      </c>
      <c r="J208" s="80"/>
      <c r="K208" s="25"/>
      <c r="L208" s="80"/>
    </row>
    <row r="209" spans="1:12" ht="12.75">
      <c r="A209" s="20"/>
      <c r="B209" s="20"/>
      <c r="C209" s="54"/>
      <c r="D209" s="152"/>
      <c r="E209" s="17"/>
      <c r="F209" s="10"/>
      <c r="G209" s="10"/>
      <c r="H209" s="10"/>
      <c r="I209" s="10"/>
      <c r="J209" s="80"/>
      <c r="K209" s="25"/>
      <c r="L209" s="80"/>
    </row>
    <row r="210" spans="1:12" ht="12.75">
      <c r="A210" s="20"/>
      <c r="B210" s="55"/>
      <c r="C210" s="17" t="s">
        <v>222</v>
      </c>
      <c r="D210" s="152" t="s">
        <v>223</v>
      </c>
      <c r="E210" s="17">
        <v>2757600</v>
      </c>
      <c r="F210" s="10">
        <v>831900</v>
      </c>
      <c r="G210" s="10">
        <v>604586</v>
      </c>
      <c r="H210" s="10">
        <v>584700</v>
      </c>
      <c r="I210" s="10">
        <v>736414</v>
      </c>
      <c r="J210" s="80"/>
      <c r="K210" s="25"/>
      <c r="L210" s="80"/>
    </row>
    <row r="211" spans="1:12" ht="12.75">
      <c r="A211" s="20"/>
      <c r="B211" s="55"/>
      <c r="C211" s="54" t="s">
        <v>162</v>
      </c>
      <c r="D211" s="152"/>
      <c r="E211" s="17">
        <v>45500</v>
      </c>
      <c r="F211" s="10"/>
      <c r="G211" s="10"/>
      <c r="H211" s="10"/>
      <c r="I211" s="10">
        <v>45500</v>
      </c>
      <c r="J211" s="80"/>
      <c r="K211" s="25"/>
      <c r="L211" s="80"/>
    </row>
    <row r="212" spans="1:12" ht="12.75">
      <c r="A212" s="20"/>
      <c r="B212" s="55"/>
      <c r="C212" s="54" t="s">
        <v>584</v>
      </c>
      <c r="D212" s="152"/>
      <c r="E212" s="17">
        <v>220000</v>
      </c>
      <c r="F212" s="10"/>
      <c r="G212" s="10">
        <v>5186</v>
      </c>
      <c r="H212" s="10"/>
      <c r="I212" s="10">
        <v>214814</v>
      </c>
      <c r="J212" s="80"/>
      <c r="K212" s="25"/>
      <c r="L212" s="80"/>
    </row>
    <row r="213" spans="1:12" s="37" customFormat="1" ht="12.75">
      <c r="A213" s="20"/>
      <c r="B213" s="20"/>
      <c r="C213" s="54"/>
      <c r="D213" s="152"/>
      <c r="E213" s="17"/>
      <c r="F213" s="10"/>
      <c r="G213" s="10"/>
      <c r="H213" s="10"/>
      <c r="I213" s="10"/>
      <c r="J213" s="80"/>
      <c r="K213" s="25"/>
      <c r="L213" s="80"/>
    </row>
    <row r="214" spans="1:12" ht="12.75">
      <c r="A214" s="20"/>
      <c r="B214" s="55"/>
      <c r="C214" s="17" t="s">
        <v>224</v>
      </c>
      <c r="D214" s="152" t="s">
        <v>225</v>
      </c>
      <c r="E214" s="17">
        <v>2290230</v>
      </c>
      <c r="F214" s="10">
        <v>701700</v>
      </c>
      <c r="G214" s="10">
        <v>511630</v>
      </c>
      <c r="H214" s="10">
        <v>530984</v>
      </c>
      <c r="I214" s="10">
        <v>545916</v>
      </c>
      <c r="J214" s="80"/>
      <c r="K214" s="25"/>
      <c r="L214" s="80"/>
    </row>
    <row r="215" spans="1:12" ht="12.75">
      <c r="A215" s="20"/>
      <c r="B215" s="55"/>
      <c r="C215" s="54" t="s">
        <v>584</v>
      </c>
      <c r="D215" s="152"/>
      <c r="E215" s="17">
        <v>113900</v>
      </c>
      <c r="F215" s="10"/>
      <c r="G215" s="10">
        <v>7930</v>
      </c>
      <c r="H215" s="10">
        <v>52384</v>
      </c>
      <c r="I215" s="10">
        <v>53586</v>
      </c>
      <c r="J215" s="80"/>
      <c r="K215" s="25"/>
      <c r="L215" s="80"/>
    </row>
    <row r="216" spans="1:12" ht="12.75">
      <c r="A216" s="20"/>
      <c r="B216" s="55"/>
      <c r="C216" s="54" t="s">
        <v>583</v>
      </c>
      <c r="D216" s="152"/>
      <c r="E216" s="17">
        <v>30000</v>
      </c>
      <c r="F216" s="10"/>
      <c r="G216" s="10"/>
      <c r="H216" s="10"/>
      <c r="I216" s="10">
        <v>30000</v>
      </c>
      <c r="J216" s="80"/>
      <c r="K216" s="25"/>
      <c r="L216" s="80"/>
    </row>
    <row r="217" spans="1:12" ht="12.75">
      <c r="A217" s="20"/>
      <c r="B217" s="20"/>
      <c r="C217" s="54"/>
      <c r="D217" s="152"/>
      <c r="E217" s="17"/>
      <c r="F217" s="10"/>
      <c r="G217" s="10"/>
      <c r="H217" s="10"/>
      <c r="I217" s="10"/>
      <c r="J217" s="80"/>
      <c r="K217" s="25"/>
      <c r="L217" s="80"/>
    </row>
    <row r="218" spans="1:12" ht="12.75">
      <c r="A218" s="20"/>
      <c r="B218" s="55"/>
      <c r="C218" s="17" t="s">
        <v>226</v>
      </c>
      <c r="D218" s="152" t="s">
        <v>227</v>
      </c>
      <c r="E218" s="17">
        <v>576900</v>
      </c>
      <c r="F218" s="10">
        <v>194800</v>
      </c>
      <c r="G218" s="10">
        <v>138400</v>
      </c>
      <c r="H218" s="10">
        <v>132200</v>
      </c>
      <c r="I218" s="10">
        <v>111500</v>
      </c>
      <c r="J218" s="80"/>
      <c r="K218" s="25"/>
      <c r="L218" s="80"/>
    </row>
    <row r="219" spans="1:12" ht="12.75">
      <c r="A219" s="20"/>
      <c r="B219" s="55"/>
      <c r="C219" s="54" t="s">
        <v>584</v>
      </c>
      <c r="D219" s="152"/>
      <c r="E219" s="17">
        <v>4000</v>
      </c>
      <c r="F219" s="10"/>
      <c r="G219" s="10"/>
      <c r="H219" s="10">
        <v>4000</v>
      </c>
      <c r="I219" s="10"/>
      <c r="J219" s="80"/>
      <c r="K219" s="25"/>
      <c r="L219" s="80"/>
    </row>
    <row r="220" spans="1:12" ht="12.75">
      <c r="A220" s="20"/>
      <c r="B220" s="20"/>
      <c r="C220" s="54"/>
      <c r="D220" s="152"/>
      <c r="E220" s="17"/>
      <c r="F220" s="10"/>
      <c r="G220" s="10"/>
      <c r="H220" s="10"/>
      <c r="I220" s="10"/>
      <c r="J220" s="80"/>
      <c r="K220" s="25"/>
      <c r="L220" s="80"/>
    </row>
    <row r="221" spans="1:12" ht="12.75">
      <c r="A221" s="20"/>
      <c r="B221" s="55"/>
      <c r="C221" s="17" t="s">
        <v>228</v>
      </c>
      <c r="D221" s="152" t="s">
        <v>229</v>
      </c>
      <c r="E221" s="17">
        <v>688800</v>
      </c>
      <c r="F221" s="10">
        <v>229600</v>
      </c>
      <c r="G221" s="10">
        <v>164600</v>
      </c>
      <c r="H221" s="10">
        <v>157600</v>
      </c>
      <c r="I221" s="10">
        <v>137000</v>
      </c>
      <c r="J221" s="80"/>
      <c r="K221" s="25"/>
      <c r="L221" s="80"/>
    </row>
    <row r="222" spans="1:12" ht="12.75">
      <c r="A222" s="20"/>
      <c r="B222" s="55"/>
      <c r="C222" s="54" t="s">
        <v>584</v>
      </c>
      <c r="D222" s="152"/>
      <c r="E222" s="17">
        <v>4500</v>
      </c>
      <c r="F222" s="10"/>
      <c r="G222" s="10"/>
      <c r="H222" s="10"/>
      <c r="I222" s="10">
        <v>4500</v>
      </c>
      <c r="J222" s="80"/>
      <c r="K222" s="25"/>
      <c r="L222" s="80"/>
    </row>
    <row r="223" spans="1:12" ht="12.75">
      <c r="A223" s="20"/>
      <c r="B223" s="20"/>
      <c r="C223" s="54"/>
      <c r="D223" s="152"/>
      <c r="E223" s="17"/>
      <c r="F223" s="10"/>
      <c r="G223" s="10"/>
      <c r="H223" s="10"/>
      <c r="I223" s="10"/>
      <c r="J223" s="80"/>
      <c r="K223" s="25"/>
      <c r="L223" s="80"/>
    </row>
    <row r="224" spans="1:12" ht="25.5">
      <c r="A224" s="20"/>
      <c r="B224" s="55"/>
      <c r="C224" s="17" t="s">
        <v>585</v>
      </c>
      <c r="D224" s="152" t="s">
        <v>586</v>
      </c>
      <c r="E224" s="17">
        <v>938100</v>
      </c>
      <c r="F224" s="10">
        <v>265400</v>
      </c>
      <c r="G224" s="10">
        <v>190000</v>
      </c>
      <c r="H224" s="10">
        <v>176000</v>
      </c>
      <c r="I224" s="10">
        <v>306700</v>
      </c>
      <c r="J224" s="80"/>
      <c r="K224" s="25"/>
      <c r="L224" s="80"/>
    </row>
    <row r="225" spans="1:12" ht="12.75">
      <c r="A225" s="20"/>
      <c r="B225" s="55"/>
      <c r="C225" s="54" t="s">
        <v>583</v>
      </c>
      <c r="D225" s="152"/>
      <c r="E225" s="17">
        <v>135000</v>
      </c>
      <c r="F225" s="10"/>
      <c r="G225" s="10"/>
      <c r="H225" s="10"/>
      <c r="I225" s="10">
        <v>135000</v>
      </c>
      <c r="J225" s="80"/>
      <c r="K225" s="25"/>
      <c r="L225" s="80"/>
    </row>
    <row r="226" spans="1:12" ht="12.75">
      <c r="A226" s="20"/>
      <c r="B226" s="20"/>
      <c r="C226" s="54"/>
      <c r="D226" s="152"/>
      <c r="E226" s="17"/>
      <c r="F226" s="10"/>
      <c r="G226" s="10"/>
      <c r="H226" s="10"/>
      <c r="I226" s="10"/>
      <c r="J226" s="80"/>
      <c r="K226" s="25"/>
      <c r="L226" s="80"/>
    </row>
    <row r="227" spans="1:12" ht="12.75">
      <c r="A227" s="20"/>
      <c r="B227" s="55"/>
      <c r="C227" s="17" t="s">
        <v>230</v>
      </c>
      <c r="D227" s="152" t="s">
        <v>231</v>
      </c>
      <c r="E227" s="17">
        <v>2693150</v>
      </c>
      <c r="F227" s="10">
        <v>864600</v>
      </c>
      <c r="G227" s="10">
        <v>618700</v>
      </c>
      <c r="H227" s="10">
        <v>707347</v>
      </c>
      <c r="I227" s="10">
        <v>502503</v>
      </c>
      <c r="J227" s="80"/>
      <c r="K227" s="25"/>
      <c r="L227" s="80"/>
    </row>
    <row r="228" spans="1:12" ht="48" customHeight="1">
      <c r="A228" s="20"/>
      <c r="B228" s="55"/>
      <c r="C228" s="54" t="s">
        <v>583</v>
      </c>
      <c r="D228" s="152"/>
      <c r="E228" s="17">
        <v>112752</v>
      </c>
      <c r="F228" s="10"/>
      <c r="G228" s="10"/>
      <c r="H228" s="10">
        <v>111247</v>
      </c>
      <c r="I228" s="10">
        <v>1505</v>
      </c>
      <c r="J228" s="80"/>
      <c r="K228" s="25"/>
      <c r="L228" s="80"/>
    </row>
    <row r="229" spans="1:12" ht="12.75">
      <c r="A229" s="20"/>
      <c r="B229" s="20"/>
      <c r="C229" s="54"/>
      <c r="D229" s="153"/>
      <c r="E229" s="17"/>
      <c r="F229" s="10"/>
      <c r="G229" s="10"/>
      <c r="H229" s="10"/>
      <c r="I229" s="10"/>
      <c r="J229" s="80"/>
      <c r="K229" s="25"/>
      <c r="L229" s="80"/>
    </row>
    <row r="230" spans="1:12" ht="12.75">
      <c r="A230" s="20"/>
      <c r="B230" s="20"/>
      <c r="C230" s="17" t="s">
        <v>232</v>
      </c>
      <c r="D230" s="152" t="s">
        <v>641</v>
      </c>
      <c r="E230" s="17">
        <f>E232+E233</f>
        <v>1094100</v>
      </c>
      <c r="F230" s="17">
        <v>242334</v>
      </c>
      <c r="G230" s="17">
        <f>G232+G233</f>
        <v>264361</v>
      </c>
      <c r="H230" s="17">
        <v>251520</v>
      </c>
      <c r="I230" s="17">
        <v>335885</v>
      </c>
      <c r="J230" s="80"/>
      <c r="K230" s="25"/>
      <c r="L230" s="80"/>
    </row>
    <row r="231" spans="1:12" ht="12.75">
      <c r="A231" s="20"/>
      <c r="B231" s="20"/>
      <c r="C231" s="12"/>
      <c r="D231" s="131"/>
      <c r="E231" s="12"/>
      <c r="F231" s="13"/>
      <c r="G231" s="13"/>
      <c r="H231" s="13"/>
      <c r="I231" s="13"/>
      <c r="J231" s="80"/>
      <c r="K231" s="25"/>
      <c r="L231" s="80"/>
    </row>
    <row r="232" spans="1:12" ht="25.5">
      <c r="A232" s="20"/>
      <c r="B232" s="20"/>
      <c r="C232" s="24" t="s">
        <v>434</v>
      </c>
      <c r="D232" s="131"/>
      <c r="E232" s="17">
        <v>770300</v>
      </c>
      <c r="F232" s="10">
        <v>167247</v>
      </c>
      <c r="G232" s="10">
        <v>183137</v>
      </c>
      <c r="H232" s="10">
        <v>176576</v>
      </c>
      <c r="I232" s="10">
        <v>243340</v>
      </c>
      <c r="J232" s="80"/>
      <c r="K232" s="25"/>
      <c r="L232" s="80"/>
    </row>
    <row r="233" spans="1:12" ht="38.25">
      <c r="A233" s="20"/>
      <c r="B233" s="20"/>
      <c r="C233" s="24" t="s">
        <v>435</v>
      </c>
      <c r="D233" s="131"/>
      <c r="E233" s="17">
        <v>323800</v>
      </c>
      <c r="F233" s="10">
        <v>75087</v>
      </c>
      <c r="G233" s="10">
        <v>81224</v>
      </c>
      <c r="H233" s="10">
        <v>86689</v>
      </c>
      <c r="I233" s="10">
        <v>80800</v>
      </c>
      <c r="J233" s="80"/>
      <c r="K233" s="25"/>
      <c r="L233" s="80"/>
    </row>
    <row r="234" spans="1:9" ht="12.75">
      <c r="A234" s="20"/>
      <c r="B234" s="20"/>
      <c r="C234" s="24"/>
      <c r="D234" s="131"/>
      <c r="E234" s="17"/>
      <c r="F234" s="10"/>
      <c r="G234" s="10"/>
      <c r="H234" s="10"/>
      <c r="I234" s="13"/>
    </row>
    <row r="235" spans="1:9" ht="38.25">
      <c r="A235" s="20"/>
      <c r="B235" s="20"/>
      <c r="C235" s="24" t="s">
        <v>495</v>
      </c>
      <c r="D235" s="131" t="s">
        <v>496</v>
      </c>
      <c r="E235" s="17">
        <v>11612</v>
      </c>
      <c r="F235" s="10"/>
      <c r="G235" s="10"/>
      <c r="H235" s="10">
        <v>11465</v>
      </c>
      <c r="I235" s="10">
        <v>147</v>
      </c>
    </row>
    <row r="236" spans="1:9" ht="12.75">
      <c r="A236" s="20"/>
      <c r="B236" s="20"/>
      <c r="C236" s="24"/>
      <c r="D236" s="131"/>
      <c r="E236" s="17"/>
      <c r="F236" s="10"/>
      <c r="G236" s="10"/>
      <c r="H236" s="10"/>
      <c r="I236" s="13"/>
    </row>
    <row r="237" spans="1:9" ht="12.75">
      <c r="A237" s="20"/>
      <c r="B237" s="55">
        <v>80102</v>
      </c>
      <c r="C237" s="56" t="s">
        <v>233</v>
      </c>
      <c r="D237" s="131"/>
      <c r="E237" s="12">
        <f>E239+E240+E242</f>
        <v>3866519</v>
      </c>
      <c r="F237" s="12">
        <f>F239+F240+F242</f>
        <v>1003101</v>
      </c>
      <c r="G237" s="12">
        <f>G239+G240+G242</f>
        <v>755000</v>
      </c>
      <c r="H237" s="12">
        <f>H239+H240+H242</f>
        <v>1233267</v>
      </c>
      <c r="I237" s="12">
        <f>I239+I240+I242</f>
        <v>875151</v>
      </c>
    </row>
    <row r="238" spans="1:9" ht="12.75">
      <c r="A238" s="20"/>
      <c r="B238" s="55"/>
      <c r="C238" s="12"/>
      <c r="D238" s="131"/>
      <c r="E238" s="12"/>
      <c r="F238" s="10"/>
      <c r="G238" s="10"/>
      <c r="H238" s="10"/>
      <c r="I238" s="13"/>
    </row>
    <row r="239" spans="1:9" ht="12.75">
      <c r="A239" s="20"/>
      <c r="B239" s="20"/>
      <c r="C239" s="17" t="s">
        <v>743</v>
      </c>
      <c r="D239" s="152" t="s">
        <v>234</v>
      </c>
      <c r="E239" s="17">
        <v>2623600</v>
      </c>
      <c r="F239" s="17">
        <v>828400</v>
      </c>
      <c r="G239" s="17">
        <v>623500</v>
      </c>
      <c r="H239" s="17">
        <v>553200</v>
      </c>
      <c r="I239" s="17">
        <v>618500</v>
      </c>
    </row>
    <row r="240" spans="1:9" ht="12.75">
      <c r="A240" s="20"/>
      <c r="B240" s="20"/>
      <c r="C240" s="17" t="s">
        <v>235</v>
      </c>
      <c r="D240" s="152" t="s">
        <v>236</v>
      </c>
      <c r="E240" s="17">
        <v>518790</v>
      </c>
      <c r="F240" s="10">
        <v>174600</v>
      </c>
      <c r="G240" s="10">
        <v>131500</v>
      </c>
      <c r="H240" s="10">
        <v>119100</v>
      </c>
      <c r="I240" s="10">
        <v>93590</v>
      </c>
    </row>
    <row r="241" spans="1:9" ht="12.75">
      <c r="A241" s="20"/>
      <c r="B241" s="20"/>
      <c r="C241" s="26"/>
      <c r="D241" s="17"/>
      <c r="E241" s="119"/>
      <c r="F241" s="17"/>
      <c r="G241" s="17"/>
      <c r="H241" s="17"/>
      <c r="I241" s="17"/>
    </row>
    <row r="242" spans="1:9" ht="12.75">
      <c r="A242" s="20"/>
      <c r="B242" s="20"/>
      <c r="C242" s="10" t="s">
        <v>650</v>
      </c>
      <c r="D242" s="17"/>
      <c r="E242" s="119">
        <f>E243</f>
        <v>724129</v>
      </c>
      <c r="F242" s="119">
        <f>F243</f>
        <v>101</v>
      </c>
      <c r="G242" s="119">
        <f>G243</f>
        <v>0</v>
      </c>
      <c r="H242" s="119">
        <f>H243</f>
        <v>560967</v>
      </c>
      <c r="I242" s="119">
        <f>I243</f>
        <v>163061</v>
      </c>
    </row>
    <row r="243" spans="1:9" ht="12.75">
      <c r="A243" s="20"/>
      <c r="B243" s="20"/>
      <c r="C243" s="9" t="s">
        <v>163</v>
      </c>
      <c r="D243" s="12" t="s">
        <v>626</v>
      </c>
      <c r="E243" s="31">
        <v>724129</v>
      </c>
      <c r="F243" s="10">
        <v>101</v>
      </c>
      <c r="G243" s="10"/>
      <c r="H243" s="90">
        <v>560967</v>
      </c>
      <c r="I243" s="31">
        <v>163061</v>
      </c>
    </row>
    <row r="244" spans="1:8" ht="12.75">
      <c r="A244" s="20"/>
      <c r="B244" s="20"/>
      <c r="C244" s="9"/>
      <c r="D244" s="131"/>
      <c r="E244" s="72"/>
      <c r="F244" s="10"/>
      <c r="G244" s="10"/>
      <c r="H244" s="90"/>
    </row>
    <row r="245" spans="1:9" ht="12.75">
      <c r="A245" s="20"/>
      <c r="B245" s="55">
        <v>80104</v>
      </c>
      <c r="C245" s="56" t="s">
        <v>828</v>
      </c>
      <c r="D245" s="131"/>
      <c r="E245" s="12">
        <f>E247+E249+E251+E253+E255+E257+E259+E261+E263+E265+E267+E269+E271+E273+E275+E277+E279+E281+E283+E285+E287+E291+E293+E295+E297+E299+E301+E303+E305+E307+E309+E311</f>
        <v>19574270</v>
      </c>
      <c r="F245" s="12">
        <f>F247+F249+F251+F253+F255+F257+F259+F261+F263+F265+F267+F269+F271+F273+F275+F277+F279+F281+F283+F285+F287+F291+F293+F295+F297+F299+F301+F303+F305+F307+F309+F311</f>
        <v>7184258</v>
      </c>
      <c r="G245" s="12">
        <f>G247+G249+G251+G253+G255+G257+G259+G261+G263+G265+G267+G269+G271+G273+G275+G277+G279+G281+G283+G285+G287+G291+G293+G295+G297+G299+G301+G303+G305+G307+G309+G311</f>
        <v>4761800</v>
      </c>
      <c r="H245" s="12">
        <f>H247+H249+H251+H253+H255+H257+H259+H261+H263+H265+H267+H269+H271+H273+H275+H277+H279+H281+H283+H285+H287+H291+H293+H295+H297+H299+H301+H303+H305+H307+H309+H311</f>
        <v>4513508</v>
      </c>
      <c r="I245" s="12">
        <f>I247+I249+I251+I253+I255+I257+I259+I261+I263+I265+I267+I269+I271+I273+I275+I277+I279+I281+I283+I285+I287+I291+I293+I295+I297+I299+I301+I303+I305+I307+I309+I311</f>
        <v>3114704</v>
      </c>
    </row>
    <row r="246" spans="1:9" ht="12.75">
      <c r="A246" s="20"/>
      <c r="B246" s="20"/>
      <c r="C246" s="84" t="s">
        <v>164</v>
      </c>
      <c r="D246" s="131"/>
      <c r="E246" s="17"/>
      <c r="F246" s="10"/>
      <c r="G246" s="10"/>
      <c r="H246" s="10"/>
      <c r="I246" s="13"/>
    </row>
    <row r="247" spans="1:9" ht="12.75">
      <c r="A247" s="20"/>
      <c r="B247" s="20"/>
      <c r="C247" s="17" t="s">
        <v>829</v>
      </c>
      <c r="D247" s="152" t="s">
        <v>830</v>
      </c>
      <c r="E247" s="17">
        <v>554500</v>
      </c>
      <c r="F247" s="10">
        <v>212800</v>
      </c>
      <c r="G247" s="10">
        <v>135200</v>
      </c>
      <c r="H247" s="10">
        <v>127800</v>
      </c>
      <c r="I247" s="10">
        <v>78700</v>
      </c>
    </row>
    <row r="248" spans="1:9" ht="12.75">
      <c r="A248" s="20"/>
      <c r="B248" s="20"/>
      <c r="C248" s="54"/>
      <c r="D248" s="152"/>
      <c r="E248" s="17"/>
      <c r="F248" s="10"/>
      <c r="G248" s="10"/>
      <c r="H248" s="10"/>
      <c r="I248" s="10"/>
    </row>
    <row r="249" spans="1:9" ht="12.75">
      <c r="A249" s="20"/>
      <c r="B249" s="20"/>
      <c r="C249" s="17" t="s">
        <v>831</v>
      </c>
      <c r="D249" s="152" t="s">
        <v>832</v>
      </c>
      <c r="E249" s="17">
        <v>687860</v>
      </c>
      <c r="F249" s="10">
        <v>257400</v>
      </c>
      <c r="G249" s="10">
        <v>163600</v>
      </c>
      <c r="H249" s="10">
        <v>154500</v>
      </c>
      <c r="I249" s="10">
        <v>112360</v>
      </c>
    </row>
    <row r="250" spans="1:9" ht="12.75">
      <c r="A250" s="20"/>
      <c r="B250" s="20"/>
      <c r="C250" s="54"/>
      <c r="D250" s="152"/>
      <c r="E250" s="17"/>
      <c r="F250" s="10"/>
      <c r="G250" s="10"/>
      <c r="H250" s="10"/>
      <c r="I250" s="10"/>
    </row>
    <row r="251" spans="1:9" ht="12.75">
      <c r="A251" s="20"/>
      <c r="B251" s="20"/>
      <c r="C251" s="17" t="s">
        <v>237</v>
      </c>
      <c r="D251" s="152" t="s">
        <v>238</v>
      </c>
      <c r="E251" s="17">
        <v>562350</v>
      </c>
      <c r="F251" s="10">
        <v>197000</v>
      </c>
      <c r="G251" s="10">
        <v>133600</v>
      </c>
      <c r="H251" s="10">
        <v>121200</v>
      </c>
      <c r="I251" s="10">
        <v>110550</v>
      </c>
    </row>
    <row r="252" spans="1:9" ht="12.75">
      <c r="A252" s="20"/>
      <c r="B252" s="20"/>
      <c r="C252" s="54"/>
      <c r="D252" s="152"/>
      <c r="E252" s="17"/>
      <c r="F252" s="10"/>
      <c r="G252" s="10"/>
      <c r="H252" s="10"/>
      <c r="I252" s="10"/>
    </row>
    <row r="253" spans="1:9" ht="12.75">
      <c r="A253" s="20"/>
      <c r="B253" s="20"/>
      <c r="C253" s="17" t="s">
        <v>239</v>
      </c>
      <c r="D253" s="152" t="s">
        <v>240</v>
      </c>
      <c r="E253" s="17">
        <v>550200</v>
      </c>
      <c r="F253" s="10">
        <v>199700</v>
      </c>
      <c r="G253" s="10">
        <v>127100</v>
      </c>
      <c r="H253" s="10">
        <v>119700</v>
      </c>
      <c r="I253" s="10">
        <v>103700</v>
      </c>
    </row>
    <row r="254" spans="1:9" ht="12.75">
      <c r="A254" s="20"/>
      <c r="B254" s="20"/>
      <c r="C254" s="54"/>
      <c r="D254" s="152"/>
      <c r="E254" s="17"/>
      <c r="F254" s="10"/>
      <c r="G254" s="10"/>
      <c r="H254" s="10"/>
      <c r="I254" s="10"/>
    </row>
    <row r="255" spans="1:9" ht="12.75">
      <c r="A255" s="20"/>
      <c r="B255" s="20"/>
      <c r="C255" s="17" t="s">
        <v>241</v>
      </c>
      <c r="D255" s="152" t="s">
        <v>242</v>
      </c>
      <c r="E255" s="17">
        <v>542900</v>
      </c>
      <c r="F255" s="10">
        <v>206000</v>
      </c>
      <c r="G255" s="10">
        <v>131000</v>
      </c>
      <c r="H255" s="10">
        <v>123600</v>
      </c>
      <c r="I255" s="10">
        <v>82300</v>
      </c>
    </row>
    <row r="256" spans="1:9" ht="12.75">
      <c r="A256" s="20"/>
      <c r="B256" s="20"/>
      <c r="C256" s="54"/>
      <c r="D256" s="152"/>
      <c r="E256" s="17"/>
      <c r="F256" s="10"/>
      <c r="G256" s="10"/>
      <c r="H256" s="10"/>
      <c r="I256" s="10"/>
    </row>
    <row r="257" spans="1:9" ht="12.75">
      <c r="A257" s="20"/>
      <c r="B257" s="20"/>
      <c r="C257" s="17" t="s">
        <v>833</v>
      </c>
      <c r="D257" s="152" t="s">
        <v>834</v>
      </c>
      <c r="E257" s="17">
        <v>850500</v>
      </c>
      <c r="F257" s="10">
        <v>334500</v>
      </c>
      <c r="G257" s="10">
        <v>212400</v>
      </c>
      <c r="H257" s="10">
        <v>200700</v>
      </c>
      <c r="I257" s="10">
        <v>102900</v>
      </c>
    </row>
    <row r="258" spans="1:9" ht="12.75">
      <c r="A258" s="20"/>
      <c r="B258" s="20"/>
      <c r="C258" s="54"/>
      <c r="D258" s="152"/>
      <c r="E258" s="17"/>
      <c r="F258" s="10"/>
      <c r="G258" s="10"/>
      <c r="H258" s="10"/>
      <c r="I258" s="10"/>
    </row>
    <row r="259" spans="1:9" ht="12.75">
      <c r="A259" s="20"/>
      <c r="B259" s="20"/>
      <c r="C259" s="17" t="s">
        <v>243</v>
      </c>
      <c r="D259" s="152" t="s">
        <v>244</v>
      </c>
      <c r="E259" s="17">
        <v>785180</v>
      </c>
      <c r="F259" s="10">
        <v>298100</v>
      </c>
      <c r="G259" s="10">
        <v>188500</v>
      </c>
      <c r="H259" s="10">
        <v>178800</v>
      </c>
      <c r="I259" s="10">
        <v>119780</v>
      </c>
    </row>
    <row r="260" spans="1:9" ht="12.75">
      <c r="A260" s="20"/>
      <c r="B260" s="20"/>
      <c r="C260" s="54"/>
      <c r="D260" s="152"/>
      <c r="E260" s="17"/>
      <c r="F260" s="10"/>
      <c r="G260" s="10"/>
      <c r="H260" s="10"/>
      <c r="I260" s="10"/>
    </row>
    <row r="261" spans="1:9" s="37" customFormat="1" ht="12.75">
      <c r="A261" s="20"/>
      <c r="B261" s="20"/>
      <c r="C261" s="17" t="s">
        <v>245</v>
      </c>
      <c r="D261" s="152" t="s">
        <v>246</v>
      </c>
      <c r="E261" s="17">
        <v>330400</v>
      </c>
      <c r="F261" s="10">
        <v>127000</v>
      </c>
      <c r="G261" s="10">
        <v>81200</v>
      </c>
      <c r="H261" s="10">
        <v>76200</v>
      </c>
      <c r="I261" s="10">
        <v>46000</v>
      </c>
    </row>
    <row r="262" spans="1:9" ht="12.75">
      <c r="A262" s="20"/>
      <c r="B262" s="20"/>
      <c r="C262" s="54"/>
      <c r="D262" s="152"/>
      <c r="E262" s="17"/>
      <c r="F262" s="10"/>
      <c r="G262" s="10"/>
      <c r="H262" s="10"/>
      <c r="I262" s="10"/>
    </row>
    <row r="263" spans="1:9" ht="12.75">
      <c r="A263" s="20"/>
      <c r="B263" s="20"/>
      <c r="C263" s="17" t="s">
        <v>647</v>
      </c>
      <c r="D263" s="152" t="s">
        <v>648</v>
      </c>
      <c r="E263" s="17">
        <v>292500</v>
      </c>
      <c r="F263" s="10">
        <v>112400</v>
      </c>
      <c r="G263" s="10">
        <v>71300</v>
      </c>
      <c r="H263" s="10">
        <v>67500</v>
      </c>
      <c r="I263" s="10">
        <v>41300</v>
      </c>
    </row>
    <row r="264" spans="1:9" ht="12.75">
      <c r="A264" s="20"/>
      <c r="B264" s="20"/>
      <c r="C264" s="54"/>
      <c r="D264" s="152"/>
      <c r="E264" s="17"/>
      <c r="F264" s="10"/>
      <c r="G264" s="10"/>
      <c r="H264" s="10"/>
      <c r="I264" s="10"/>
    </row>
    <row r="265" spans="1:9" ht="12.75">
      <c r="A265" s="20"/>
      <c r="B265" s="20"/>
      <c r="C265" s="17" t="s">
        <v>247</v>
      </c>
      <c r="D265" s="152" t="s">
        <v>248</v>
      </c>
      <c r="E265" s="17">
        <v>799950</v>
      </c>
      <c r="F265" s="10">
        <v>301000</v>
      </c>
      <c r="G265" s="10">
        <v>200600</v>
      </c>
      <c r="H265" s="10">
        <v>183900</v>
      </c>
      <c r="I265" s="10">
        <v>114450</v>
      </c>
    </row>
    <row r="266" spans="1:9" ht="12.75">
      <c r="A266" s="20"/>
      <c r="B266" s="20"/>
      <c r="C266" s="54"/>
      <c r="D266" s="152"/>
      <c r="E266" s="17"/>
      <c r="F266" s="10"/>
      <c r="G266" s="10"/>
      <c r="H266" s="10"/>
      <c r="I266" s="10"/>
    </row>
    <row r="267" spans="1:9" ht="12.75">
      <c r="A267" s="20"/>
      <c r="B267" s="20"/>
      <c r="C267" s="17" t="s">
        <v>249</v>
      </c>
      <c r="D267" s="152" t="s">
        <v>250</v>
      </c>
      <c r="E267" s="17">
        <v>613800</v>
      </c>
      <c r="F267" s="10">
        <v>234800</v>
      </c>
      <c r="G267" s="10">
        <v>149100</v>
      </c>
      <c r="H267" s="10">
        <v>140800</v>
      </c>
      <c r="I267" s="10">
        <v>89100</v>
      </c>
    </row>
    <row r="268" spans="1:9" ht="12.75">
      <c r="A268" s="20"/>
      <c r="B268" s="20"/>
      <c r="C268" s="54"/>
      <c r="D268" s="152"/>
      <c r="E268" s="17"/>
      <c r="F268" s="10"/>
      <c r="G268" s="10"/>
      <c r="H268" s="10"/>
      <c r="I268" s="10"/>
    </row>
    <row r="269" spans="1:9" ht="12.75">
      <c r="A269" s="20"/>
      <c r="B269" s="20"/>
      <c r="C269" s="17" t="s">
        <v>835</v>
      </c>
      <c r="D269" s="152" t="s">
        <v>836</v>
      </c>
      <c r="E269" s="17">
        <v>452830</v>
      </c>
      <c r="F269" s="10">
        <v>167600</v>
      </c>
      <c r="G269" s="10">
        <v>106300</v>
      </c>
      <c r="H269" s="10">
        <v>100500</v>
      </c>
      <c r="I269" s="10">
        <v>78430</v>
      </c>
    </row>
    <row r="270" spans="1:9" ht="12.75">
      <c r="A270" s="20"/>
      <c r="B270" s="20"/>
      <c r="C270" s="54"/>
      <c r="D270" s="152"/>
      <c r="E270" s="17"/>
      <c r="F270" s="10"/>
      <c r="G270" s="10"/>
      <c r="H270" s="10"/>
      <c r="I270" s="10"/>
    </row>
    <row r="271" spans="1:9" ht="12.75">
      <c r="A271" s="20"/>
      <c r="B271" s="20"/>
      <c r="C271" s="17" t="s">
        <v>251</v>
      </c>
      <c r="D271" s="152" t="s">
        <v>252</v>
      </c>
      <c r="E271" s="17">
        <v>528200</v>
      </c>
      <c r="F271" s="10">
        <v>202600</v>
      </c>
      <c r="G271" s="10">
        <v>129100</v>
      </c>
      <c r="H271" s="10">
        <v>121500</v>
      </c>
      <c r="I271" s="10">
        <v>75000</v>
      </c>
    </row>
    <row r="272" spans="1:9" ht="12.75">
      <c r="A272" s="20"/>
      <c r="B272" s="20"/>
      <c r="C272" s="54"/>
      <c r="D272" s="152"/>
      <c r="E272" s="17"/>
      <c r="F272" s="10"/>
      <c r="G272" s="10"/>
      <c r="H272" s="10"/>
      <c r="I272" s="10"/>
    </row>
    <row r="273" spans="1:9" ht="12.75">
      <c r="A273" s="20"/>
      <c r="B273" s="20"/>
      <c r="C273" s="17" t="s">
        <v>253</v>
      </c>
      <c r="D273" s="152" t="s">
        <v>254</v>
      </c>
      <c r="E273" s="17">
        <v>491700</v>
      </c>
      <c r="F273" s="10">
        <v>187100</v>
      </c>
      <c r="G273" s="10">
        <v>119200</v>
      </c>
      <c r="H273" s="10">
        <v>112200</v>
      </c>
      <c r="I273" s="10">
        <v>73200</v>
      </c>
    </row>
    <row r="274" spans="1:9" ht="12.75">
      <c r="A274" s="20"/>
      <c r="B274" s="20"/>
      <c r="C274" s="54"/>
      <c r="D274" s="152"/>
      <c r="E274" s="17"/>
      <c r="F274" s="10"/>
      <c r="G274" s="10"/>
      <c r="H274" s="10"/>
      <c r="I274" s="10"/>
    </row>
    <row r="275" spans="1:9" ht="12.75">
      <c r="A275" s="20"/>
      <c r="B275" s="20"/>
      <c r="C275" s="17" t="s">
        <v>837</v>
      </c>
      <c r="D275" s="152" t="s">
        <v>838</v>
      </c>
      <c r="E275" s="17">
        <v>604000</v>
      </c>
      <c r="F275" s="10">
        <v>232100</v>
      </c>
      <c r="G275" s="10">
        <v>147000</v>
      </c>
      <c r="H275" s="10">
        <v>139200</v>
      </c>
      <c r="I275" s="10">
        <v>85700</v>
      </c>
    </row>
    <row r="276" spans="1:9" ht="12.75">
      <c r="A276" s="20"/>
      <c r="B276" s="20"/>
      <c r="C276" s="54"/>
      <c r="D276" s="152"/>
      <c r="E276" s="17"/>
      <c r="F276" s="10"/>
      <c r="G276" s="10"/>
      <c r="H276" s="10"/>
      <c r="I276" s="10"/>
    </row>
    <row r="277" spans="1:9" ht="12.75">
      <c r="A277" s="20"/>
      <c r="B277" s="20"/>
      <c r="C277" s="17" t="s">
        <v>255</v>
      </c>
      <c r="D277" s="152" t="s">
        <v>256</v>
      </c>
      <c r="E277" s="17">
        <v>549000</v>
      </c>
      <c r="F277" s="10">
        <v>209400</v>
      </c>
      <c r="G277" s="10">
        <v>132800</v>
      </c>
      <c r="H277" s="10">
        <v>125700</v>
      </c>
      <c r="I277" s="10">
        <v>81100</v>
      </c>
    </row>
    <row r="278" spans="1:9" ht="12.75">
      <c r="A278" s="20"/>
      <c r="B278" s="20"/>
      <c r="C278" s="54"/>
      <c r="D278" s="152"/>
      <c r="E278" s="17"/>
      <c r="F278" s="10"/>
      <c r="G278" s="10"/>
      <c r="H278" s="10"/>
      <c r="I278" s="10"/>
    </row>
    <row r="279" spans="1:9" ht="12.75">
      <c r="A279" s="20"/>
      <c r="B279" s="20"/>
      <c r="C279" s="17" t="s">
        <v>257</v>
      </c>
      <c r="D279" s="152" t="s">
        <v>258</v>
      </c>
      <c r="E279" s="17">
        <v>446600</v>
      </c>
      <c r="F279" s="10">
        <v>167500</v>
      </c>
      <c r="G279" s="10">
        <v>106500</v>
      </c>
      <c r="H279" s="10">
        <v>111800</v>
      </c>
      <c r="I279" s="10">
        <v>60800</v>
      </c>
    </row>
    <row r="280" spans="1:9" ht="12.75">
      <c r="A280" s="20"/>
      <c r="B280" s="20"/>
      <c r="C280" s="54"/>
      <c r="D280" s="152"/>
      <c r="E280" s="17"/>
      <c r="F280" s="10"/>
      <c r="G280" s="10"/>
      <c r="H280" s="10"/>
      <c r="I280" s="10"/>
    </row>
    <row r="281" spans="1:9" ht="12.75">
      <c r="A281" s="20"/>
      <c r="B281" s="20"/>
      <c r="C281" s="17" t="s">
        <v>259</v>
      </c>
      <c r="D281" s="152" t="s">
        <v>260</v>
      </c>
      <c r="E281" s="17">
        <v>521100</v>
      </c>
      <c r="F281" s="10">
        <v>200000</v>
      </c>
      <c r="G281" s="10">
        <v>127300</v>
      </c>
      <c r="H281" s="10">
        <v>120000</v>
      </c>
      <c r="I281" s="10">
        <v>73800</v>
      </c>
    </row>
    <row r="282" spans="1:9" ht="12.75">
      <c r="A282" s="20"/>
      <c r="B282" s="20"/>
      <c r="C282" s="54"/>
      <c r="D282" s="152"/>
      <c r="E282" s="17"/>
      <c r="F282" s="10"/>
      <c r="G282" s="10"/>
      <c r="H282" s="10"/>
      <c r="I282" s="10"/>
    </row>
    <row r="283" spans="1:9" ht="12.75">
      <c r="A283" s="20"/>
      <c r="B283" s="20"/>
      <c r="C283" s="17" t="s">
        <v>261</v>
      </c>
      <c r="D283" s="152" t="s">
        <v>262</v>
      </c>
      <c r="E283" s="17">
        <v>297500</v>
      </c>
      <c r="F283" s="10">
        <v>111900</v>
      </c>
      <c r="G283" s="10">
        <v>71500</v>
      </c>
      <c r="H283" s="10">
        <v>67200</v>
      </c>
      <c r="I283" s="10">
        <v>46900</v>
      </c>
    </row>
    <row r="284" spans="1:9" ht="12.75">
      <c r="A284" s="20"/>
      <c r="B284" s="20"/>
      <c r="C284" s="54"/>
      <c r="D284" s="152"/>
      <c r="E284" s="17"/>
      <c r="F284" s="10"/>
      <c r="G284" s="10"/>
      <c r="H284" s="10"/>
      <c r="I284" s="10"/>
    </row>
    <row r="285" spans="1:9" ht="12.75">
      <c r="A285" s="20"/>
      <c r="B285" s="20"/>
      <c r="C285" s="17" t="s">
        <v>839</v>
      </c>
      <c r="D285" s="152" t="s">
        <v>840</v>
      </c>
      <c r="E285" s="17">
        <v>448000</v>
      </c>
      <c r="F285" s="10">
        <v>164000</v>
      </c>
      <c r="G285" s="10">
        <v>103700</v>
      </c>
      <c r="H285" s="10">
        <v>98400</v>
      </c>
      <c r="I285" s="10">
        <v>81900</v>
      </c>
    </row>
    <row r="286" spans="1:9" ht="12.75">
      <c r="A286" s="20"/>
      <c r="B286" s="20"/>
      <c r="C286" s="54"/>
      <c r="D286" s="152"/>
      <c r="E286" s="17"/>
      <c r="F286" s="10"/>
      <c r="G286" s="10"/>
      <c r="H286" s="10"/>
      <c r="I286" s="10"/>
    </row>
    <row r="287" spans="1:9" ht="25.5">
      <c r="A287" s="20"/>
      <c r="B287" s="20"/>
      <c r="C287" s="17" t="s">
        <v>512</v>
      </c>
      <c r="D287" s="152" t="s">
        <v>513</v>
      </c>
      <c r="E287" s="17">
        <v>329500</v>
      </c>
      <c r="F287" s="10">
        <v>99100</v>
      </c>
      <c r="G287" s="10">
        <v>62900</v>
      </c>
      <c r="H287" s="10">
        <v>59400</v>
      </c>
      <c r="I287" s="10">
        <v>108100</v>
      </c>
    </row>
    <row r="288" spans="1:9" ht="12.75">
      <c r="A288" s="20"/>
      <c r="B288" s="20"/>
      <c r="C288" s="54" t="s">
        <v>583</v>
      </c>
      <c r="D288" s="152"/>
      <c r="E288" s="17">
        <v>60000</v>
      </c>
      <c r="F288" s="10"/>
      <c r="G288" s="10"/>
      <c r="H288" s="10"/>
      <c r="I288" s="10">
        <v>60000</v>
      </c>
    </row>
    <row r="289" spans="1:9" ht="12.75">
      <c r="A289" s="20"/>
      <c r="B289" s="20"/>
      <c r="C289" s="54" t="s">
        <v>584</v>
      </c>
      <c r="D289" s="152"/>
      <c r="E289" s="17">
        <v>4200</v>
      </c>
      <c r="F289" s="10"/>
      <c r="G289" s="10"/>
      <c r="H289" s="10"/>
      <c r="I289" s="10">
        <v>4200</v>
      </c>
    </row>
    <row r="290" spans="1:9" ht="12.75">
      <c r="A290" s="20"/>
      <c r="B290" s="20"/>
      <c r="C290" s="17"/>
      <c r="D290" s="152"/>
      <c r="E290" s="17"/>
      <c r="F290" s="10"/>
      <c r="G290" s="10"/>
      <c r="H290" s="10"/>
      <c r="I290" s="10"/>
    </row>
    <row r="291" spans="1:9" ht="12.75">
      <c r="A291" s="20"/>
      <c r="B291" s="20"/>
      <c r="C291" s="17" t="s">
        <v>616</v>
      </c>
      <c r="D291" s="152" t="s">
        <v>617</v>
      </c>
      <c r="E291" s="17">
        <v>552400</v>
      </c>
      <c r="F291" s="10">
        <v>202600</v>
      </c>
      <c r="G291" s="10">
        <v>128400</v>
      </c>
      <c r="H291" s="10">
        <v>121500</v>
      </c>
      <c r="I291" s="10">
        <v>99900</v>
      </c>
    </row>
    <row r="292" spans="1:9" ht="12.75">
      <c r="A292" s="20"/>
      <c r="B292" s="20"/>
      <c r="C292" s="54"/>
      <c r="D292" s="152"/>
      <c r="E292" s="17"/>
      <c r="F292" s="10"/>
      <c r="G292" s="10"/>
      <c r="H292" s="10"/>
      <c r="I292" s="10"/>
    </row>
    <row r="293" spans="1:9" s="37" customFormat="1" ht="12.75">
      <c r="A293" s="20"/>
      <c r="B293" s="20"/>
      <c r="C293" s="17" t="s">
        <v>841</v>
      </c>
      <c r="D293" s="152" t="s">
        <v>842</v>
      </c>
      <c r="E293" s="17">
        <v>490310</v>
      </c>
      <c r="F293" s="10">
        <v>183600</v>
      </c>
      <c r="G293" s="10">
        <v>115600</v>
      </c>
      <c r="H293" s="10">
        <v>110800</v>
      </c>
      <c r="I293" s="10">
        <v>80310</v>
      </c>
    </row>
    <row r="294" spans="1:9" ht="12.75">
      <c r="A294" s="20"/>
      <c r="B294" s="20"/>
      <c r="C294" s="54"/>
      <c r="D294" s="152"/>
      <c r="E294" s="17"/>
      <c r="F294" s="10"/>
      <c r="G294" s="10"/>
      <c r="H294" s="10"/>
      <c r="I294" s="10"/>
    </row>
    <row r="295" spans="1:9" ht="12.75">
      <c r="A295" s="20"/>
      <c r="B295" s="20"/>
      <c r="C295" s="17" t="s">
        <v>263</v>
      </c>
      <c r="D295" s="152" t="s">
        <v>264</v>
      </c>
      <c r="E295" s="17">
        <v>532600</v>
      </c>
      <c r="F295" s="10">
        <v>201000</v>
      </c>
      <c r="G295" s="10">
        <v>131200</v>
      </c>
      <c r="H295" s="10">
        <v>121800</v>
      </c>
      <c r="I295" s="10">
        <v>78600</v>
      </c>
    </row>
    <row r="296" spans="1:9" ht="12.75">
      <c r="A296" s="20"/>
      <c r="B296" s="20"/>
      <c r="C296" s="54"/>
      <c r="D296" s="152"/>
      <c r="E296" s="17"/>
      <c r="F296" s="10"/>
      <c r="G296" s="10"/>
      <c r="H296" s="10"/>
      <c r="I296" s="10"/>
    </row>
    <row r="297" spans="1:9" ht="12.75">
      <c r="A297" s="20"/>
      <c r="B297" s="20"/>
      <c r="C297" s="17" t="s">
        <v>265</v>
      </c>
      <c r="D297" s="152" t="s">
        <v>266</v>
      </c>
      <c r="E297" s="17">
        <v>582700</v>
      </c>
      <c r="F297" s="10">
        <v>228200</v>
      </c>
      <c r="G297" s="10">
        <v>145200</v>
      </c>
      <c r="H297" s="10">
        <v>136800</v>
      </c>
      <c r="I297" s="10">
        <v>72500</v>
      </c>
    </row>
    <row r="298" spans="1:9" ht="12.75">
      <c r="A298" s="20"/>
      <c r="B298" s="20"/>
      <c r="C298" s="54"/>
      <c r="D298" s="152"/>
      <c r="E298" s="17"/>
      <c r="F298" s="10"/>
      <c r="G298" s="10"/>
      <c r="H298" s="10"/>
      <c r="I298" s="10"/>
    </row>
    <row r="299" spans="1:9" ht="12.75">
      <c r="A299" s="20"/>
      <c r="B299" s="20"/>
      <c r="C299" s="17" t="s">
        <v>267</v>
      </c>
      <c r="D299" s="152" t="s">
        <v>268</v>
      </c>
      <c r="E299" s="17">
        <v>464330</v>
      </c>
      <c r="F299" s="10">
        <v>161200</v>
      </c>
      <c r="G299" s="10">
        <v>101800</v>
      </c>
      <c r="H299" s="10">
        <v>131200</v>
      </c>
      <c r="I299" s="10">
        <v>70130</v>
      </c>
    </row>
    <row r="300" spans="1:9" ht="12.75">
      <c r="A300" s="20"/>
      <c r="B300" s="20"/>
      <c r="C300" s="54"/>
      <c r="D300" s="152"/>
      <c r="E300" s="17"/>
      <c r="F300" s="10"/>
      <c r="G300" s="10"/>
      <c r="H300" s="10"/>
      <c r="I300" s="10"/>
    </row>
    <row r="301" spans="1:9" ht="14.25" customHeight="1">
      <c r="A301" s="20"/>
      <c r="B301" s="20"/>
      <c r="C301" s="17" t="s">
        <v>843</v>
      </c>
      <c r="D301" s="152" t="s">
        <v>844</v>
      </c>
      <c r="E301" s="17">
        <v>284600</v>
      </c>
      <c r="F301" s="10">
        <v>109500</v>
      </c>
      <c r="G301" s="10">
        <v>69200</v>
      </c>
      <c r="H301" s="10">
        <v>65700</v>
      </c>
      <c r="I301" s="10">
        <v>40200</v>
      </c>
    </row>
    <row r="302" spans="1:9" ht="12.75">
      <c r="A302" s="20"/>
      <c r="B302" s="20"/>
      <c r="C302" s="54"/>
      <c r="D302" s="152"/>
      <c r="E302" s="17"/>
      <c r="F302" s="10"/>
      <c r="G302" s="10"/>
      <c r="H302" s="10"/>
      <c r="I302" s="10"/>
    </row>
    <row r="303" spans="1:12" ht="12.75">
      <c r="A303" s="20"/>
      <c r="B303" s="20"/>
      <c r="C303" s="17" t="s">
        <v>269</v>
      </c>
      <c r="D303" s="152" t="s">
        <v>270</v>
      </c>
      <c r="E303" s="17">
        <v>1752930</v>
      </c>
      <c r="F303" s="10">
        <v>671600</v>
      </c>
      <c r="G303" s="10">
        <v>429000</v>
      </c>
      <c r="H303" s="10">
        <v>402900</v>
      </c>
      <c r="I303" s="10">
        <v>249430</v>
      </c>
      <c r="J303" s="80"/>
      <c r="K303" s="25"/>
      <c r="L303" s="80"/>
    </row>
    <row r="304" spans="1:12" ht="12.75">
      <c r="A304" s="20"/>
      <c r="B304" s="20"/>
      <c r="C304" s="54"/>
      <c r="D304" s="152"/>
      <c r="E304" s="17"/>
      <c r="F304" s="10"/>
      <c r="G304" s="10"/>
      <c r="H304" s="10"/>
      <c r="I304" s="10"/>
      <c r="J304" s="80"/>
      <c r="K304" s="25"/>
      <c r="L304" s="80"/>
    </row>
    <row r="305" spans="1:12" s="37" customFormat="1" ht="12.75">
      <c r="A305" s="20"/>
      <c r="B305" s="20"/>
      <c r="C305" s="17" t="s">
        <v>845</v>
      </c>
      <c r="D305" s="152" t="s">
        <v>846</v>
      </c>
      <c r="E305" s="17">
        <v>955800</v>
      </c>
      <c r="F305" s="10">
        <v>367400</v>
      </c>
      <c r="G305" s="10">
        <v>235500</v>
      </c>
      <c r="H305" s="10">
        <v>221100</v>
      </c>
      <c r="I305" s="10">
        <v>131800</v>
      </c>
      <c r="J305" s="80"/>
      <c r="K305" s="25"/>
      <c r="L305" s="80"/>
    </row>
    <row r="306" spans="1:12" ht="12.75">
      <c r="A306" s="20"/>
      <c r="B306" s="20"/>
      <c r="C306" s="54"/>
      <c r="D306" s="152"/>
      <c r="E306" s="17"/>
      <c r="F306" s="10"/>
      <c r="G306" s="10"/>
      <c r="H306" s="10"/>
      <c r="I306" s="10"/>
      <c r="J306" s="80"/>
      <c r="K306" s="25"/>
      <c r="L306" s="80"/>
    </row>
    <row r="307" spans="1:12" ht="12.75">
      <c r="A307" s="20"/>
      <c r="B307" s="20"/>
      <c r="C307" s="17" t="s">
        <v>271</v>
      </c>
      <c r="D307" s="152" t="s">
        <v>272</v>
      </c>
      <c r="E307" s="17">
        <v>986730</v>
      </c>
      <c r="F307" s="10">
        <v>378000</v>
      </c>
      <c r="G307" s="10">
        <v>240900</v>
      </c>
      <c r="H307" s="10">
        <v>226800</v>
      </c>
      <c r="I307" s="10">
        <v>141030</v>
      </c>
      <c r="J307" s="80"/>
      <c r="K307" s="25"/>
      <c r="L307" s="80"/>
    </row>
    <row r="308" spans="1:12" ht="12.75">
      <c r="A308" s="20"/>
      <c r="B308" s="20"/>
      <c r="C308" s="54"/>
      <c r="D308" s="152"/>
      <c r="E308" s="17"/>
      <c r="F308" s="10"/>
      <c r="G308" s="10"/>
      <c r="H308" s="10"/>
      <c r="I308" s="10"/>
      <c r="J308" s="80"/>
      <c r="K308" s="25"/>
      <c r="L308" s="80"/>
    </row>
    <row r="309" spans="1:12" s="37" customFormat="1" ht="12.75">
      <c r="A309" s="20"/>
      <c r="B309" s="20"/>
      <c r="C309" s="17" t="s">
        <v>847</v>
      </c>
      <c r="D309" s="152" t="s">
        <v>848</v>
      </c>
      <c r="E309" s="17">
        <v>310300</v>
      </c>
      <c r="F309" s="10">
        <v>125400</v>
      </c>
      <c r="G309" s="10">
        <v>79100</v>
      </c>
      <c r="H309" s="10">
        <v>75300</v>
      </c>
      <c r="I309" s="10">
        <v>30500</v>
      </c>
      <c r="J309" s="80"/>
      <c r="K309" s="25"/>
      <c r="L309" s="80"/>
    </row>
    <row r="310" spans="1:12" s="37" customFormat="1" ht="12.75">
      <c r="A310" s="20"/>
      <c r="B310" s="20"/>
      <c r="C310" s="54"/>
      <c r="D310" s="152"/>
      <c r="E310" s="17"/>
      <c r="F310" s="10"/>
      <c r="G310" s="10"/>
      <c r="H310" s="10"/>
      <c r="I310" s="10"/>
      <c r="J310" s="80"/>
      <c r="K310" s="25"/>
      <c r="L310" s="80"/>
    </row>
    <row r="311" spans="1:12" ht="12.75">
      <c r="A311" s="20"/>
      <c r="B311" s="20"/>
      <c r="C311" s="17" t="s">
        <v>273</v>
      </c>
      <c r="D311" s="152" t="s">
        <v>659</v>
      </c>
      <c r="E311" s="17">
        <v>1423000</v>
      </c>
      <c r="F311" s="10">
        <v>333758</v>
      </c>
      <c r="G311" s="10">
        <v>386000</v>
      </c>
      <c r="H311" s="10">
        <v>349008</v>
      </c>
      <c r="I311" s="10">
        <v>354234</v>
      </c>
      <c r="J311" s="80"/>
      <c r="K311" s="25"/>
      <c r="L311" s="80"/>
    </row>
    <row r="312" spans="1:12" ht="12.75">
      <c r="A312" s="20"/>
      <c r="B312" s="20"/>
      <c r="C312" s="9" t="s">
        <v>753</v>
      </c>
      <c r="D312" s="131"/>
      <c r="E312" s="17">
        <v>1423000</v>
      </c>
      <c r="F312" s="10"/>
      <c r="G312" s="10"/>
      <c r="H312" s="10"/>
      <c r="I312" s="13"/>
      <c r="J312" s="80"/>
      <c r="K312" s="25"/>
      <c r="L312" s="80"/>
    </row>
    <row r="313" spans="1:12" ht="12.75">
      <c r="A313" s="20"/>
      <c r="B313" s="20"/>
      <c r="C313" s="12"/>
      <c r="D313" s="131"/>
      <c r="E313" s="17"/>
      <c r="F313" s="10"/>
      <c r="G313" s="10"/>
      <c r="H313" s="10"/>
      <c r="I313" s="13"/>
      <c r="J313" s="80"/>
      <c r="K313" s="25"/>
      <c r="L313" s="80"/>
    </row>
    <row r="314" spans="1:12" ht="12.75">
      <c r="A314" s="20"/>
      <c r="B314" s="55">
        <v>80105</v>
      </c>
      <c r="C314" s="56" t="s">
        <v>849</v>
      </c>
      <c r="D314" s="131"/>
      <c r="E314" s="91">
        <f>E315</f>
        <v>492000</v>
      </c>
      <c r="F314" s="91">
        <f>F315</f>
        <v>167300</v>
      </c>
      <c r="G314" s="91">
        <f>G315</f>
        <v>119600</v>
      </c>
      <c r="H314" s="91">
        <f>H315</f>
        <v>110900</v>
      </c>
      <c r="I314" s="91">
        <f>I315</f>
        <v>94200</v>
      </c>
      <c r="J314" s="80"/>
      <c r="K314" s="25"/>
      <c r="L314" s="80"/>
    </row>
    <row r="315" spans="1:12" ht="12.75">
      <c r="A315" s="20"/>
      <c r="B315" s="55"/>
      <c r="C315" s="17" t="s">
        <v>850</v>
      </c>
      <c r="D315" s="152" t="s">
        <v>851</v>
      </c>
      <c r="E315" s="17">
        <v>492000</v>
      </c>
      <c r="F315" s="10">
        <v>167300</v>
      </c>
      <c r="G315" s="10">
        <v>119600</v>
      </c>
      <c r="H315" s="10">
        <v>110900</v>
      </c>
      <c r="I315" s="10">
        <v>94200</v>
      </c>
      <c r="J315" s="80"/>
      <c r="K315" s="25"/>
      <c r="L315" s="80"/>
    </row>
    <row r="316" spans="1:12" s="49" customFormat="1" ht="12.75">
      <c r="A316" s="20"/>
      <c r="B316" s="20"/>
      <c r="C316" s="26"/>
      <c r="D316" s="131"/>
      <c r="E316" s="17"/>
      <c r="F316" s="10"/>
      <c r="G316" s="10"/>
      <c r="H316" s="10"/>
      <c r="I316" s="13"/>
      <c r="J316" s="80"/>
      <c r="K316" s="25"/>
      <c r="L316" s="80"/>
    </row>
    <row r="317" spans="1:12" s="49" customFormat="1" ht="12.75">
      <c r="A317" s="55"/>
      <c r="B317" s="55">
        <v>80110</v>
      </c>
      <c r="C317" s="56" t="s">
        <v>274</v>
      </c>
      <c r="D317" s="131"/>
      <c r="E317" s="12">
        <f>E319+E322+E326+E329+E332+E334+E337+E339+E342+E344+E347</f>
        <v>20835276</v>
      </c>
      <c r="F317" s="12">
        <f>F319+F322+F326+F329+F332+F334+F337+F339+F342+F344+F347</f>
        <v>6914901</v>
      </c>
      <c r="G317" s="12">
        <f>G319+G322+G326+G329+G332+G334+G337+G339+G342+G344+G347</f>
        <v>5005133</v>
      </c>
      <c r="H317" s="12">
        <f>H319+H322+H326+H329+H332+H334+H337+H339+H342+H344+H347</f>
        <v>4682654</v>
      </c>
      <c r="I317" s="12">
        <f>I319+I322+I326+I329+I332+I334+I337+I339+I342+I344+I347</f>
        <v>4232588</v>
      </c>
      <c r="J317" s="80"/>
      <c r="K317" s="25"/>
      <c r="L317" s="80"/>
    </row>
    <row r="318" spans="1:12" s="49" customFormat="1" ht="12.75">
      <c r="A318" s="20"/>
      <c r="B318" s="20"/>
      <c r="C318" s="22" t="s">
        <v>766</v>
      </c>
      <c r="D318" s="131"/>
      <c r="E318" s="17"/>
      <c r="F318" s="10"/>
      <c r="G318" s="10"/>
      <c r="H318" s="10"/>
      <c r="I318" s="13"/>
      <c r="J318" s="80"/>
      <c r="K318" s="25"/>
      <c r="L318" s="80"/>
    </row>
    <row r="319" spans="1:12" ht="12.75">
      <c r="A319" s="55"/>
      <c r="B319" s="55"/>
      <c r="C319" s="17" t="s">
        <v>275</v>
      </c>
      <c r="D319" s="152" t="s">
        <v>276</v>
      </c>
      <c r="E319" s="17">
        <v>4109880</v>
      </c>
      <c r="F319" s="10">
        <v>1371900</v>
      </c>
      <c r="G319" s="10">
        <v>1003224</v>
      </c>
      <c r="H319" s="10">
        <v>924000</v>
      </c>
      <c r="I319" s="10">
        <v>810756</v>
      </c>
      <c r="J319" s="80"/>
      <c r="K319" s="25"/>
      <c r="L319" s="80"/>
    </row>
    <row r="320" spans="1:12" ht="12.75">
      <c r="A320" s="55"/>
      <c r="B320" s="55"/>
      <c r="C320" s="54" t="s">
        <v>163</v>
      </c>
      <c r="D320" s="152"/>
      <c r="E320" s="17">
        <v>14650</v>
      </c>
      <c r="F320" s="10">
        <v>4624</v>
      </c>
      <c r="G320" s="10"/>
      <c r="H320" s="10"/>
      <c r="I320" s="13">
        <v>10026</v>
      </c>
      <c r="J320" s="80"/>
      <c r="K320" s="25"/>
      <c r="L320" s="80"/>
    </row>
    <row r="321" spans="1:12" ht="12.75">
      <c r="A321" s="20"/>
      <c r="B321" s="20"/>
      <c r="C321" s="54"/>
      <c r="D321" s="152"/>
      <c r="E321" s="17"/>
      <c r="F321" s="10"/>
      <c r="G321" s="10"/>
      <c r="H321" s="10"/>
      <c r="I321" s="13"/>
      <c r="J321" s="80"/>
      <c r="K321" s="25"/>
      <c r="L321" s="80"/>
    </row>
    <row r="322" spans="1:12" ht="12.75">
      <c r="A322" s="55"/>
      <c r="B322" s="55"/>
      <c r="C322" s="17" t="s">
        <v>277</v>
      </c>
      <c r="D322" s="152" t="s">
        <v>278</v>
      </c>
      <c r="E322" s="17">
        <v>2510266</v>
      </c>
      <c r="F322" s="10">
        <v>855000</v>
      </c>
      <c r="G322" s="10">
        <v>616086</v>
      </c>
      <c r="H322" s="10">
        <v>566500</v>
      </c>
      <c r="I322" s="10">
        <v>472680</v>
      </c>
      <c r="J322" s="80"/>
      <c r="K322" s="25"/>
      <c r="L322" s="80"/>
    </row>
    <row r="323" spans="1:12" ht="12.75">
      <c r="A323" s="55"/>
      <c r="B323" s="55"/>
      <c r="C323" s="54" t="s">
        <v>583</v>
      </c>
      <c r="D323" s="152"/>
      <c r="E323" s="17">
        <v>19800</v>
      </c>
      <c r="F323" s="10"/>
      <c r="G323" s="10"/>
      <c r="H323" s="10"/>
      <c r="I323" s="10">
        <v>19800</v>
      </c>
      <c r="J323" s="80"/>
      <c r="K323" s="25"/>
      <c r="L323" s="80"/>
    </row>
    <row r="324" spans="1:12" ht="12.75">
      <c r="A324" s="55"/>
      <c r="B324" s="55"/>
      <c r="C324" s="54" t="s">
        <v>584</v>
      </c>
      <c r="D324" s="152"/>
      <c r="E324" s="17">
        <v>9186</v>
      </c>
      <c r="F324" s="10"/>
      <c r="G324" s="10">
        <v>5186</v>
      </c>
      <c r="H324" s="10"/>
      <c r="I324" s="10">
        <v>4000</v>
      </c>
      <c r="J324" s="80"/>
      <c r="K324" s="25"/>
      <c r="L324" s="80"/>
    </row>
    <row r="325" spans="1:12" ht="12.75">
      <c r="A325" s="20"/>
      <c r="B325" s="20"/>
      <c r="C325" s="54"/>
      <c r="D325" s="152"/>
      <c r="E325" s="72"/>
      <c r="F325" s="10"/>
      <c r="G325" s="10"/>
      <c r="H325" s="10"/>
      <c r="I325" s="13"/>
      <c r="J325" s="80"/>
      <c r="K325" s="25"/>
      <c r="L325" s="80"/>
    </row>
    <row r="326" spans="1:12" ht="12.75">
      <c r="A326" s="20"/>
      <c r="B326" s="20"/>
      <c r="C326" s="17" t="s">
        <v>279</v>
      </c>
      <c r="D326" s="152" t="s">
        <v>280</v>
      </c>
      <c r="E326" s="17">
        <v>2019200</v>
      </c>
      <c r="F326" s="10">
        <v>645300</v>
      </c>
      <c r="G326" s="10">
        <v>462400</v>
      </c>
      <c r="H326" s="10">
        <v>432200</v>
      </c>
      <c r="I326" s="10">
        <v>479300</v>
      </c>
      <c r="J326" s="80"/>
      <c r="K326" s="25"/>
      <c r="L326" s="80"/>
    </row>
    <row r="327" spans="1:12" ht="12.75">
      <c r="A327" s="20"/>
      <c r="B327" s="20"/>
      <c r="C327" s="54" t="s">
        <v>583</v>
      </c>
      <c r="D327" s="152"/>
      <c r="E327" s="17">
        <v>92000</v>
      </c>
      <c r="F327" s="10"/>
      <c r="G327" s="10"/>
      <c r="H327" s="10"/>
      <c r="I327" s="10">
        <v>92000</v>
      </c>
      <c r="J327" s="80"/>
      <c r="K327" s="25"/>
      <c r="L327" s="80"/>
    </row>
    <row r="328" spans="1:12" ht="12.75">
      <c r="A328" s="20"/>
      <c r="B328" s="20"/>
      <c r="C328" s="54"/>
      <c r="D328" s="152"/>
      <c r="E328" s="17"/>
      <c r="F328" s="10"/>
      <c r="G328" s="10"/>
      <c r="H328" s="10"/>
      <c r="I328" s="13"/>
      <c r="J328" s="80"/>
      <c r="K328" s="25"/>
      <c r="L328" s="80"/>
    </row>
    <row r="329" spans="1:12" ht="12.75">
      <c r="A329" s="20"/>
      <c r="B329" s="20"/>
      <c r="C329" s="17" t="s">
        <v>281</v>
      </c>
      <c r="D329" s="152" t="s">
        <v>282</v>
      </c>
      <c r="E329" s="17">
        <v>1955300</v>
      </c>
      <c r="F329" s="10">
        <v>629500</v>
      </c>
      <c r="G329" s="10">
        <v>451700</v>
      </c>
      <c r="H329" s="10">
        <v>441700</v>
      </c>
      <c r="I329" s="10">
        <v>432400</v>
      </c>
      <c r="J329" s="80"/>
      <c r="K329" s="25"/>
      <c r="L329" s="80"/>
    </row>
    <row r="330" spans="1:12" ht="12.75">
      <c r="A330" s="20"/>
      <c r="B330" s="20"/>
      <c r="C330" s="54" t="s">
        <v>162</v>
      </c>
      <c r="D330" s="152"/>
      <c r="E330" s="17">
        <v>73100</v>
      </c>
      <c r="F330" s="10"/>
      <c r="G330" s="10"/>
      <c r="H330" s="10">
        <v>24400</v>
      </c>
      <c r="I330" s="10">
        <v>48700</v>
      </c>
      <c r="J330" s="80"/>
      <c r="K330" s="25"/>
      <c r="L330" s="80"/>
    </row>
    <row r="331" spans="1:12" ht="12.75">
      <c r="A331" s="20"/>
      <c r="B331" s="20"/>
      <c r="C331" s="54"/>
      <c r="D331" s="152"/>
      <c r="E331" s="17"/>
      <c r="F331" s="10"/>
      <c r="G331" s="10"/>
      <c r="H331" s="10"/>
      <c r="I331" s="13"/>
      <c r="J331" s="80"/>
      <c r="K331" s="25"/>
      <c r="L331" s="80"/>
    </row>
    <row r="332" spans="1:12" ht="12.75">
      <c r="A332" s="20"/>
      <c r="B332" s="20"/>
      <c r="C332" s="17" t="s">
        <v>283</v>
      </c>
      <c r="D332" s="152" t="s">
        <v>284</v>
      </c>
      <c r="E332" s="17">
        <v>2600100</v>
      </c>
      <c r="F332" s="10">
        <v>880300</v>
      </c>
      <c r="G332" s="10">
        <v>632200</v>
      </c>
      <c r="H332" s="10">
        <v>583400</v>
      </c>
      <c r="I332" s="10">
        <v>504200</v>
      </c>
      <c r="J332" s="80"/>
      <c r="K332" s="25"/>
      <c r="L332" s="80"/>
    </row>
    <row r="333" spans="1:12" ht="12.75">
      <c r="A333" s="20"/>
      <c r="B333" s="20"/>
      <c r="C333" s="54"/>
      <c r="D333" s="152"/>
      <c r="E333" s="17"/>
      <c r="F333" s="10"/>
      <c r="G333" s="10"/>
      <c r="H333" s="10"/>
      <c r="I333" s="13"/>
      <c r="J333" s="80"/>
      <c r="K333" s="25"/>
      <c r="L333" s="80"/>
    </row>
    <row r="334" spans="1:12" ht="12.75">
      <c r="A334" s="20"/>
      <c r="B334" s="20"/>
      <c r="C334" s="17" t="s">
        <v>285</v>
      </c>
      <c r="D334" s="152" t="s">
        <v>286</v>
      </c>
      <c r="E334" s="17">
        <v>1989200</v>
      </c>
      <c r="F334" s="10">
        <v>665000</v>
      </c>
      <c r="G334" s="10">
        <v>475700</v>
      </c>
      <c r="H334" s="10">
        <v>467892</v>
      </c>
      <c r="I334" s="10">
        <v>380608</v>
      </c>
      <c r="J334" s="80"/>
      <c r="K334" s="25"/>
      <c r="L334" s="80"/>
    </row>
    <row r="335" spans="1:12" ht="12.75">
      <c r="A335" s="20"/>
      <c r="B335" s="20"/>
      <c r="C335" s="54" t="s">
        <v>584</v>
      </c>
      <c r="D335" s="152"/>
      <c r="E335" s="17">
        <v>3000</v>
      </c>
      <c r="F335" s="10"/>
      <c r="G335" s="10"/>
      <c r="H335" s="10"/>
      <c r="I335" s="10">
        <v>3000</v>
      </c>
      <c r="J335" s="80"/>
      <c r="K335" s="25"/>
      <c r="L335" s="80"/>
    </row>
    <row r="336" spans="1:12" ht="12.75">
      <c r="A336" s="20"/>
      <c r="B336" s="20"/>
      <c r="C336" s="54"/>
      <c r="D336" s="152"/>
      <c r="E336" s="17"/>
      <c r="F336" s="10"/>
      <c r="G336" s="10"/>
      <c r="H336" s="10"/>
      <c r="I336" s="13"/>
      <c r="J336" s="80"/>
      <c r="K336" s="25"/>
      <c r="L336" s="80"/>
    </row>
    <row r="337" spans="1:12" s="37" customFormat="1" ht="12.75">
      <c r="A337" s="20"/>
      <c r="B337" s="20"/>
      <c r="C337" s="17" t="s">
        <v>287</v>
      </c>
      <c r="D337" s="152" t="s">
        <v>288</v>
      </c>
      <c r="E337" s="17">
        <v>2344530</v>
      </c>
      <c r="F337" s="10">
        <v>767800</v>
      </c>
      <c r="G337" s="10">
        <v>548700</v>
      </c>
      <c r="H337" s="10">
        <v>516700</v>
      </c>
      <c r="I337" s="10">
        <v>511330</v>
      </c>
      <c r="J337" s="80"/>
      <c r="K337" s="25"/>
      <c r="L337" s="80"/>
    </row>
    <row r="338" spans="1:12" ht="12.75">
      <c r="A338" s="20"/>
      <c r="B338" s="20"/>
      <c r="C338" s="54"/>
      <c r="D338" s="152"/>
      <c r="E338" s="17"/>
      <c r="F338" s="10"/>
      <c r="G338" s="10"/>
      <c r="H338" s="10"/>
      <c r="I338" s="13"/>
      <c r="J338" s="80"/>
      <c r="K338" s="25"/>
      <c r="L338" s="80"/>
    </row>
    <row r="339" spans="1:12" ht="12.75">
      <c r="A339" s="20"/>
      <c r="B339" s="20"/>
      <c r="C339" s="17" t="s">
        <v>289</v>
      </c>
      <c r="D339" s="152" t="s">
        <v>290</v>
      </c>
      <c r="E339" s="17">
        <v>1916000</v>
      </c>
      <c r="F339" s="10">
        <v>651200</v>
      </c>
      <c r="G339" s="10">
        <v>467900</v>
      </c>
      <c r="H339" s="10">
        <v>429500</v>
      </c>
      <c r="I339" s="10">
        <v>367400</v>
      </c>
      <c r="J339" s="80"/>
      <c r="K339" s="25"/>
      <c r="L339" s="80"/>
    </row>
    <row r="340" spans="1:12" ht="12.75">
      <c r="A340" s="20"/>
      <c r="B340" s="20"/>
      <c r="C340" s="54" t="s">
        <v>584</v>
      </c>
      <c r="D340" s="152"/>
      <c r="E340" s="17">
        <v>3000</v>
      </c>
      <c r="F340" s="10"/>
      <c r="G340" s="10"/>
      <c r="H340" s="10">
        <v>2650</v>
      </c>
      <c r="I340" s="10">
        <v>350</v>
      </c>
      <c r="J340" s="80"/>
      <c r="K340" s="25"/>
      <c r="L340" s="80"/>
    </row>
    <row r="341" spans="1:12" ht="12.75">
      <c r="A341" s="20"/>
      <c r="B341" s="20"/>
      <c r="C341" s="17"/>
      <c r="D341" s="152"/>
      <c r="E341" s="17"/>
      <c r="F341" s="10"/>
      <c r="G341" s="10"/>
      <c r="H341" s="10"/>
      <c r="I341" s="13"/>
      <c r="J341" s="80"/>
      <c r="K341" s="25"/>
      <c r="L341" s="80"/>
    </row>
    <row r="342" spans="1:12" ht="12.75">
      <c r="A342" s="20"/>
      <c r="B342" s="20"/>
      <c r="C342" s="17" t="s">
        <v>613</v>
      </c>
      <c r="D342" s="152" t="s">
        <v>614</v>
      </c>
      <c r="E342" s="17">
        <v>699100</v>
      </c>
      <c r="F342" s="10">
        <v>237600</v>
      </c>
      <c r="G342" s="10">
        <v>172400</v>
      </c>
      <c r="H342" s="10">
        <v>157500</v>
      </c>
      <c r="I342" s="10">
        <v>131600</v>
      </c>
      <c r="J342" s="80"/>
      <c r="K342" s="25"/>
      <c r="L342" s="80"/>
    </row>
    <row r="343" spans="1:12" ht="12.75">
      <c r="A343" s="20"/>
      <c r="B343" s="20"/>
      <c r="C343" s="54"/>
      <c r="D343" s="152"/>
      <c r="E343" s="17"/>
      <c r="F343" s="10"/>
      <c r="G343" s="10"/>
      <c r="H343" s="10"/>
      <c r="I343" s="13"/>
      <c r="J343" s="80"/>
      <c r="K343" s="25"/>
      <c r="L343" s="80"/>
    </row>
    <row r="344" spans="1:12" ht="25.5">
      <c r="A344" s="20"/>
      <c r="B344" s="20"/>
      <c r="C344" s="17" t="s">
        <v>291</v>
      </c>
      <c r="D344" s="152" t="s">
        <v>302</v>
      </c>
      <c r="E344" s="17">
        <v>424000</v>
      </c>
      <c r="F344" s="10">
        <v>152700</v>
      </c>
      <c r="G344" s="10">
        <v>110400</v>
      </c>
      <c r="H344" s="10">
        <v>101000</v>
      </c>
      <c r="I344" s="10">
        <v>59900</v>
      </c>
      <c r="J344" s="80"/>
      <c r="K344" s="25"/>
      <c r="L344" s="80"/>
    </row>
    <row r="345" spans="1:12" s="37" customFormat="1" ht="12.75">
      <c r="A345" s="20"/>
      <c r="B345" s="20"/>
      <c r="C345" s="54"/>
      <c r="D345" s="152"/>
      <c r="E345" s="17"/>
      <c r="F345" s="10"/>
      <c r="G345" s="10"/>
      <c r="H345" s="10"/>
      <c r="I345" s="13"/>
      <c r="J345" s="80"/>
      <c r="K345" s="25"/>
      <c r="L345" s="80"/>
    </row>
    <row r="346" spans="1:12" ht="12.75">
      <c r="A346" s="20"/>
      <c r="B346" s="20"/>
      <c r="C346" s="17" t="s">
        <v>303</v>
      </c>
      <c r="D346" s="152"/>
      <c r="E346" s="72"/>
      <c r="F346" s="10"/>
      <c r="G346" s="10"/>
      <c r="H346" s="10"/>
      <c r="I346" s="13"/>
      <c r="J346" s="80"/>
      <c r="K346" s="25"/>
      <c r="L346" s="80"/>
    </row>
    <row r="347" spans="1:12" ht="12.75">
      <c r="A347" s="20"/>
      <c r="B347" s="20"/>
      <c r="C347" s="24" t="s">
        <v>745</v>
      </c>
      <c r="D347" s="152" t="s">
        <v>641</v>
      </c>
      <c r="E347" s="17">
        <v>267700</v>
      </c>
      <c r="F347" s="10">
        <v>58601</v>
      </c>
      <c r="G347" s="10">
        <v>64423</v>
      </c>
      <c r="H347" s="10">
        <v>62262</v>
      </c>
      <c r="I347" s="10">
        <v>82414</v>
      </c>
      <c r="J347" s="80"/>
      <c r="K347" s="25"/>
      <c r="L347" s="80"/>
    </row>
    <row r="348" spans="1:12" ht="12.75">
      <c r="A348" s="20"/>
      <c r="B348" s="20"/>
      <c r="C348" s="24"/>
      <c r="D348" s="131"/>
      <c r="E348" s="17"/>
      <c r="F348" s="10"/>
      <c r="G348" s="10"/>
      <c r="H348" s="10"/>
      <c r="I348" s="13"/>
      <c r="J348" s="80"/>
      <c r="K348" s="25"/>
      <c r="L348" s="80"/>
    </row>
    <row r="349" spans="1:12" ht="12.75">
      <c r="A349" s="20"/>
      <c r="B349" s="55">
        <v>80111</v>
      </c>
      <c r="C349" s="56" t="s">
        <v>304</v>
      </c>
      <c r="D349" s="131"/>
      <c r="E349" s="12">
        <f>E351</f>
        <v>1541850</v>
      </c>
      <c r="F349" s="12">
        <f>F351</f>
        <v>564900</v>
      </c>
      <c r="G349" s="12">
        <f>G351</f>
        <v>425900</v>
      </c>
      <c r="H349" s="12">
        <f>H351</f>
        <v>378400</v>
      </c>
      <c r="I349" s="12">
        <f>I351</f>
        <v>172650</v>
      </c>
      <c r="J349" s="80"/>
      <c r="K349" s="25"/>
      <c r="L349" s="80"/>
    </row>
    <row r="350" spans="1:12" ht="12.75">
      <c r="A350" s="20"/>
      <c r="B350" s="20"/>
      <c r="C350" s="17" t="s">
        <v>305</v>
      </c>
      <c r="D350" s="131"/>
      <c r="E350" s="12"/>
      <c r="F350" s="10"/>
      <c r="G350" s="10"/>
      <c r="H350" s="10"/>
      <c r="I350" s="13"/>
      <c r="J350" s="80"/>
      <c r="K350" s="25"/>
      <c r="L350" s="80"/>
    </row>
    <row r="351" spans="1:12" ht="12.75">
      <c r="A351" s="20"/>
      <c r="B351" s="20"/>
      <c r="C351" s="26" t="s">
        <v>766</v>
      </c>
      <c r="D351" s="152" t="s">
        <v>306</v>
      </c>
      <c r="E351" s="17">
        <v>1541850</v>
      </c>
      <c r="F351" s="10">
        <v>564900</v>
      </c>
      <c r="G351" s="10">
        <v>425900</v>
      </c>
      <c r="H351" s="10">
        <v>378400</v>
      </c>
      <c r="I351" s="10">
        <v>172650</v>
      </c>
      <c r="J351" s="80"/>
      <c r="K351" s="25"/>
      <c r="L351" s="80"/>
    </row>
    <row r="352" spans="1:12" ht="12.75">
      <c r="A352" s="20"/>
      <c r="B352" s="20"/>
      <c r="C352" s="54"/>
      <c r="D352" s="131"/>
      <c r="E352" s="17"/>
      <c r="F352" s="10"/>
      <c r="G352" s="10"/>
      <c r="H352" s="10"/>
      <c r="I352" s="13"/>
      <c r="J352" s="80"/>
      <c r="K352" s="25"/>
      <c r="L352" s="80"/>
    </row>
    <row r="353" spans="1:12" ht="12.75">
      <c r="A353" s="55"/>
      <c r="B353" s="55">
        <v>80113</v>
      </c>
      <c r="C353" s="56" t="s">
        <v>307</v>
      </c>
      <c r="D353" s="131"/>
      <c r="E353" s="12">
        <f>E355+E357+E359+E361+E363+E365+E367+E369</f>
        <v>318800</v>
      </c>
      <c r="F353" s="12">
        <f>F355+F359+F361+F363+F365+F367+F369</f>
        <v>114646</v>
      </c>
      <c r="G353" s="12">
        <f>G355+G357+G359+G361+G363+G365+G367+G369</f>
        <v>75688</v>
      </c>
      <c r="H353" s="12">
        <f>H355+H357+H359+H361+H363+H365+H367+H369</f>
        <v>71640</v>
      </c>
      <c r="I353" s="12">
        <f>I355+I357+I359+I361+I363+I365+I367+I369</f>
        <v>56826</v>
      </c>
      <c r="J353" s="80"/>
      <c r="K353" s="25"/>
      <c r="L353" s="80"/>
    </row>
    <row r="354" spans="1:12" ht="12.75">
      <c r="A354" s="55"/>
      <c r="B354" s="55"/>
      <c r="C354" s="26" t="s">
        <v>766</v>
      </c>
      <c r="D354" s="131"/>
      <c r="E354" s="12"/>
      <c r="F354" s="13"/>
      <c r="G354" s="13"/>
      <c r="H354" s="13"/>
      <c r="I354" s="13"/>
      <c r="J354" s="80"/>
      <c r="K354" s="25"/>
      <c r="L354" s="80"/>
    </row>
    <row r="355" spans="1:12" ht="12.75">
      <c r="A355" s="20"/>
      <c r="B355" s="20"/>
      <c r="C355" s="17" t="s">
        <v>277</v>
      </c>
      <c r="D355" s="152" t="s">
        <v>278</v>
      </c>
      <c r="E355" s="17">
        <v>212200</v>
      </c>
      <c r="F355" s="10">
        <v>81600</v>
      </c>
      <c r="G355" s="10">
        <v>50800</v>
      </c>
      <c r="H355" s="10">
        <v>48900</v>
      </c>
      <c r="I355" s="10">
        <v>30900</v>
      </c>
      <c r="J355" s="80"/>
      <c r="K355" s="25"/>
      <c r="L355" s="80"/>
    </row>
    <row r="356" spans="1:12" s="37" customFormat="1" ht="12.75">
      <c r="A356" s="20"/>
      <c r="B356" s="20"/>
      <c r="C356" s="17"/>
      <c r="D356" s="152"/>
      <c r="E356" s="17"/>
      <c r="F356" s="10"/>
      <c r="G356" s="10"/>
      <c r="H356" s="10"/>
      <c r="I356" s="10"/>
      <c r="J356" s="80"/>
      <c r="K356" s="25"/>
      <c r="L356" s="80"/>
    </row>
    <row r="357" spans="1:12" ht="13.5" customHeight="1">
      <c r="A357" s="20"/>
      <c r="B357" s="20"/>
      <c r="C357" s="17" t="s">
        <v>165</v>
      </c>
      <c r="D357" s="152" t="s">
        <v>280</v>
      </c>
      <c r="E357" s="17">
        <v>2200</v>
      </c>
      <c r="F357" s="10"/>
      <c r="G357" s="10">
        <v>1200</v>
      </c>
      <c r="H357" s="10">
        <v>520</v>
      </c>
      <c r="I357" s="10">
        <v>480</v>
      </c>
      <c r="J357" s="80"/>
      <c r="K357" s="25"/>
      <c r="L357" s="80"/>
    </row>
    <row r="358" spans="1:12" ht="12.75">
      <c r="A358" s="20"/>
      <c r="B358" s="20"/>
      <c r="C358" s="54"/>
      <c r="D358" s="152"/>
      <c r="E358" s="17"/>
      <c r="F358" s="10"/>
      <c r="G358" s="10"/>
      <c r="H358" s="10"/>
      <c r="I358" s="10"/>
      <c r="J358" s="80"/>
      <c r="K358" s="25"/>
      <c r="L358" s="80"/>
    </row>
    <row r="359" spans="1:12" ht="12.75">
      <c r="A359" s="20"/>
      <c r="B359" s="20"/>
      <c r="C359" s="17" t="s">
        <v>281</v>
      </c>
      <c r="D359" s="152" t="s">
        <v>282</v>
      </c>
      <c r="E359" s="17">
        <v>19200</v>
      </c>
      <c r="F359" s="10">
        <v>5900</v>
      </c>
      <c r="G359" s="10">
        <v>4500</v>
      </c>
      <c r="H359" s="10">
        <v>4500</v>
      </c>
      <c r="I359" s="10">
        <v>4300</v>
      </c>
      <c r="J359" s="80"/>
      <c r="K359" s="25"/>
      <c r="L359" s="80"/>
    </row>
    <row r="360" spans="1:12" ht="12.75">
      <c r="A360" s="20"/>
      <c r="B360" s="20"/>
      <c r="C360" s="54"/>
      <c r="D360" s="152"/>
      <c r="E360" s="17"/>
      <c r="F360" s="10"/>
      <c r="G360" s="10"/>
      <c r="H360" s="10"/>
      <c r="I360" s="10"/>
      <c r="J360" s="12"/>
      <c r="K360" s="12"/>
      <c r="L360" s="12"/>
    </row>
    <row r="361" spans="1:12" ht="12.75">
      <c r="A361" s="20"/>
      <c r="B361" s="20"/>
      <c r="C361" s="17" t="s">
        <v>283</v>
      </c>
      <c r="D361" s="152" t="s">
        <v>284</v>
      </c>
      <c r="E361" s="17">
        <v>28700</v>
      </c>
      <c r="F361" s="10">
        <v>9500</v>
      </c>
      <c r="G361" s="10">
        <v>5900</v>
      </c>
      <c r="H361" s="10">
        <v>6600</v>
      </c>
      <c r="I361" s="10">
        <v>6700</v>
      </c>
      <c r="J361" s="80"/>
      <c r="K361" s="25"/>
      <c r="L361" s="80"/>
    </row>
    <row r="362" spans="1:12" ht="12.75">
      <c r="A362" s="20"/>
      <c r="B362" s="20"/>
      <c r="C362" s="54"/>
      <c r="D362" s="152"/>
      <c r="E362" s="17"/>
      <c r="F362" s="10"/>
      <c r="G362" s="10"/>
      <c r="H362" s="10"/>
      <c r="I362" s="10"/>
      <c r="J362" s="80"/>
      <c r="K362" s="25"/>
      <c r="L362" s="80"/>
    </row>
    <row r="363" spans="1:12" ht="12.75">
      <c r="A363" s="20"/>
      <c r="B363" s="20"/>
      <c r="C363" s="17" t="s">
        <v>285</v>
      </c>
      <c r="D363" s="152" t="s">
        <v>286</v>
      </c>
      <c r="E363" s="17">
        <v>15000</v>
      </c>
      <c r="F363" s="10">
        <v>4600</v>
      </c>
      <c r="G363" s="10">
        <v>3400</v>
      </c>
      <c r="H363" s="10">
        <v>3300</v>
      </c>
      <c r="I363" s="10">
        <v>3700</v>
      </c>
      <c r="J363" s="80"/>
      <c r="K363" s="25"/>
      <c r="L363" s="80"/>
    </row>
    <row r="364" spans="1:12" ht="13.5" customHeight="1">
      <c r="A364" s="20"/>
      <c r="B364" s="20"/>
      <c r="C364" s="54"/>
      <c r="D364" s="152"/>
      <c r="E364" s="17"/>
      <c r="F364" s="10"/>
      <c r="G364" s="10"/>
      <c r="H364" s="10"/>
      <c r="I364" s="10"/>
      <c r="J364" s="80"/>
      <c r="K364" s="25"/>
      <c r="L364" s="80"/>
    </row>
    <row r="365" spans="1:12" s="37" customFormat="1" ht="12.75">
      <c r="A365" s="20"/>
      <c r="B365" s="20"/>
      <c r="C365" s="17" t="s">
        <v>287</v>
      </c>
      <c r="D365" s="152" t="s">
        <v>288</v>
      </c>
      <c r="E365" s="17">
        <v>29900</v>
      </c>
      <c r="F365" s="10">
        <v>10400</v>
      </c>
      <c r="G365" s="10">
        <v>6200</v>
      </c>
      <c r="H365" s="10">
        <v>6300</v>
      </c>
      <c r="I365" s="10">
        <v>7000</v>
      </c>
      <c r="J365" s="80"/>
      <c r="K365" s="25"/>
      <c r="L365" s="80"/>
    </row>
    <row r="366" spans="1:12" ht="12.75">
      <c r="A366" s="20"/>
      <c r="B366" s="20"/>
      <c r="C366" s="17"/>
      <c r="D366" s="152"/>
      <c r="E366" s="17"/>
      <c r="F366" s="10"/>
      <c r="G366" s="10"/>
      <c r="H366" s="10"/>
      <c r="I366" s="10"/>
      <c r="J366" s="80"/>
      <c r="K366" s="25"/>
      <c r="L366" s="80"/>
    </row>
    <row r="367" spans="1:12" ht="12.75">
      <c r="A367" s="20"/>
      <c r="B367" s="20"/>
      <c r="C367" s="17" t="s">
        <v>620</v>
      </c>
      <c r="D367" s="152" t="s">
        <v>621</v>
      </c>
      <c r="E367" s="17">
        <v>7600</v>
      </c>
      <c r="F367" s="10">
        <v>2300</v>
      </c>
      <c r="G367" s="10">
        <v>2400</v>
      </c>
      <c r="H367" s="10">
        <v>1200</v>
      </c>
      <c r="I367" s="10">
        <v>1700</v>
      </c>
      <c r="J367" s="80"/>
      <c r="K367" s="25"/>
      <c r="L367" s="80"/>
    </row>
    <row r="368" spans="1:12" ht="12.75">
      <c r="A368" s="20"/>
      <c r="B368" s="20"/>
      <c r="C368" s="17"/>
      <c r="D368" s="152"/>
      <c r="E368" s="17"/>
      <c r="F368" s="10"/>
      <c r="G368" s="10"/>
      <c r="H368" s="10"/>
      <c r="I368" s="10"/>
      <c r="J368" s="80"/>
      <c r="K368" s="25"/>
      <c r="L368" s="80"/>
    </row>
    <row r="369" spans="1:12" ht="25.5">
      <c r="A369" s="20"/>
      <c r="B369" s="20"/>
      <c r="C369" s="17" t="s">
        <v>726</v>
      </c>
      <c r="D369" s="152" t="s">
        <v>749</v>
      </c>
      <c r="E369" s="17">
        <v>4000</v>
      </c>
      <c r="F369" s="10">
        <v>346</v>
      </c>
      <c r="G369" s="10">
        <v>1288</v>
      </c>
      <c r="H369" s="10">
        <v>320</v>
      </c>
      <c r="I369" s="10">
        <v>2046</v>
      </c>
      <c r="J369" s="80"/>
      <c r="K369" s="25"/>
      <c r="L369" s="80"/>
    </row>
    <row r="370" spans="1:12" ht="12.75">
      <c r="A370" s="20"/>
      <c r="B370" s="20"/>
      <c r="C370" s="12"/>
      <c r="D370" s="131"/>
      <c r="E370" s="12"/>
      <c r="F370" s="13"/>
      <c r="G370" s="13"/>
      <c r="H370" s="13"/>
      <c r="I370" s="13"/>
      <c r="J370" s="80"/>
      <c r="K370" s="25"/>
      <c r="L370" s="80"/>
    </row>
    <row r="371" spans="1:12" ht="12.75">
      <c r="A371" s="55"/>
      <c r="B371" s="55">
        <v>80120</v>
      </c>
      <c r="C371" s="56" t="s">
        <v>308</v>
      </c>
      <c r="D371" s="131"/>
      <c r="E371" s="12">
        <f>E373+E375+E378+E382+E385+E389+E393</f>
        <v>21438500</v>
      </c>
      <c r="F371" s="12">
        <f>F373+F375+F378+F382+F385+F389+F393</f>
        <v>6656426</v>
      </c>
      <c r="G371" s="12">
        <f>G373+G375+G378+G382+G385+G389+G393</f>
        <v>5181667</v>
      </c>
      <c r="H371" s="12">
        <f>H373+H375+H378+H382+H385+H389+H393</f>
        <v>4647175</v>
      </c>
      <c r="I371" s="12">
        <f>I373+I375+I378+I382+I385+I389+I393</f>
        <v>4953232</v>
      </c>
      <c r="J371" s="80"/>
      <c r="K371" s="25"/>
      <c r="L371" s="80"/>
    </row>
    <row r="372" spans="1:12" ht="12.75">
      <c r="A372" s="55"/>
      <c r="B372" s="55"/>
      <c r="C372" s="56"/>
      <c r="D372" s="131"/>
      <c r="E372" s="12"/>
      <c r="F372" s="10"/>
      <c r="G372" s="10"/>
      <c r="H372" s="10"/>
      <c r="I372" s="13"/>
      <c r="J372" s="80"/>
      <c r="K372" s="25"/>
      <c r="L372" s="80"/>
    </row>
    <row r="373" spans="1:12" ht="12.75">
      <c r="A373" s="20"/>
      <c r="B373" s="20"/>
      <c r="C373" s="17" t="s">
        <v>309</v>
      </c>
      <c r="D373" s="152" t="s">
        <v>310</v>
      </c>
      <c r="E373" s="17">
        <v>2774600</v>
      </c>
      <c r="F373" s="10">
        <v>928100</v>
      </c>
      <c r="G373" s="10">
        <v>704000</v>
      </c>
      <c r="H373" s="10">
        <v>631300</v>
      </c>
      <c r="I373" s="10">
        <v>511200</v>
      </c>
      <c r="J373" s="80"/>
      <c r="K373" s="25"/>
      <c r="L373" s="80"/>
    </row>
    <row r="374" spans="1:12" ht="12.75">
      <c r="A374" s="20"/>
      <c r="B374" s="20"/>
      <c r="C374" s="54"/>
      <c r="D374" s="152"/>
      <c r="E374" s="17"/>
      <c r="F374" s="10"/>
      <c r="G374" s="10"/>
      <c r="H374" s="10"/>
      <c r="I374" s="10"/>
      <c r="J374" s="80"/>
      <c r="K374" s="25"/>
      <c r="L374" s="80"/>
    </row>
    <row r="375" spans="1:12" ht="12.75">
      <c r="A375" s="20"/>
      <c r="B375" s="20"/>
      <c r="C375" s="17" t="s">
        <v>311</v>
      </c>
      <c r="D375" s="152" t="s">
        <v>312</v>
      </c>
      <c r="E375" s="17">
        <v>4502462</v>
      </c>
      <c r="F375" s="10">
        <v>1498700</v>
      </c>
      <c r="G375" s="10">
        <v>1131400</v>
      </c>
      <c r="H375" s="10">
        <v>1031800</v>
      </c>
      <c r="I375" s="10">
        <v>840562</v>
      </c>
      <c r="J375" s="80"/>
      <c r="K375" s="25"/>
      <c r="L375" s="80"/>
    </row>
    <row r="376" spans="1:12" ht="12.75">
      <c r="A376" s="20"/>
      <c r="B376" s="20"/>
      <c r="C376" s="54" t="s">
        <v>587</v>
      </c>
      <c r="D376" s="152"/>
      <c r="E376" s="17">
        <v>33062</v>
      </c>
      <c r="F376" s="10"/>
      <c r="G376" s="10"/>
      <c r="H376" s="10"/>
      <c r="I376" s="10">
        <v>33062</v>
      </c>
      <c r="J376" s="80"/>
      <c r="K376" s="25"/>
      <c r="L376" s="80"/>
    </row>
    <row r="377" spans="1:12" ht="12.75">
      <c r="A377" s="20"/>
      <c r="B377" s="20"/>
      <c r="C377" s="54"/>
      <c r="D377" s="152"/>
      <c r="E377" s="17"/>
      <c r="F377" s="10"/>
      <c r="G377" s="10"/>
      <c r="H377" s="10"/>
      <c r="I377" s="10"/>
      <c r="J377" s="80"/>
      <c r="K377" s="25"/>
      <c r="L377" s="80"/>
    </row>
    <row r="378" spans="1:12" ht="12.75">
      <c r="A378" s="20"/>
      <c r="B378" s="20"/>
      <c r="C378" s="17" t="s">
        <v>313</v>
      </c>
      <c r="D378" s="152" t="s">
        <v>314</v>
      </c>
      <c r="E378" s="17">
        <v>3253938</v>
      </c>
      <c r="F378" s="10">
        <v>796600</v>
      </c>
      <c r="G378" s="10">
        <v>587702</v>
      </c>
      <c r="H378" s="10">
        <v>543125</v>
      </c>
      <c r="I378" s="10">
        <v>1326511</v>
      </c>
      <c r="J378" s="80"/>
      <c r="K378" s="25"/>
      <c r="L378" s="80"/>
    </row>
    <row r="379" spans="1:12" ht="13.5" customHeight="1">
      <c r="A379" s="20"/>
      <c r="B379" s="20"/>
      <c r="C379" s="54" t="s">
        <v>162</v>
      </c>
      <c r="D379" s="152"/>
      <c r="E379" s="17">
        <v>13700</v>
      </c>
      <c r="F379" s="10"/>
      <c r="G379" s="10"/>
      <c r="H379" s="10">
        <v>13525</v>
      </c>
      <c r="I379" s="10">
        <v>175</v>
      </c>
      <c r="J379" s="80"/>
      <c r="K379" s="25"/>
      <c r="L379" s="80"/>
    </row>
    <row r="380" spans="1:12" ht="13.5" customHeight="1">
      <c r="A380" s="20"/>
      <c r="B380" s="20"/>
      <c r="C380" s="54" t="s">
        <v>587</v>
      </c>
      <c r="D380" s="152"/>
      <c r="E380" s="17">
        <v>906938</v>
      </c>
      <c r="F380" s="10"/>
      <c r="G380" s="10">
        <v>6502</v>
      </c>
      <c r="H380" s="10"/>
      <c r="I380" s="10">
        <v>900436</v>
      </c>
      <c r="J380" s="80"/>
      <c r="K380" s="25"/>
      <c r="L380" s="80"/>
    </row>
    <row r="381" spans="1:12" ht="12.75">
      <c r="A381" s="20"/>
      <c r="B381" s="20"/>
      <c r="C381" s="17"/>
      <c r="D381" s="152"/>
      <c r="E381" s="17"/>
      <c r="F381" s="10"/>
      <c r="G381" s="10"/>
      <c r="H381" s="10"/>
      <c r="I381" s="10"/>
      <c r="J381" s="80"/>
      <c r="K381" s="25"/>
      <c r="L381" s="80"/>
    </row>
    <row r="382" spans="1:12" ht="12.75">
      <c r="A382" s="20"/>
      <c r="B382" s="20"/>
      <c r="C382" s="17" t="s">
        <v>315</v>
      </c>
      <c r="D382" s="152" t="s">
        <v>316</v>
      </c>
      <c r="E382" s="17">
        <v>1739000</v>
      </c>
      <c r="F382" s="10">
        <v>585100</v>
      </c>
      <c r="G382" s="10">
        <v>441900</v>
      </c>
      <c r="H382" s="10">
        <v>391500</v>
      </c>
      <c r="I382" s="10">
        <v>320500</v>
      </c>
      <c r="J382" s="80"/>
      <c r="K382" s="25"/>
      <c r="L382" s="80"/>
    </row>
    <row r="383" spans="1:12" ht="12.75">
      <c r="A383" s="20"/>
      <c r="B383" s="20"/>
      <c r="C383" s="54" t="s">
        <v>587</v>
      </c>
      <c r="D383" s="152"/>
      <c r="E383" s="17">
        <v>4200</v>
      </c>
      <c r="F383" s="10"/>
      <c r="G383" s="10"/>
      <c r="H383" s="10"/>
      <c r="I383" s="10">
        <v>4200</v>
      </c>
      <c r="J383" s="80"/>
      <c r="K383" s="25"/>
      <c r="L383" s="80"/>
    </row>
    <row r="384" spans="1:12" ht="12.75">
      <c r="A384" s="20"/>
      <c r="B384" s="20"/>
      <c r="C384" s="54"/>
      <c r="D384" s="152"/>
      <c r="E384" s="17"/>
      <c r="F384" s="10"/>
      <c r="G384" s="10"/>
      <c r="H384" s="10"/>
      <c r="I384" s="10"/>
      <c r="J384" s="80"/>
      <c r="K384" s="25"/>
      <c r="L384" s="80"/>
    </row>
    <row r="385" spans="1:12" ht="12.75">
      <c r="A385" s="20"/>
      <c r="B385" s="20"/>
      <c r="C385" s="17" t="s">
        <v>317</v>
      </c>
      <c r="D385" s="152" t="s">
        <v>318</v>
      </c>
      <c r="E385" s="17">
        <v>5042300</v>
      </c>
      <c r="F385" s="10">
        <v>1590300</v>
      </c>
      <c r="G385" s="10">
        <v>1213702</v>
      </c>
      <c r="H385" s="10">
        <v>1063000</v>
      </c>
      <c r="I385" s="10">
        <v>1175298</v>
      </c>
      <c r="J385" s="80"/>
      <c r="K385" s="25"/>
      <c r="L385" s="80"/>
    </row>
    <row r="386" spans="1:12" ht="12.75">
      <c r="A386" s="20"/>
      <c r="B386" s="20"/>
      <c r="C386" s="54" t="s">
        <v>514</v>
      </c>
      <c r="D386" s="152"/>
      <c r="E386" s="17">
        <v>4200</v>
      </c>
      <c r="F386" s="10"/>
      <c r="G386" s="10"/>
      <c r="H386" s="10"/>
      <c r="I386" s="10">
        <v>4200</v>
      </c>
      <c r="J386" s="80"/>
      <c r="K386" s="25"/>
      <c r="L386" s="80"/>
    </row>
    <row r="387" spans="1:12" ht="12.75">
      <c r="A387" s="20"/>
      <c r="B387" s="20"/>
      <c r="C387" s="54" t="s">
        <v>583</v>
      </c>
      <c r="D387" s="152"/>
      <c r="E387" s="17">
        <v>400000</v>
      </c>
      <c r="F387" s="10"/>
      <c r="G387" s="10">
        <v>15202</v>
      </c>
      <c r="H387" s="10"/>
      <c r="I387" s="10">
        <v>384798</v>
      </c>
      <c r="J387" s="80"/>
      <c r="K387" s="25"/>
      <c r="L387" s="80"/>
    </row>
    <row r="388" spans="1:12" ht="12.75">
      <c r="A388" s="20"/>
      <c r="B388" s="20"/>
      <c r="C388" s="54"/>
      <c r="D388" s="152"/>
      <c r="E388" s="17"/>
      <c r="F388" s="10"/>
      <c r="G388" s="10"/>
      <c r="H388" s="10"/>
      <c r="I388" s="10"/>
      <c r="J388" s="80"/>
      <c r="K388" s="25"/>
      <c r="L388" s="80"/>
    </row>
    <row r="389" spans="1:12" ht="12.75">
      <c r="A389" s="20"/>
      <c r="B389" s="20"/>
      <c r="C389" s="17" t="s">
        <v>642</v>
      </c>
      <c r="D389" s="152" t="s">
        <v>615</v>
      </c>
      <c r="E389" s="17">
        <v>2596900</v>
      </c>
      <c r="F389" s="10">
        <v>930700</v>
      </c>
      <c r="G389" s="10">
        <v>699900</v>
      </c>
      <c r="H389" s="10">
        <v>623100</v>
      </c>
      <c r="I389" s="10">
        <v>343200</v>
      </c>
      <c r="J389" s="80"/>
      <c r="K389" s="25"/>
      <c r="L389" s="80"/>
    </row>
    <row r="390" spans="1:12" ht="12.75">
      <c r="A390" s="20"/>
      <c r="B390" s="20"/>
      <c r="C390" s="54" t="s">
        <v>514</v>
      </c>
      <c r="D390" s="152"/>
      <c r="E390" s="17">
        <v>13000</v>
      </c>
      <c r="F390" s="10"/>
      <c r="G390" s="10"/>
      <c r="H390" s="10"/>
      <c r="I390" s="10">
        <v>13000</v>
      </c>
      <c r="J390" s="80"/>
      <c r="K390" s="25"/>
      <c r="L390" s="80"/>
    </row>
    <row r="391" spans="1:12" ht="12.75">
      <c r="A391" s="20"/>
      <c r="B391" s="20"/>
      <c r="C391" s="17"/>
      <c r="D391" s="152"/>
      <c r="E391" s="17"/>
      <c r="F391" s="10"/>
      <c r="G391" s="10"/>
      <c r="H391" s="10"/>
      <c r="I391" s="10"/>
      <c r="J391" s="80"/>
      <c r="K391" s="25"/>
      <c r="L391" s="80"/>
    </row>
    <row r="392" spans="1:12" ht="12.75">
      <c r="A392" s="20"/>
      <c r="B392" s="20"/>
      <c r="C392" s="17" t="s">
        <v>319</v>
      </c>
      <c r="D392" s="152" t="s">
        <v>641</v>
      </c>
      <c r="E392" s="17"/>
      <c r="F392" s="10"/>
      <c r="G392" s="10"/>
      <c r="H392" s="10"/>
      <c r="I392" s="10"/>
      <c r="J392" s="80"/>
      <c r="K392" s="25"/>
      <c r="L392" s="80"/>
    </row>
    <row r="393" spans="1:12" ht="12.75">
      <c r="A393" s="20"/>
      <c r="B393" s="20"/>
      <c r="C393" s="9" t="s">
        <v>746</v>
      </c>
      <c r="D393" s="131"/>
      <c r="E393" s="17">
        <v>1529300</v>
      </c>
      <c r="F393" s="10">
        <v>326926</v>
      </c>
      <c r="G393" s="10">
        <v>403063</v>
      </c>
      <c r="H393" s="10">
        <v>363350</v>
      </c>
      <c r="I393" s="10">
        <v>435961</v>
      </c>
      <c r="J393" s="80"/>
      <c r="K393" s="25"/>
      <c r="L393" s="80"/>
    </row>
    <row r="394" spans="1:12" ht="12.75">
      <c r="A394" s="20"/>
      <c r="B394" s="20"/>
      <c r="C394" s="17"/>
      <c r="D394" s="131"/>
      <c r="E394" s="17"/>
      <c r="F394" s="10"/>
      <c r="G394" s="10"/>
      <c r="H394" s="10"/>
      <c r="I394" s="13"/>
      <c r="J394" s="80"/>
      <c r="K394" s="25"/>
      <c r="L394" s="80"/>
    </row>
    <row r="395" spans="1:12" ht="12.75">
      <c r="A395" s="55"/>
      <c r="B395" s="55">
        <v>80130</v>
      </c>
      <c r="C395" s="56" t="s">
        <v>748</v>
      </c>
      <c r="D395" s="131"/>
      <c r="E395" s="12">
        <f>E397+E399+E403+E406+E408+E410+E412+E414+E418+E421</f>
        <v>31624480</v>
      </c>
      <c r="F395" s="12">
        <f>F397+F399+F403+F406+F408+F410+F412+F414+F418+F421</f>
        <v>9632413</v>
      </c>
      <c r="G395" s="12">
        <f>G397+G399+G403+G406+G408+G410+G412+G414+G418+G421</f>
        <v>7673569</v>
      </c>
      <c r="H395" s="12">
        <f>H397+H399+H403+H406+H408+H410+H412+H414+H418+H421</f>
        <v>6869183</v>
      </c>
      <c r="I395" s="12">
        <f>I397+I399+I403+I406+I408+I410+I412+I414+I418+I421</f>
        <v>7449315</v>
      </c>
      <c r="J395" s="80"/>
      <c r="K395" s="25"/>
      <c r="L395" s="80"/>
    </row>
    <row r="396" spans="1:12" ht="12.75">
      <c r="A396" s="20"/>
      <c r="B396" s="20"/>
      <c r="C396" s="54"/>
      <c r="D396" s="131"/>
      <c r="E396" s="17"/>
      <c r="F396" s="10"/>
      <c r="G396" s="10"/>
      <c r="H396" s="10"/>
      <c r="I396" s="13"/>
      <c r="J396" s="80"/>
      <c r="K396" s="25"/>
      <c r="L396" s="80"/>
    </row>
    <row r="397" spans="1:12" ht="12.75">
      <c r="A397" s="20"/>
      <c r="B397" s="20"/>
      <c r="C397" s="17" t="s">
        <v>320</v>
      </c>
      <c r="D397" s="152" t="s">
        <v>321</v>
      </c>
      <c r="E397" s="17">
        <v>4596500</v>
      </c>
      <c r="F397" s="10">
        <v>1553400</v>
      </c>
      <c r="G397" s="10">
        <v>1176000</v>
      </c>
      <c r="H397" s="10">
        <v>1043000</v>
      </c>
      <c r="I397" s="13">
        <v>824100</v>
      </c>
      <c r="J397" s="80"/>
      <c r="K397" s="25"/>
      <c r="L397" s="80"/>
    </row>
    <row r="398" spans="1:12" ht="12.75">
      <c r="A398" s="20"/>
      <c r="B398" s="20"/>
      <c r="C398" s="54"/>
      <c r="D398" s="152"/>
      <c r="E398" s="17"/>
      <c r="F398" s="10"/>
      <c r="G398" s="10"/>
      <c r="H398" s="10"/>
      <c r="I398" s="13"/>
      <c r="J398" s="80"/>
      <c r="K398" s="25"/>
      <c r="L398" s="80"/>
    </row>
    <row r="399" spans="1:12" ht="12.75">
      <c r="A399" s="20"/>
      <c r="B399" s="20"/>
      <c r="C399" s="17" t="s">
        <v>322</v>
      </c>
      <c r="D399" s="152" t="s">
        <v>323</v>
      </c>
      <c r="E399" s="17">
        <v>4115130</v>
      </c>
      <c r="F399" s="10">
        <v>1354500</v>
      </c>
      <c r="G399" s="10">
        <v>1020700</v>
      </c>
      <c r="H399" s="10">
        <v>910400</v>
      </c>
      <c r="I399" s="13">
        <v>829530</v>
      </c>
      <c r="J399" s="80"/>
      <c r="K399" s="25"/>
      <c r="L399" s="80"/>
    </row>
    <row r="400" spans="1:12" ht="12.75">
      <c r="A400" s="20"/>
      <c r="B400" s="20"/>
      <c r="C400" s="54" t="s">
        <v>162</v>
      </c>
      <c r="D400" s="152"/>
      <c r="E400" s="17">
        <v>191700</v>
      </c>
      <c r="F400" s="10"/>
      <c r="G400" s="10"/>
      <c r="H400" s="10"/>
      <c r="I400" s="13">
        <v>191700</v>
      </c>
      <c r="J400" s="80"/>
      <c r="K400" s="25"/>
      <c r="L400" s="80"/>
    </row>
    <row r="401" spans="1:12" ht="12.75">
      <c r="A401" s="20"/>
      <c r="B401" s="20"/>
      <c r="C401" s="54" t="s">
        <v>515</v>
      </c>
      <c r="D401" s="152"/>
      <c r="E401" s="17">
        <v>4100</v>
      </c>
      <c r="F401" s="10"/>
      <c r="G401" s="10"/>
      <c r="H401" s="10"/>
      <c r="I401" s="13">
        <v>4100</v>
      </c>
      <c r="J401" s="80"/>
      <c r="K401" s="25"/>
      <c r="L401" s="80"/>
    </row>
    <row r="402" spans="1:12" ht="12.75">
      <c r="A402" s="20"/>
      <c r="B402" s="20"/>
      <c r="C402" s="54"/>
      <c r="D402" s="152"/>
      <c r="E402" s="17"/>
      <c r="F402" s="10"/>
      <c r="G402" s="10"/>
      <c r="H402" s="10"/>
      <c r="I402" s="13"/>
      <c r="J402" s="80"/>
      <c r="K402" s="25"/>
      <c r="L402" s="80"/>
    </row>
    <row r="403" spans="1:12" ht="12.75">
      <c r="A403" s="20"/>
      <c r="B403" s="20"/>
      <c r="C403" s="17" t="s">
        <v>324</v>
      </c>
      <c r="D403" s="152" t="s">
        <v>325</v>
      </c>
      <c r="E403" s="17">
        <v>3904500</v>
      </c>
      <c r="F403" s="10">
        <v>1296900</v>
      </c>
      <c r="G403" s="10">
        <v>979600</v>
      </c>
      <c r="H403" s="10">
        <v>860900</v>
      </c>
      <c r="I403" s="13">
        <v>767100</v>
      </c>
      <c r="J403" s="80"/>
      <c r="K403" s="25"/>
      <c r="L403" s="80"/>
    </row>
    <row r="404" spans="1:12" s="37" customFormat="1" ht="12.75">
      <c r="A404" s="20"/>
      <c r="B404" s="20"/>
      <c r="C404" s="54" t="s">
        <v>162</v>
      </c>
      <c r="D404" s="152"/>
      <c r="E404" s="17">
        <v>78300</v>
      </c>
      <c r="F404" s="10"/>
      <c r="G404" s="10"/>
      <c r="H404" s="10"/>
      <c r="I404" s="13">
        <v>78300</v>
      </c>
      <c r="J404" s="80"/>
      <c r="K404" s="25"/>
      <c r="L404" s="80"/>
    </row>
    <row r="405" spans="1:12" ht="12.75">
      <c r="A405" s="20"/>
      <c r="B405" s="20"/>
      <c r="C405" s="54"/>
      <c r="D405" s="152"/>
      <c r="E405" s="17"/>
      <c r="F405" s="10"/>
      <c r="G405" s="10"/>
      <c r="H405" s="10"/>
      <c r="I405" s="13"/>
      <c r="J405" s="80"/>
      <c r="K405" s="25"/>
      <c r="L405" s="80"/>
    </row>
    <row r="406" spans="1:12" ht="12.75">
      <c r="A406" s="20"/>
      <c r="B406" s="20"/>
      <c r="C406" s="17" t="s">
        <v>326</v>
      </c>
      <c r="D406" s="152" t="s">
        <v>588</v>
      </c>
      <c r="E406" s="17">
        <v>2188200</v>
      </c>
      <c r="F406" s="10">
        <v>736700</v>
      </c>
      <c r="G406" s="10">
        <v>556300</v>
      </c>
      <c r="H406" s="10">
        <v>492800</v>
      </c>
      <c r="I406" s="13">
        <v>402400</v>
      </c>
      <c r="J406" s="80"/>
      <c r="K406" s="25"/>
      <c r="L406" s="80"/>
    </row>
    <row r="407" spans="1:12" ht="12.75">
      <c r="A407" s="20"/>
      <c r="B407" s="20"/>
      <c r="C407" s="54"/>
      <c r="D407" s="152"/>
      <c r="E407" s="17"/>
      <c r="F407" s="10"/>
      <c r="G407" s="10"/>
      <c r="H407" s="10"/>
      <c r="I407" s="13"/>
      <c r="J407" s="80"/>
      <c r="K407" s="25"/>
      <c r="L407" s="80"/>
    </row>
    <row r="408" spans="1:12" ht="12.75">
      <c r="A408" s="20"/>
      <c r="B408" s="20"/>
      <c r="C408" s="17" t="s">
        <v>327</v>
      </c>
      <c r="D408" s="152" t="s">
        <v>328</v>
      </c>
      <c r="E408" s="17">
        <v>3820500</v>
      </c>
      <c r="F408" s="10">
        <v>1306800</v>
      </c>
      <c r="G408" s="10">
        <v>984700</v>
      </c>
      <c r="H408" s="10">
        <v>874500</v>
      </c>
      <c r="I408" s="13">
        <v>654500</v>
      </c>
      <c r="J408" s="80"/>
      <c r="K408" s="25"/>
      <c r="L408" s="80"/>
    </row>
    <row r="409" spans="1:12" ht="12.75">
      <c r="A409" s="20"/>
      <c r="B409" s="20"/>
      <c r="C409" s="54"/>
      <c r="D409" s="152"/>
      <c r="E409" s="17"/>
      <c r="F409" s="10"/>
      <c r="G409" s="10"/>
      <c r="H409" s="10"/>
      <c r="I409" s="13"/>
      <c r="J409" s="80"/>
      <c r="K409" s="25"/>
      <c r="L409" s="80"/>
    </row>
    <row r="410" spans="1:12" ht="12.75">
      <c r="A410" s="20"/>
      <c r="B410" s="20"/>
      <c r="C410" s="17" t="s">
        <v>355</v>
      </c>
      <c r="D410" s="152" t="s">
        <v>356</v>
      </c>
      <c r="E410" s="17">
        <v>356300</v>
      </c>
      <c r="F410" s="10">
        <v>125800</v>
      </c>
      <c r="G410" s="10">
        <v>93000</v>
      </c>
      <c r="H410" s="10">
        <v>84300</v>
      </c>
      <c r="I410" s="13">
        <v>53200</v>
      </c>
      <c r="J410" s="80"/>
      <c r="K410" s="25"/>
      <c r="L410" s="80"/>
    </row>
    <row r="411" spans="1:12" ht="12.75">
      <c r="A411" s="55"/>
      <c r="B411" s="20"/>
      <c r="C411" s="54"/>
      <c r="D411" s="152"/>
      <c r="E411" s="17"/>
      <c r="F411" s="10"/>
      <c r="G411" s="10"/>
      <c r="H411" s="10"/>
      <c r="I411" s="13"/>
      <c r="J411" s="80"/>
      <c r="K411" s="25"/>
      <c r="L411" s="80"/>
    </row>
    <row r="412" spans="1:12" ht="12.75">
      <c r="A412" s="55"/>
      <c r="B412" s="20"/>
      <c r="C412" s="17" t="s">
        <v>357</v>
      </c>
      <c r="D412" s="152" t="s">
        <v>358</v>
      </c>
      <c r="E412" s="17">
        <v>2130100</v>
      </c>
      <c r="F412" s="10">
        <v>744000</v>
      </c>
      <c r="G412" s="10">
        <v>560500</v>
      </c>
      <c r="H412" s="10">
        <v>497700</v>
      </c>
      <c r="I412" s="13">
        <v>327900</v>
      </c>
      <c r="J412" s="80"/>
      <c r="K412" s="25"/>
      <c r="L412" s="80"/>
    </row>
    <row r="413" spans="1:12" s="37" customFormat="1" ht="12.75">
      <c r="A413" s="55"/>
      <c r="B413" s="20"/>
      <c r="C413" s="54"/>
      <c r="D413" s="152"/>
      <c r="E413" s="17"/>
      <c r="F413" s="10"/>
      <c r="G413" s="10"/>
      <c r="H413" s="10"/>
      <c r="I413" s="13"/>
      <c r="J413" s="25"/>
      <c r="K413" s="25"/>
      <c r="L413" s="25"/>
    </row>
    <row r="414" spans="1:12" ht="12.75">
      <c r="A414" s="55"/>
      <c r="B414" s="20"/>
      <c r="C414" s="17" t="s">
        <v>359</v>
      </c>
      <c r="D414" s="152" t="s">
        <v>360</v>
      </c>
      <c r="E414" s="17">
        <v>4288500</v>
      </c>
      <c r="F414" s="10">
        <v>1399800</v>
      </c>
      <c r="G414" s="10">
        <v>1041700</v>
      </c>
      <c r="H414" s="10">
        <v>931300</v>
      </c>
      <c r="I414" s="13">
        <v>915700</v>
      </c>
      <c r="J414" s="80"/>
      <c r="K414" s="25"/>
      <c r="L414" s="80"/>
    </row>
    <row r="415" spans="1:12" ht="12.75">
      <c r="A415" s="55"/>
      <c r="B415" s="20"/>
      <c r="C415" s="17" t="s">
        <v>583</v>
      </c>
      <c r="D415" s="152"/>
      <c r="E415" s="17">
        <v>110000</v>
      </c>
      <c r="F415" s="10"/>
      <c r="G415" s="10"/>
      <c r="H415" s="10"/>
      <c r="I415" s="13">
        <v>110000</v>
      </c>
      <c r="J415" s="80"/>
      <c r="K415" s="25"/>
      <c r="L415" s="80"/>
    </row>
    <row r="416" spans="1:12" ht="12.75">
      <c r="A416" s="55"/>
      <c r="B416" s="20"/>
      <c r="C416" s="9" t="s">
        <v>163</v>
      </c>
      <c r="D416" s="152"/>
      <c r="E416" s="17">
        <v>25000</v>
      </c>
      <c r="F416" s="10"/>
      <c r="G416" s="10">
        <v>4479</v>
      </c>
      <c r="H416" s="10"/>
      <c r="I416" s="13">
        <v>20521</v>
      </c>
      <c r="J416" s="80"/>
      <c r="K416" s="25"/>
      <c r="L416" s="80"/>
    </row>
    <row r="417" spans="1:12" ht="12.75">
      <c r="A417" s="55"/>
      <c r="B417" s="20"/>
      <c r="C417" s="17"/>
      <c r="D417" s="152"/>
      <c r="E417" s="17"/>
      <c r="F417" s="10"/>
      <c r="G417" s="10"/>
      <c r="H417" s="10"/>
      <c r="I417" s="13"/>
      <c r="J417" s="80"/>
      <c r="K417" s="25"/>
      <c r="L417" s="80"/>
    </row>
    <row r="418" spans="1:12" ht="12.75">
      <c r="A418" s="55"/>
      <c r="B418" s="55"/>
      <c r="C418" s="17" t="s">
        <v>361</v>
      </c>
      <c r="D418" s="152" t="s">
        <v>655</v>
      </c>
      <c r="E418" s="17">
        <v>1938500</v>
      </c>
      <c r="F418" s="10">
        <v>423463</v>
      </c>
      <c r="G418" s="10">
        <v>417994</v>
      </c>
      <c r="H418" s="10">
        <v>422535</v>
      </c>
      <c r="I418" s="13">
        <v>674508</v>
      </c>
      <c r="J418" s="80"/>
      <c r="K418" s="25"/>
      <c r="L418" s="80"/>
    </row>
    <row r="419" spans="1:12" s="37" customFormat="1" ht="12.75">
      <c r="A419" s="20"/>
      <c r="B419" s="20"/>
      <c r="C419" s="54" t="s">
        <v>747</v>
      </c>
      <c r="D419" s="131"/>
      <c r="E419" s="12"/>
      <c r="F419" s="13"/>
      <c r="G419" s="13"/>
      <c r="H419" s="13"/>
      <c r="I419" s="13"/>
      <c r="J419" s="25"/>
      <c r="K419" s="25"/>
      <c r="L419" s="25"/>
    </row>
    <row r="420" spans="1:12" ht="12.75">
      <c r="A420" s="20"/>
      <c r="B420" s="20"/>
      <c r="C420" s="54"/>
      <c r="D420" s="131"/>
      <c r="E420" s="17"/>
      <c r="F420" s="13"/>
      <c r="G420" s="13"/>
      <c r="H420" s="13"/>
      <c r="I420" s="13"/>
      <c r="J420" s="80"/>
      <c r="K420" s="25"/>
      <c r="L420" s="80"/>
    </row>
    <row r="421" spans="1:12" ht="12.75">
      <c r="A421" s="20"/>
      <c r="B421" s="20"/>
      <c r="C421" s="17" t="s">
        <v>362</v>
      </c>
      <c r="D421" s="152" t="s">
        <v>655</v>
      </c>
      <c r="E421" s="17">
        <v>4286250</v>
      </c>
      <c r="F421" s="10">
        <v>691050</v>
      </c>
      <c r="G421" s="10">
        <v>843075</v>
      </c>
      <c r="H421" s="10">
        <v>751748</v>
      </c>
      <c r="I421" s="10">
        <v>2000377</v>
      </c>
      <c r="J421" s="80"/>
      <c r="K421" s="25"/>
      <c r="L421" s="80"/>
    </row>
    <row r="422" spans="1:12" s="37" customFormat="1" ht="12.75">
      <c r="A422" s="20"/>
      <c r="B422" s="20"/>
      <c r="C422" s="54" t="s">
        <v>747</v>
      </c>
      <c r="D422" s="131"/>
      <c r="E422" s="12"/>
      <c r="F422" s="13"/>
      <c r="G422" s="13"/>
      <c r="H422" s="13"/>
      <c r="I422" s="13"/>
      <c r="J422" s="25"/>
      <c r="K422" s="25"/>
      <c r="L422" s="25"/>
    </row>
    <row r="423" spans="1:12" s="37" customFormat="1" ht="12.75">
      <c r="A423" s="20"/>
      <c r="B423" s="20"/>
      <c r="C423" s="24"/>
      <c r="D423" s="131"/>
      <c r="E423" s="17"/>
      <c r="F423" s="10"/>
      <c r="G423" s="10"/>
      <c r="H423" s="10"/>
      <c r="I423" s="13"/>
      <c r="J423" s="25"/>
      <c r="K423" s="25"/>
      <c r="L423" s="25"/>
    </row>
    <row r="424" spans="1:12" ht="12.75">
      <c r="A424" s="20"/>
      <c r="B424" s="55">
        <v>80132</v>
      </c>
      <c r="C424" s="56" t="s">
        <v>363</v>
      </c>
      <c r="D424" s="131"/>
      <c r="E424" s="12">
        <f>E425</f>
        <v>2215300</v>
      </c>
      <c r="F424" s="12">
        <f>F425</f>
        <v>742700</v>
      </c>
      <c r="G424" s="12">
        <f>G425</f>
        <v>560000</v>
      </c>
      <c r="H424" s="12">
        <f>H425</f>
        <v>497000</v>
      </c>
      <c r="I424" s="12">
        <f>I425</f>
        <v>415600</v>
      </c>
      <c r="J424" s="80"/>
      <c r="K424" s="25"/>
      <c r="L424" s="80"/>
    </row>
    <row r="425" spans="1:12" ht="12.75">
      <c r="A425" s="20"/>
      <c r="B425" s="20"/>
      <c r="C425" s="17" t="s">
        <v>364</v>
      </c>
      <c r="D425" s="152" t="s">
        <v>365</v>
      </c>
      <c r="E425" s="17">
        <v>2215300</v>
      </c>
      <c r="F425" s="10">
        <v>742700</v>
      </c>
      <c r="G425" s="10">
        <v>560000</v>
      </c>
      <c r="H425" s="10">
        <v>497000</v>
      </c>
      <c r="I425" s="10">
        <v>415600</v>
      </c>
      <c r="J425" s="80"/>
      <c r="K425" s="25"/>
      <c r="L425" s="80"/>
    </row>
    <row r="426" spans="1:12" ht="12.75">
      <c r="A426" s="20"/>
      <c r="B426" s="20"/>
      <c r="C426" s="54" t="s">
        <v>583</v>
      </c>
      <c r="D426" s="152"/>
      <c r="E426" s="17">
        <v>11100</v>
      </c>
      <c r="F426" s="10"/>
      <c r="G426" s="10"/>
      <c r="H426" s="10"/>
      <c r="I426" s="10">
        <v>11100</v>
      </c>
      <c r="J426" s="80"/>
      <c r="K426" s="25"/>
      <c r="L426" s="80"/>
    </row>
    <row r="427" spans="1:12" ht="12.75">
      <c r="A427" s="20"/>
      <c r="B427" s="20"/>
      <c r="C427" s="54" t="s">
        <v>584</v>
      </c>
      <c r="D427" s="152"/>
      <c r="E427" s="17">
        <v>8500</v>
      </c>
      <c r="F427" s="10"/>
      <c r="G427" s="10"/>
      <c r="H427" s="10"/>
      <c r="I427" s="10">
        <v>8500</v>
      </c>
      <c r="J427" s="80"/>
      <c r="K427" s="25"/>
      <c r="L427" s="80"/>
    </row>
    <row r="428" spans="1:12" ht="12.75">
      <c r="A428" s="20"/>
      <c r="B428" s="55"/>
      <c r="C428" s="12"/>
      <c r="D428" s="131"/>
      <c r="E428" s="17"/>
      <c r="F428" s="10"/>
      <c r="G428" s="10"/>
      <c r="H428" s="10"/>
      <c r="I428" s="13"/>
      <c r="J428" s="80"/>
      <c r="K428" s="25"/>
      <c r="L428" s="80"/>
    </row>
    <row r="429" spans="1:12" ht="12.75">
      <c r="A429" s="20"/>
      <c r="B429" s="55">
        <v>80134</v>
      </c>
      <c r="C429" s="56" t="s">
        <v>366</v>
      </c>
      <c r="D429" s="131"/>
      <c r="E429" s="12">
        <f>E431+E432</f>
        <v>627150</v>
      </c>
      <c r="F429" s="12">
        <f>F431+F432</f>
        <v>198000</v>
      </c>
      <c r="G429" s="12">
        <f>G431+G432</f>
        <v>150200</v>
      </c>
      <c r="H429" s="12">
        <f>H431+H432</f>
        <v>144100</v>
      </c>
      <c r="I429" s="12">
        <f>I431+I432</f>
        <v>134850</v>
      </c>
      <c r="J429" s="80"/>
      <c r="K429" s="25"/>
      <c r="L429" s="80"/>
    </row>
    <row r="430" spans="1:12" ht="12.75">
      <c r="A430" s="20"/>
      <c r="B430" s="20"/>
      <c r="C430" s="26" t="s">
        <v>766</v>
      </c>
      <c r="D430" s="131"/>
      <c r="E430" s="17"/>
      <c r="F430" s="10"/>
      <c r="G430" s="10"/>
      <c r="H430" s="10"/>
      <c r="I430" s="13"/>
      <c r="J430" s="80"/>
      <c r="K430" s="25"/>
      <c r="L430" s="80"/>
    </row>
    <row r="431" spans="1:12" ht="12.75">
      <c r="A431" s="20"/>
      <c r="B431" s="20"/>
      <c r="C431" s="17" t="s">
        <v>357</v>
      </c>
      <c r="D431" s="152" t="s">
        <v>358</v>
      </c>
      <c r="E431" s="17">
        <v>579800</v>
      </c>
      <c r="F431" s="10">
        <v>198000</v>
      </c>
      <c r="G431" s="10">
        <v>150200</v>
      </c>
      <c r="H431" s="10">
        <v>132700</v>
      </c>
      <c r="I431" s="10">
        <v>98900</v>
      </c>
      <c r="J431" s="80"/>
      <c r="K431" s="25"/>
      <c r="L431" s="80"/>
    </row>
    <row r="432" spans="1:12" ht="12.75">
      <c r="A432" s="20"/>
      <c r="B432" s="20"/>
      <c r="C432" s="17" t="s">
        <v>727</v>
      </c>
      <c r="D432" s="152" t="s">
        <v>728</v>
      </c>
      <c r="E432" s="17">
        <v>47350</v>
      </c>
      <c r="F432" s="10"/>
      <c r="G432" s="10"/>
      <c r="H432" s="10">
        <v>11400</v>
      </c>
      <c r="I432" s="10">
        <v>35950</v>
      </c>
      <c r="J432" s="80"/>
      <c r="K432" s="25"/>
      <c r="L432" s="80"/>
    </row>
    <row r="433" spans="1:12" ht="12.75">
      <c r="A433" s="20"/>
      <c r="B433" s="20"/>
      <c r="C433" s="12"/>
      <c r="D433" s="131"/>
      <c r="E433" s="12"/>
      <c r="F433" s="13"/>
      <c r="G433" s="13"/>
      <c r="H433" s="13"/>
      <c r="I433" s="13"/>
      <c r="J433" s="80"/>
      <c r="K433" s="25"/>
      <c r="L433" s="80"/>
    </row>
    <row r="434" spans="1:12" ht="25.5">
      <c r="A434" s="20"/>
      <c r="B434" s="55">
        <v>80140</v>
      </c>
      <c r="C434" s="56" t="s">
        <v>731</v>
      </c>
      <c r="D434" s="131"/>
      <c r="E434" s="12">
        <f>E435</f>
        <v>2905006</v>
      </c>
      <c r="F434" s="12">
        <f>F435</f>
        <v>498500</v>
      </c>
      <c r="G434" s="12">
        <f>G435</f>
        <v>321700</v>
      </c>
      <c r="H434" s="12">
        <f>H435</f>
        <v>302700</v>
      </c>
      <c r="I434" s="12">
        <f>I435</f>
        <v>1782106</v>
      </c>
      <c r="J434" s="80"/>
      <c r="K434" s="25"/>
      <c r="L434" s="80"/>
    </row>
    <row r="435" spans="1:12" ht="12.75">
      <c r="A435" s="20"/>
      <c r="B435" s="20"/>
      <c r="C435" s="17" t="s">
        <v>732</v>
      </c>
      <c r="D435" s="152" t="s">
        <v>720</v>
      </c>
      <c r="E435" s="17">
        <v>2905006</v>
      </c>
      <c r="F435" s="10">
        <v>498500</v>
      </c>
      <c r="G435" s="10">
        <v>321700</v>
      </c>
      <c r="H435" s="10">
        <v>302700</v>
      </c>
      <c r="I435" s="10">
        <v>1782106</v>
      </c>
      <c r="J435" s="80"/>
      <c r="K435" s="25"/>
      <c r="L435" s="80"/>
    </row>
    <row r="436" spans="1:12" ht="12.75">
      <c r="A436" s="20"/>
      <c r="B436" s="20"/>
      <c r="C436" s="54" t="s">
        <v>584</v>
      </c>
      <c r="D436" s="154"/>
      <c r="E436" s="17">
        <v>1692556</v>
      </c>
      <c r="F436" s="10"/>
      <c r="G436" s="10"/>
      <c r="H436" s="10"/>
      <c r="I436" s="10">
        <v>1692556</v>
      </c>
      <c r="J436" s="80"/>
      <c r="K436" s="25"/>
      <c r="L436" s="80"/>
    </row>
    <row r="437" spans="1:12" ht="12.75">
      <c r="A437" s="20"/>
      <c r="B437" s="20"/>
      <c r="C437" s="54"/>
      <c r="D437" s="131"/>
      <c r="E437" s="17"/>
      <c r="F437" s="10"/>
      <c r="G437" s="10"/>
      <c r="H437" s="10"/>
      <c r="I437" s="13"/>
      <c r="J437" s="80"/>
      <c r="K437" s="25"/>
      <c r="L437" s="80"/>
    </row>
    <row r="438" spans="1:12" ht="12.75">
      <c r="A438" s="55"/>
      <c r="B438" s="55">
        <v>80142</v>
      </c>
      <c r="C438" s="56" t="s">
        <v>609</v>
      </c>
      <c r="D438" s="131" t="s">
        <v>625</v>
      </c>
      <c r="E438" s="12">
        <f>E439</f>
        <v>342500</v>
      </c>
      <c r="F438" s="12">
        <f>F439</f>
        <v>131900</v>
      </c>
      <c r="G438" s="12">
        <f>G439</f>
        <v>83100</v>
      </c>
      <c r="H438" s="12">
        <f>H439</f>
        <v>79200</v>
      </c>
      <c r="I438" s="12">
        <f>I439</f>
        <v>48300</v>
      </c>
      <c r="J438" s="80"/>
      <c r="K438" s="25"/>
      <c r="L438" s="80"/>
    </row>
    <row r="439" spans="1:12" ht="12.75">
      <c r="A439" s="20"/>
      <c r="B439" s="20"/>
      <c r="C439" s="17" t="s">
        <v>610</v>
      </c>
      <c r="D439" s="152"/>
      <c r="E439" s="17">
        <v>342500</v>
      </c>
      <c r="F439" s="10">
        <v>131900</v>
      </c>
      <c r="G439" s="10">
        <v>83100</v>
      </c>
      <c r="H439" s="10">
        <v>79200</v>
      </c>
      <c r="I439" s="10">
        <v>48300</v>
      </c>
      <c r="J439" s="80"/>
      <c r="K439" s="25"/>
      <c r="L439" s="80"/>
    </row>
    <row r="440" spans="1:12" ht="12.75">
      <c r="A440" s="20"/>
      <c r="B440" s="20"/>
      <c r="C440" s="54"/>
      <c r="D440" s="131"/>
      <c r="E440" s="17"/>
      <c r="F440" s="10"/>
      <c r="G440" s="10"/>
      <c r="H440" s="10"/>
      <c r="I440" s="13"/>
      <c r="J440" s="80"/>
      <c r="K440" s="25"/>
      <c r="L440" s="80"/>
    </row>
    <row r="441" spans="1:12" ht="12.75">
      <c r="A441" s="20"/>
      <c r="B441" s="55">
        <v>80145</v>
      </c>
      <c r="C441" s="56" t="s">
        <v>367</v>
      </c>
      <c r="D441" s="152" t="s">
        <v>626</v>
      </c>
      <c r="E441" s="91">
        <f>E442</f>
        <v>17000</v>
      </c>
      <c r="F441" s="91">
        <f>F442</f>
        <v>370</v>
      </c>
      <c r="G441" s="91">
        <f>G442</f>
        <v>30</v>
      </c>
      <c r="H441" s="91">
        <f>H442</f>
        <v>6350</v>
      </c>
      <c r="I441" s="91">
        <f>I442</f>
        <v>10250</v>
      </c>
      <c r="J441" s="80"/>
      <c r="K441" s="25"/>
      <c r="L441" s="80"/>
    </row>
    <row r="442" spans="1:12" ht="12.75">
      <c r="A442" s="20"/>
      <c r="B442" s="20"/>
      <c r="C442" s="26" t="s">
        <v>766</v>
      </c>
      <c r="D442" s="152"/>
      <c r="E442" s="17">
        <v>17000</v>
      </c>
      <c r="F442" s="10">
        <v>370</v>
      </c>
      <c r="G442" s="10">
        <v>30</v>
      </c>
      <c r="H442" s="10">
        <v>6350</v>
      </c>
      <c r="I442" s="10">
        <v>10250</v>
      </c>
      <c r="J442" s="80"/>
      <c r="K442" s="25"/>
      <c r="L442" s="80"/>
    </row>
    <row r="443" spans="1:12" ht="12.75">
      <c r="A443" s="20"/>
      <c r="B443" s="20"/>
      <c r="C443" s="26"/>
      <c r="D443" s="152"/>
      <c r="E443" s="12"/>
      <c r="F443" s="10"/>
      <c r="G443" s="13"/>
      <c r="H443" s="13"/>
      <c r="I443" s="13"/>
      <c r="J443" s="80"/>
      <c r="K443" s="25"/>
      <c r="L443" s="80"/>
    </row>
    <row r="444" spans="1:12" ht="42" customHeight="1">
      <c r="A444" s="55"/>
      <c r="B444" s="55">
        <v>80146</v>
      </c>
      <c r="C444" s="11" t="s">
        <v>622</v>
      </c>
      <c r="D444" s="152" t="s">
        <v>626</v>
      </c>
      <c r="E444" s="12">
        <v>658400</v>
      </c>
      <c r="F444" s="13">
        <v>11456</v>
      </c>
      <c r="G444" s="13">
        <v>140810</v>
      </c>
      <c r="H444" s="13">
        <v>29462</v>
      </c>
      <c r="I444" s="13">
        <v>476672</v>
      </c>
      <c r="J444" s="80"/>
      <c r="K444" s="25"/>
      <c r="L444" s="80"/>
    </row>
    <row r="445" spans="1:12" ht="14.25" customHeight="1">
      <c r="A445" s="55"/>
      <c r="B445" s="55"/>
      <c r="C445" s="11"/>
      <c r="D445" s="152"/>
      <c r="E445" s="12"/>
      <c r="F445" s="13"/>
      <c r="G445" s="13"/>
      <c r="H445" s="13"/>
      <c r="I445" s="13"/>
      <c r="J445" s="80"/>
      <c r="K445" s="25"/>
      <c r="L445" s="80"/>
    </row>
    <row r="446" spans="1:12" ht="15" customHeight="1">
      <c r="A446" s="20"/>
      <c r="B446" s="55">
        <v>80195</v>
      </c>
      <c r="C446" s="56" t="s">
        <v>135</v>
      </c>
      <c r="E446" s="12">
        <f>E448+E450+E452+E454+E456+E458+E460+E462+E464+E466+E468+E470+E472+E474+E476+E478</f>
        <v>3536242</v>
      </c>
      <c r="F446" s="12">
        <f>F448+F450+F452+F454+F456+F458+F460+F462+F464+F466+F468+F470+F472+F474+F476+F478</f>
        <v>13686</v>
      </c>
      <c r="G446" s="12">
        <f>G448+G450+G452+G454+G456+G458+G460+G462+G464+G466+G468+G470+G472+G474+G476+G478</f>
        <v>717456</v>
      </c>
      <c r="H446" s="12">
        <f>H448+H450+H452+H454+H456+H458+H460+H462+H464+H466+H468+H470+H472+H474+H476+H478</f>
        <v>223917</v>
      </c>
      <c r="I446" s="12">
        <f>I448+I450+I452+I454+I456+I458+I460+I462+I464+I466+I468+I470+I472+I474+I476+I478</f>
        <v>2581183</v>
      </c>
      <c r="J446" s="80"/>
      <c r="K446" s="25"/>
      <c r="L446" s="80"/>
    </row>
    <row r="447" spans="1:12" ht="12.75">
      <c r="A447" s="20"/>
      <c r="B447" s="20"/>
      <c r="C447" s="54"/>
      <c r="D447" s="152"/>
      <c r="E447" s="17"/>
      <c r="F447" s="10"/>
      <c r="G447" s="10"/>
      <c r="H447" s="10"/>
      <c r="I447" s="13"/>
      <c r="J447" s="80"/>
      <c r="K447" s="25"/>
      <c r="L447" s="80"/>
    </row>
    <row r="448" spans="1:12" ht="12.75">
      <c r="A448" s="20"/>
      <c r="B448" s="20"/>
      <c r="C448" s="57" t="s">
        <v>589</v>
      </c>
      <c r="D448" s="152"/>
      <c r="E448" s="12">
        <v>307950</v>
      </c>
      <c r="F448" s="10"/>
      <c r="G448" s="10"/>
      <c r="H448" s="10"/>
      <c r="I448" s="13">
        <v>307950</v>
      </c>
      <c r="J448" s="80"/>
      <c r="K448" s="25"/>
      <c r="L448" s="80"/>
    </row>
    <row r="449" spans="1:12" ht="12.75">
      <c r="A449" s="20"/>
      <c r="B449" s="20"/>
      <c r="C449" s="54"/>
      <c r="D449" s="152"/>
      <c r="E449" s="17"/>
      <c r="F449" s="10"/>
      <c r="G449" s="10"/>
      <c r="H449" s="10"/>
      <c r="I449" s="13"/>
      <c r="J449" s="80"/>
      <c r="K449" s="25"/>
      <c r="L449" s="80"/>
    </row>
    <row r="450" spans="1:12" ht="12.75">
      <c r="A450" s="20"/>
      <c r="B450" s="20"/>
      <c r="C450" s="57" t="s">
        <v>368</v>
      </c>
      <c r="D450" s="152" t="s">
        <v>140</v>
      </c>
      <c r="E450" s="12">
        <v>41950</v>
      </c>
      <c r="F450" s="13"/>
      <c r="G450" s="13"/>
      <c r="H450" s="13"/>
      <c r="I450" s="13">
        <v>41950</v>
      </c>
      <c r="J450" s="80"/>
      <c r="K450" s="25"/>
      <c r="L450" s="80"/>
    </row>
    <row r="451" spans="1:12" ht="12.75">
      <c r="A451" s="20"/>
      <c r="B451" s="20"/>
      <c r="C451" s="54"/>
      <c r="D451" s="152"/>
      <c r="E451" s="17"/>
      <c r="F451" s="10"/>
      <c r="G451" s="10"/>
      <c r="H451" s="10"/>
      <c r="I451" s="13"/>
      <c r="J451" s="80"/>
      <c r="K451" s="25"/>
      <c r="L451" s="80"/>
    </row>
    <row r="452" spans="1:12" ht="12.75">
      <c r="A452" s="20"/>
      <c r="B452" s="20"/>
      <c r="C452" s="57" t="s">
        <v>369</v>
      </c>
      <c r="D452" s="152" t="s">
        <v>140</v>
      </c>
      <c r="E452" s="12">
        <v>36000</v>
      </c>
      <c r="F452" s="13"/>
      <c r="G452" s="13"/>
      <c r="H452" s="13"/>
      <c r="I452" s="13">
        <v>36000</v>
      </c>
      <c r="J452" s="80"/>
      <c r="K452" s="25"/>
      <c r="L452" s="80"/>
    </row>
    <row r="453" spans="1:12" ht="12.75">
      <c r="A453" s="20"/>
      <c r="B453" s="20"/>
      <c r="C453" s="57"/>
      <c r="D453" s="152"/>
      <c r="E453" s="12"/>
      <c r="F453" s="13"/>
      <c r="G453" s="13"/>
      <c r="H453" s="13"/>
      <c r="I453" s="13"/>
      <c r="J453" s="80"/>
      <c r="K453" s="25"/>
      <c r="L453" s="80"/>
    </row>
    <row r="454" spans="1:12" ht="25.5">
      <c r="A454" s="20"/>
      <c r="B454" s="20"/>
      <c r="C454" s="57" t="s">
        <v>379</v>
      </c>
      <c r="D454" s="152" t="s">
        <v>140</v>
      </c>
      <c r="E454" s="12">
        <v>827550</v>
      </c>
      <c r="F454" s="13"/>
      <c r="G454" s="13">
        <v>620650</v>
      </c>
      <c r="H454" s="13">
        <v>206883</v>
      </c>
      <c r="I454" s="13">
        <v>17</v>
      </c>
      <c r="J454" s="80"/>
      <c r="K454" s="25"/>
      <c r="L454" s="80"/>
    </row>
    <row r="455" spans="1:12" ht="12.75">
      <c r="A455" s="20"/>
      <c r="B455" s="20"/>
      <c r="C455" s="17"/>
      <c r="D455" s="152"/>
      <c r="E455" s="12"/>
      <c r="F455" s="13"/>
      <c r="G455" s="13"/>
      <c r="H455" s="13"/>
      <c r="I455" s="13"/>
      <c r="J455" s="80"/>
      <c r="K455" s="25"/>
      <c r="L455" s="80"/>
    </row>
    <row r="456" spans="1:12" ht="12.75">
      <c r="A456" s="20"/>
      <c r="B456" s="20"/>
      <c r="C456" s="57" t="s">
        <v>380</v>
      </c>
      <c r="D456" s="152" t="s">
        <v>626</v>
      </c>
      <c r="E456" s="12">
        <v>55650</v>
      </c>
      <c r="F456" s="13">
        <v>1315</v>
      </c>
      <c r="G456" s="13">
        <v>15430</v>
      </c>
      <c r="H456" s="13">
        <v>2912</v>
      </c>
      <c r="I456" s="13">
        <v>35993</v>
      </c>
      <c r="J456" s="80"/>
      <c r="K456" s="25"/>
      <c r="L456" s="80"/>
    </row>
    <row r="457" spans="1:12" ht="12.75">
      <c r="A457" s="20"/>
      <c r="B457" s="20"/>
      <c r="C457" s="132"/>
      <c r="D457" s="152"/>
      <c r="E457" s="12"/>
      <c r="F457" s="10"/>
      <c r="G457" s="10"/>
      <c r="H457" s="10"/>
      <c r="I457" s="13"/>
      <c r="J457" s="80"/>
      <c r="K457" s="25"/>
      <c r="L457" s="80"/>
    </row>
    <row r="458" spans="1:12" ht="12.75">
      <c r="A458" s="20"/>
      <c r="B458" s="20"/>
      <c r="C458" s="57" t="s">
        <v>381</v>
      </c>
      <c r="D458" s="152" t="s">
        <v>656</v>
      </c>
      <c r="E458" s="12">
        <v>1654310</v>
      </c>
      <c r="F458" s="13"/>
      <c r="G458" s="13"/>
      <c r="H458" s="13"/>
      <c r="I458" s="13">
        <v>1654310</v>
      </c>
      <c r="J458" s="80"/>
      <c r="K458" s="25"/>
      <c r="L458" s="80"/>
    </row>
    <row r="459" spans="1:12" ht="12.75">
      <c r="A459" s="20"/>
      <c r="B459" s="20"/>
      <c r="C459" s="54"/>
      <c r="D459" s="135"/>
      <c r="E459" s="12"/>
      <c r="F459" s="10"/>
      <c r="G459" s="10"/>
      <c r="H459" s="10"/>
      <c r="I459" s="13"/>
      <c r="J459" s="80"/>
      <c r="K459" s="25"/>
      <c r="L459" s="80"/>
    </row>
    <row r="460" spans="1:12" ht="12.75">
      <c r="A460" s="20"/>
      <c r="B460" s="20"/>
      <c r="C460" s="88" t="s">
        <v>750</v>
      </c>
      <c r="D460" s="135" t="s">
        <v>140</v>
      </c>
      <c r="E460" s="12">
        <v>145700</v>
      </c>
      <c r="F460" s="13"/>
      <c r="G460" s="13"/>
      <c r="H460" s="13"/>
      <c r="I460" s="13">
        <v>145700</v>
      </c>
      <c r="J460" s="80"/>
      <c r="K460" s="25"/>
      <c r="L460" s="80"/>
    </row>
    <row r="461" spans="1:12" ht="12.75">
      <c r="A461" s="20"/>
      <c r="B461" s="20"/>
      <c r="C461" s="57"/>
      <c r="D461" s="135"/>
      <c r="E461" s="12"/>
      <c r="F461" s="10"/>
      <c r="G461" s="10"/>
      <c r="H461" s="10"/>
      <c r="I461" s="13"/>
      <c r="J461" s="80"/>
      <c r="K461" s="25"/>
      <c r="L461" s="80"/>
    </row>
    <row r="462" spans="1:12" ht="12.75">
      <c r="A462" s="20"/>
      <c r="B462" s="20"/>
      <c r="C462" s="57" t="s">
        <v>166</v>
      </c>
      <c r="D462" s="135" t="s">
        <v>626</v>
      </c>
      <c r="E462" s="12">
        <v>121100</v>
      </c>
      <c r="F462" s="10">
        <v>12371</v>
      </c>
      <c r="G462" s="10">
        <v>72876</v>
      </c>
      <c r="H462" s="10">
        <v>7290</v>
      </c>
      <c r="I462" s="13">
        <v>28563</v>
      </c>
      <c r="J462" s="80"/>
      <c r="K462" s="25"/>
      <c r="L462" s="80"/>
    </row>
    <row r="463" spans="1:12" ht="12.75">
      <c r="A463" s="20"/>
      <c r="B463" s="20"/>
      <c r="C463" s="57"/>
      <c r="D463" s="135"/>
      <c r="E463" s="12"/>
      <c r="F463" s="10"/>
      <c r="G463" s="10"/>
      <c r="H463" s="10"/>
      <c r="I463" s="13"/>
      <c r="J463" s="80"/>
      <c r="K463" s="25"/>
      <c r="L463" s="80"/>
    </row>
    <row r="464" spans="1:12" ht="25.5">
      <c r="A464" s="20"/>
      <c r="B464" s="20"/>
      <c r="C464" s="57" t="s">
        <v>729</v>
      </c>
      <c r="D464" s="135" t="s">
        <v>626</v>
      </c>
      <c r="E464" s="12">
        <v>50700</v>
      </c>
      <c r="F464" s="10"/>
      <c r="G464" s="10"/>
      <c r="H464" s="10"/>
      <c r="I464" s="13">
        <v>50700</v>
      </c>
      <c r="J464" s="80"/>
      <c r="K464" s="25"/>
      <c r="L464" s="80"/>
    </row>
    <row r="465" spans="1:12" ht="12.75">
      <c r="A465" s="20"/>
      <c r="B465" s="20"/>
      <c r="C465" s="57"/>
      <c r="D465" s="135"/>
      <c r="E465" s="12"/>
      <c r="F465" s="10"/>
      <c r="G465" s="10"/>
      <c r="H465" s="10"/>
      <c r="I465" s="13"/>
      <c r="J465" s="80"/>
      <c r="K465" s="25"/>
      <c r="L465" s="80"/>
    </row>
    <row r="466" spans="1:12" ht="25.5">
      <c r="A466" s="20"/>
      <c r="B466" s="20"/>
      <c r="C466" s="57" t="s">
        <v>167</v>
      </c>
      <c r="D466" s="135" t="s">
        <v>626</v>
      </c>
      <c r="E466" s="12">
        <v>31000</v>
      </c>
      <c r="F466" s="10"/>
      <c r="G466" s="10"/>
      <c r="H466" s="10"/>
      <c r="I466" s="13">
        <v>31000</v>
      </c>
      <c r="J466" s="80"/>
      <c r="K466" s="25"/>
      <c r="L466" s="80"/>
    </row>
    <row r="467" spans="1:12" ht="12.75">
      <c r="A467" s="20"/>
      <c r="B467" s="20"/>
      <c r="C467" s="57"/>
      <c r="D467" s="135"/>
      <c r="E467" s="12"/>
      <c r="F467" s="10"/>
      <c r="G467" s="10"/>
      <c r="H467" s="10"/>
      <c r="I467" s="13"/>
      <c r="J467" s="80"/>
      <c r="K467" s="25"/>
      <c r="L467" s="80"/>
    </row>
    <row r="468" spans="1:12" ht="25.5">
      <c r="A468" s="20"/>
      <c r="B468" s="20"/>
      <c r="C468" s="57" t="s">
        <v>168</v>
      </c>
      <c r="D468" s="135" t="s">
        <v>626</v>
      </c>
      <c r="E468" s="12">
        <v>24150</v>
      </c>
      <c r="F468" s="10"/>
      <c r="G468" s="10">
        <v>8500</v>
      </c>
      <c r="H468" s="10"/>
      <c r="I468" s="13">
        <v>15650</v>
      </c>
      <c r="J468" s="80"/>
      <c r="K468" s="25"/>
      <c r="L468" s="80"/>
    </row>
    <row r="469" spans="1:12" ht="12.75">
      <c r="A469" s="20"/>
      <c r="B469" s="20"/>
      <c r="C469" s="57"/>
      <c r="D469" s="135"/>
      <c r="E469" s="12"/>
      <c r="F469" s="10"/>
      <c r="G469" s="10"/>
      <c r="H469" s="10"/>
      <c r="I469" s="13"/>
      <c r="J469" s="80"/>
      <c r="K469" s="25"/>
      <c r="L469" s="80"/>
    </row>
    <row r="470" spans="1:12" ht="25.5">
      <c r="A470" s="20"/>
      <c r="B470" s="20"/>
      <c r="C470" s="57" t="s">
        <v>766</v>
      </c>
      <c r="D470" s="135" t="s">
        <v>497</v>
      </c>
      <c r="E470" s="12">
        <v>10000</v>
      </c>
      <c r="F470" s="10"/>
      <c r="G470" s="10"/>
      <c r="H470" s="10"/>
      <c r="I470" s="13">
        <v>10000</v>
      </c>
      <c r="J470" s="80"/>
      <c r="K470" s="25"/>
      <c r="L470" s="80"/>
    </row>
    <row r="471" spans="1:12" ht="12.75">
      <c r="A471" s="20"/>
      <c r="B471" s="20"/>
      <c r="C471" s="57"/>
      <c r="D471" s="135"/>
      <c r="E471" s="12"/>
      <c r="F471" s="10"/>
      <c r="G471" s="10"/>
      <c r="H471" s="10"/>
      <c r="I471" s="13"/>
      <c r="J471" s="80"/>
      <c r="K471" s="25"/>
      <c r="L471" s="80"/>
    </row>
    <row r="472" spans="1:12" ht="12.75">
      <c r="A472" s="20"/>
      <c r="B472" s="20"/>
      <c r="C472" s="57" t="s">
        <v>516</v>
      </c>
      <c r="D472" s="135" t="s">
        <v>626</v>
      </c>
      <c r="E472" s="12">
        <v>177922</v>
      </c>
      <c r="F472" s="10"/>
      <c r="G472" s="10"/>
      <c r="H472" s="10"/>
      <c r="I472" s="13">
        <v>177922</v>
      </c>
      <c r="J472" s="80"/>
      <c r="K472" s="25"/>
      <c r="L472" s="80"/>
    </row>
    <row r="473" spans="1:12" ht="12.75">
      <c r="A473" s="20"/>
      <c r="B473" s="20"/>
      <c r="C473" s="57"/>
      <c r="D473" s="135"/>
      <c r="E473" s="12"/>
      <c r="F473" s="10"/>
      <c r="G473" s="10"/>
      <c r="H473" s="10"/>
      <c r="I473" s="13"/>
      <c r="J473" s="80"/>
      <c r="K473" s="25"/>
      <c r="L473" s="80"/>
    </row>
    <row r="474" spans="1:12" ht="63.75">
      <c r="A474" s="20"/>
      <c r="B474" s="20"/>
      <c r="C474" s="57" t="s">
        <v>498</v>
      </c>
      <c r="D474" s="135" t="s">
        <v>626</v>
      </c>
      <c r="E474" s="12">
        <v>10400</v>
      </c>
      <c r="F474" s="10"/>
      <c r="G474" s="10"/>
      <c r="H474" s="10"/>
      <c r="I474" s="13">
        <v>10400</v>
      </c>
      <c r="J474" s="80"/>
      <c r="K474" s="25"/>
      <c r="L474" s="80"/>
    </row>
    <row r="475" spans="1:12" ht="12.75">
      <c r="A475" s="20"/>
      <c r="B475" s="20"/>
      <c r="C475" s="57"/>
      <c r="D475" s="135"/>
      <c r="E475" s="12"/>
      <c r="F475" s="10"/>
      <c r="G475" s="10"/>
      <c r="H475" s="10"/>
      <c r="I475" s="13"/>
      <c r="J475" s="80"/>
      <c r="K475" s="25"/>
      <c r="L475" s="80"/>
    </row>
    <row r="476" spans="1:12" ht="38.25">
      <c r="A476" s="20"/>
      <c r="B476" s="20"/>
      <c r="C476" s="57" t="s">
        <v>517</v>
      </c>
      <c r="D476" s="135" t="s">
        <v>626</v>
      </c>
      <c r="E476" s="12">
        <v>27360</v>
      </c>
      <c r="F476" s="10"/>
      <c r="G476" s="10"/>
      <c r="H476" s="10"/>
      <c r="I476" s="13">
        <v>27360</v>
      </c>
      <c r="J476" s="80"/>
      <c r="K476" s="25"/>
      <c r="L476" s="80"/>
    </row>
    <row r="477" spans="1:12" ht="12.75">
      <c r="A477" s="20"/>
      <c r="B477" s="20"/>
      <c r="C477" s="57"/>
      <c r="D477" s="135"/>
      <c r="E477" s="12"/>
      <c r="F477" s="10"/>
      <c r="G477" s="10"/>
      <c r="H477" s="10"/>
      <c r="I477" s="13"/>
      <c r="J477" s="80"/>
      <c r="K477" s="25"/>
      <c r="L477" s="80"/>
    </row>
    <row r="478" spans="1:12" ht="12.75">
      <c r="A478" s="20"/>
      <c r="B478" s="20"/>
      <c r="C478" s="57" t="s">
        <v>436</v>
      </c>
      <c r="D478" s="135" t="s">
        <v>626</v>
      </c>
      <c r="E478" s="12">
        <v>14500</v>
      </c>
      <c r="F478" s="10"/>
      <c r="G478" s="10"/>
      <c r="H478" s="10">
        <v>6832</v>
      </c>
      <c r="I478" s="13">
        <v>7668</v>
      </c>
      <c r="J478" s="80"/>
      <c r="K478" s="25"/>
      <c r="L478" s="80"/>
    </row>
    <row r="479" spans="1:12" ht="12.75">
      <c r="A479" s="20"/>
      <c r="B479" s="20"/>
      <c r="C479" s="54"/>
      <c r="D479" s="133"/>
      <c r="E479" s="12"/>
      <c r="F479" s="10"/>
      <c r="G479" s="10"/>
      <c r="H479" s="10"/>
      <c r="I479" s="13"/>
      <c r="J479" s="80"/>
      <c r="K479" s="25"/>
      <c r="L479" s="80"/>
    </row>
    <row r="480" spans="1:12" ht="24" customHeight="1">
      <c r="A480" s="2">
        <v>803</v>
      </c>
      <c r="B480" s="2"/>
      <c r="C480" s="3" t="s">
        <v>295</v>
      </c>
      <c r="D480" s="3"/>
      <c r="E480" s="3">
        <f aca="true" t="shared" si="2" ref="E480:I481">E481</f>
        <v>4368</v>
      </c>
      <c r="F480" s="3">
        <f t="shared" si="2"/>
        <v>0</v>
      </c>
      <c r="G480" s="3">
        <f t="shared" si="2"/>
        <v>0</v>
      </c>
      <c r="H480" s="3">
        <f t="shared" si="2"/>
        <v>0</v>
      </c>
      <c r="I480" s="3">
        <f t="shared" si="2"/>
        <v>4368</v>
      </c>
      <c r="J480" s="80"/>
      <c r="K480" s="25"/>
      <c r="L480" s="80"/>
    </row>
    <row r="481" spans="1:12" s="37" customFormat="1" ht="12.75">
      <c r="A481" s="55"/>
      <c r="B481" s="55">
        <v>80309</v>
      </c>
      <c r="C481" s="56" t="s">
        <v>296</v>
      </c>
      <c r="D481" s="133" t="s">
        <v>437</v>
      </c>
      <c r="E481" s="12">
        <f t="shared" si="2"/>
        <v>4368</v>
      </c>
      <c r="F481" s="12">
        <f t="shared" si="2"/>
        <v>0</v>
      </c>
      <c r="G481" s="12">
        <f t="shared" si="2"/>
        <v>0</v>
      </c>
      <c r="H481" s="12">
        <f t="shared" si="2"/>
        <v>0</v>
      </c>
      <c r="I481" s="12">
        <f t="shared" si="2"/>
        <v>4368</v>
      </c>
      <c r="J481" s="25"/>
      <c r="K481" s="25"/>
      <c r="L481" s="25"/>
    </row>
    <row r="482" spans="1:12" ht="25.5">
      <c r="A482" s="20"/>
      <c r="B482" s="20"/>
      <c r="C482" s="57" t="s">
        <v>297</v>
      </c>
      <c r="D482" s="135"/>
      <c r="E482" s="17">
        <v>4368</v>
      </c>
      <c r="F482" s="10"/>
      <c r="G482" s="10"/>
      <c r="H482" s="10"/>
      <c r="I482" s="10">
        <v>4368</v>
      </c>
      <c r="J482" s="80"/>
      <c r="K482" s="25"/>
      <c r="L482" s="80"/>
    </row>
    <row r="483" spans="1:12" ht="12.75">
      <c r="A483" s="20"/>
      <c r="B483" s="20"/>
      <c r="C483" s="54"/>
      <c r="D483" s="133"/>
      <c r="E483" s="12"/>
      <c r="F483" s="10"/>
      <c r="G483" s="10"/>
      <c r="H483" s="10"/>
      <c r="I483" s="13"/>
      <c r="J483" s="80"/>
      <c r="K483" s="25"/>
      <c r="L483" s="80"/>
    </row>
    <row r="484" spans="1:12" ht="24" customHeight="1">
      <c r="A484" s="2">
        <v>851</v>
      </c>
      <c r="B484" s="2"/>
      <c r="C484" s="3" t="s">
        <v>382</v>
      </c>
      <c r="D484" s="3"/>
      <c r="E484" s="3">
        <f>E485+E503+E501+E506+E492+E509+E490</f>
        <v>6247482</v>
      </c>
      <c r="F484" s="3">
        <f>F485+F503+F501+F506+F492+F509+F490</f>
        <v>1442075</v>
      </c>
      <c r="G484" s="3">
        <f>G485+G503+G501+G506+G492+G509+G490</f>
        <v>1681497</v>
      </c>
      <c r="H484" s="3">
        <f>H485+H503+H501+H506+H492+H509+H490</f>
        <v>1679851</v>
      </c>
      <c r="I484" s="3">
        <f>I485+I503+I501+I506+I492+I509+I490</f>
        <v>1444059</v>
      </c>
      <c r="J484" s="80"/>
      <c r="K484" s="25"/>
      <c r="L484" s="80"/>
    </row>
    <row r="485" spans="1:12" ht="12.75">
      <c r="A485" s="4"/>
      <c r="B485" s="4">
        <v>85121</v>
      </c>
      <c r="C485" s="11" t="s">
        <v>383</v>
      </c>
      <c r="D485" s="11"/>
      <c r="E485" s="13">
        <f>E486+E487+E488+E489</f>
        <v>363597</v>
      </c>
      <c r="F485" s="13">
        <f>F486+F487+F488+F489</f>
        <v>0</v>
      </c>
      <c r="G485" s="13">
        <f>G486+G487+G488+G489</f>
        <v>31622</v>
      </c>
      <c r="H485" s="13">
        <f>H486+H487+H488+H489</f>
        <v>68976</v>
      </c>
      <c r="I485" s="13">
        <f>I486+I487+I488+I489</f>
        <v>262999</v>
      </c>
      <c r="J485" s="80"/>
      <c r="K485" s="25"/>
      <c r="L485" s="80"/>
    </row>
    <row r="486" spans="1:12" ht="30.75" customHeight="1">
      <c r="A486" s="4"/>
      <c r="B486" s="8"/>
      <c r="C486" s="9" t="s">
        <v>482</v>
      </c>
      <c r="D486" s="13" t="s">
        <v>376</v>
      </c>
      <c r="E486" s="10">
        <v>114156</v>
      </c>
      <c r="F486" s="10"/>
      <c r="G486" s="10">
        <v>11702</v>
      </c>
      <c r="H486" s="10">
        <v>49898</v>
      </c>
      <c r="I486" s="10">
        <v>52556</v>
      </c>
      <c r="J486" s="80"/>
      <c r="K486" s="25"/>
      <c r="L486" s="80"/>
    </row>
    <row r="487" spans="1:12" ht="12.75">
      <c r="A487" s="4"/>
      <c r="B487" s="4"/>
      <c r="C487" s="9" t="s">
        <v>635</v>
      </c>
      <c r="D487" s="21" t="s">
        <v>140</v>
      </c>
      <c r="E487" s="10">
        <v>103041</v>
      </c>
      <c r="F487" s="10"/>
      <c r="G487" s="10">
        <v>13212</v>
      </c>
      <c r="H487" s="10">
        <v>19078</v>
      </c>
      <c r="I487" s="10">
        <v>70751</v>
      </c>
      <c r="J487" s="80"/>
      <c r="K487" s="25"/>
      <c r="L487" s="80"/>
    </row>
    <row r="488" spans="1:12" ht="12.75">
      <c r="A488" s="4"/>
      <c r="B488" s="4"/>
      <c r="C488" s="9" t="s">
        <v>417</v>
      </c>
      <c r="D488" s="21" t="s">
        <v>140</v>
      </c>
      <c r="E488" s="10">
        <v>126400</v>
      </c>
      <c r="F488" s="10"/>
      <c r="G488" s="10">
        <v>6708</v>
      </c>
      <c r="H488" s="10"/>
      <c r="I488" s="10">
        <v>119692</v>
      </c>
      <c r="J488" s="80"/>
      <c r="K488" s="25"/>
      <c r="L488" s="80"/>
    </row>
    <row r="489" spans="1:12" ht="12.75">
      <c r="A489" s="4"/>
      <c r="B489" s="4"/>
      <c r="C489" s="9" t="s">
        <v>694</v>
      </c>
      <c r="D489" s="21" t="s">
        <v>140</v>
      </c>
      <c r="E489" s="10">
        <v>20000</v>
      </c>
      <c r="F489" s="10"/>
      <c r="G489" s="10"/>
      <c r="H489" s="10"/>
      <c r="I489" s="10">
        <v>20000</v>
      </c>
      <c r="J489" s="80"/>
      <c r="K489" s="25"/>
      <c r="L489" s="80"/>
    </row>
    <row r="490" spans="1:12" s="37" customFormat="1" ht="25.5">
      <c r="A490" s="4"/>
      <c r="B490" s="4">
        <v>85141</v>
      </c>
      <c r="C490" s="11" t="s">
        <v>298</v>
      </c>
      <c r="D490" s="13" t="s">
        <v>187</v>
      </c>
      <c r="E490" s="13">
        <f>E491</f>
        <v>25000</v>
      </c>
      <c r="F490" s="13">
        <f>F491</f>
        <v>0</v>
      </c>
      <c r="G490" s="13">
        <f>G491</f>
        <v>0</v>
      </c>
      <c r="H490" s="13">
        <f>H491</f>
        <v>0</v>
      </c>
      <c r="I490" s="13">
        <f>I491</f>
        <v>25000</v>
      </c>
      <c r="J490" s="25"/>
      <c r="K490" s="25"/>
      <c r="L490" s="25"/>
    </row>
    <row r="491" spans="1:12" ht="25.5">
      <c r="A491" s="4"/>
      <c r="B491" s="4"/>
      <c r="C491" s="9" t="s">
        <v>299</v>
      </c>
      <c r="D491" s="21"/>
      <c r="E491" s="10">
        <v>25000</v>
      </c>
      <c r="F491" s="10"/>
      <c r="G491" s="10"/>
      <c r="H491" s="10"/>
      <c r="I491" s="10">
        <v>25000</v>
      </c>
      <c r="J491" s="80"/>
      <c r="K491" s="25"/>
      <c r="L491" s="80"/>
    </row>
    <row r="492" spans="1:12" ht="12.75">
      <c r="A492" s="4"/>
      <c r="B492" s="4">
        <v>85149</v>
      </c>
      <c r="C492" s="11" t="s">
        <v>643</v>
      </c>
      <c r="D492" s="19" t="s">
        <v>437</v>
      </c>
      <c r="E492" s="13">
        <f>SUM(E493:E500)</f>
        <v>458000</v>
      </c>
      <c r="F492" s="13">
        <v>87500</v>
      </c>
      <c r="G492" s="13">
        <v>154000</v>
      </c>
      <c r="H492" s="13">
        <v>129000</v>
      </c>
      <c r="I492" s="13">
        <v>87500</v>
      </c>
      <c r="J492" s="80"/>
      <c r="K492" s="25"/>
      <c r="L492" s="80"/>
    </row>
    <row r="493" spans="1:12" ht="25.5">
      <c r="A493" s="4"/>
      <c r="B493" s="4"/>
      <c r="C493" s="9" t="s">
        <v>695</v>
      </c>
      <c r="D493" s="13"/>
      <c r="E493" s="10">
        <v>350000</v>
      </c>
      <c r="F493" s="10"/>
      <c r="G493" s="10"/>
      <c r="H493" s="10"/>
      <c r="I493" s="10"/>
      <c r="J493" s="80"/>
      <c r="K493" s="25"/>
      <c r="L493" s="80"/>
    </row>
    <row r="494" spans="1:12" ht="12.75">
      <c r="A494" s="4"/>
      <c r="B494" s="4"/>
      <c r="C494" s="9" t="s">
        <v>483</v>
      </c>
      <c r="D494" s="13"/>
      <c r="E494" s="10">
        <v>52817</v>
      </c>
      <c r="F494" s="10"/>
      <c r="G494" s="10"/>
      <c r="H494" s="10"/>
      <c r="I494" s="10"/>
      <c r="J494" s="80"/>
      <c r="K494" s="25"/>
      <c r="L494" s="80"/>
    </row>
    <row r="495" spans="1:12" ht="25.5">
      <c r="A495" s="4"/>
      <c r="B495" s="4"/>
      <c r="C495" s="9" t="s">
        <v>438</v>
      </c>
      <c r="D495" s="13"/>
      <c r="E495" s="10">
        <v>11683</v>
      </c>
      <c r="F495" s="10"/>
      <c r="G495" s="10"/>
      <c r="H495" s="10"/>
      <c r="I495" s="10"/>
      <c r="J495" s="80"/>
      <c r="K495" s="25"/>
      <c r="L495" s="80"/>
    </row>
    <row r="496" spans="1:12" ht="12.75">
      <c r="A496" s="4"/>
      <c r="B496" s="4"/>
      <c r="C496" s="9" t="s">
        <v>439</v>
      </c>
      <c r="D496" s="13"/>
      <c r="E496" s="10">
        <v>20000</v>
      </c>
      <c r="F496" s="10"/>
      <c r="G496" s="10"/>
      <c r="H496" s="10"/>
      <c r="I496" s="10"/>
      <c r="J496" s="80"/>
      <c r="K496" s="25"/>
      <c r="L496" s="80"/>
    </row>
    <row r="497" spans="1:12" ht="25.5">
      <c r="A497" s="4"/>
      <c r="B497" s="4"/>
      <c r="C497" s="9" t="s">
        <v>696</v>
      </c>
      <c r="D497" s="13"/>
      <c r="E497" s="10">
        <v>8541</v>
      </c>
      <c r="F497" s="10"/>
      <c r="G497" s="10"/>
      <c r="H497" s="10"/>
      <c r="I497" s="10"/>
      <c r="J497" s="80"/>
      <c r="K497" s="25"/>
      <c r="L497" s="80"/>
    </row>
    <row r="498" spans="1:12" ht="25.5">
      <c r="A498" s="4"/>
      <c r="B498" s="4"/>
      <c r="C498" s="9" t="s">
        <v>697</v>
      </c>
      <c r="D498" s="13"/>
      <c r="E498" s="10">
        <v>1709</v>
      </c>
      <c r="F498" s="10"/>
      <c r="G498" s="10"/>
      <c r="H498" s="10"/>
      <c r="I498" s="10"/>
      <c r="J498" s="80"/>
      <c r="K498" s="25"/>
      <c r="L498" s="80"/>
    </row>
    <row r="499" spans="1:12" ht="25.5">
      <c r="A499" s="4"/>
      <c r="B499" s="4"/>
      <c r="C499" s="9" t="s">
        <v>698</v>
      </c>
      <c r="D499" s="13"/>
      <c r="E499" s="10">
        <v>10250</v>
      </c>
      <c r="F499" s="10"/>
      <c r="G499" s="10"/>
      <c r="H499" s="10"/>
      <c r="I499" s="10"/>
      <c r="J499" s="80"/>
      <c r="K499" s="25"/>
      <c r="L499" s="80"/>
    </row>
    <row r="500" spans="1:12" ht="12.75">
      <c r="A500" s="4"/>
      <c r="B500" s="4"/>
      <c r="C500" s="9" t="s">
        <v>484</v>
      </c>
      <c r="D500" s="9"/>
      <c r="E500" s="10">
        <v>3000</v>
      </c>
      <c r="F500" s="10"/>
      <c r="G500" s="10"/>
      <c r="H500" s="10"/>
      <c r="I500" s="10"/>
      <c r="J500" s="80"/>
      <c r="K500" s="25"/>
      <c r="L500" s="80"/>
    </row>
    <row r="501" spans="1:12" ht="12.75">
      <c r="A501" s="4"/>
      <c r="B501" s="4">
        <v>85153</v>
      </c>
      <c r="C501" s="11" t="s">
        <v>440</v>
      </c>
      <c r="D501" s="19" t="s">
        <v>437</v>
      </c>
      <c r="E501" s="13">
        <f>E502</f>
        <v>60000</v>
      </c>
      <c r="F501" s="13">
        <v>20000</v>
      </c>
      <c r="G501" s="13">
        <v>20000</v>
      </c>
      <c r="H501" s="13">
        <v>10000</v>
      </c>
      <c r="I501" s="13">
        <v>10000</v>
      </c>
      <c r="J501" s="80"/>
      <c r="K501" s="25"/>
      <c r="L501" s="80"/>
    </row>
    <row r="502" spans="1:12" ht="12.75">
      <c r="A502" s="4"/>
      <c r="B502" s="8"/>
      <c r="C502" s="9" t="s">
        <v>766</v>
      </c>
      <c r="D502" s="9"/>
      <c r="E502" s="10">
        <v>60000</v>
      </c>
      <c r="F502" s="10"/>
      <c r="G502" s="10"/>
      <c r="H502" s="10"/>
      <c r="I502" s="10"/>
      <c r="J502" s="80"/>
      <c r="K502" s="25"/>
      <c r="L502" s="80"/>
    </row>
    <row r="503" spans="1:12" ht="12.75">
      <c r="A503" s="4"/>
      <c r="B503" s="4">
        <v>85154</v>
      </c>
      <c r="C503" s="11" t="s">
        <v>384</v>
      </c>
      <c r="D503" s="19" t="s">
        <v>437</v>
      </c>
      <c r="E503" s="13">
        <f>E504</f>
        <v>2670135</v>
      </c>
      <c r="F503" s="13">
        <v>563325</v>
      </c>
      <c r="G503" s="13">
        <v>705625</v>
      </c>
      <c r="H503" s="13">
        <v>705625</v>
      </c>
      <c r="I503" s="13">
        <v>695560</v>
      </c>
      <c r="J503" s="80"/>
      <c r="K503" s="25"/>
      <c r="L503" s="80"/>
    </row>
    <row r="504" spans="1:12" ht="25.5">
      <c r="A504" s="4"/>
      <c r="B504" s="8"/>
      <c r="C504" s="9" t="s">
        <v>485</v>
      </c>
      <c r="D504" s="12"/>
      <c r="E504" s="10">
        <v>2670135</v>
      </c>
      <c r="F504" s="10"/>
      <c r="G504" s="10"/>
      <c r="H504" s="10"/>
      <c r="I504" s="10"/>
      <c r="J504" s="80"/>
      <c r="K504" s="25"/>
      <c r="L504" s="80"/>
    </row>
    <row r="505" spans="1:12" ht="12.75">
      <c r="A505" s="8"/>
      <c r="B505" s="8"/>
      <c r="C505" s="9"/>
      <c r="D505" s="9"/>
      <c r="E505" s="10"/>
      <c r="F505" s="10"/>
      <c r="G505" s="10"/>
      <c r="H505" s="10"/>
      <c r="I505" s="10"/>
      <c r="J505" s="80"/>
      <c r="K505" s="25"/>
      <c r="L505" s="80"/>
    </row>
    <row r="506" spans="1:12" ht="38.25">
      <c r="A506" s="8"/>
      <c r="B506" s="4">
        <v>85156</v>
      </c>
      <c r="C506" s="11" t="s">
        <v>756</v>
      </c>
      <c r="D506" s="12"/>
      <c r="E506" s="13">
        <f>E507+E508</f>
        <v>2209000</v>
      </c>
      <c r="F506" s="13">
        <f>F507+F508</f>
        <v>656250</v>
      </c>
      <c r="G506" s="13">
        <f>G507+G508</f>
        <v>655250</v>
      </c>
      <c r="H506" s="13">
        <f>H507+H508</f>
        <v>651250</v>
      </c>
      <c r="I506" s="13">
        <f>I507+I508</f>
        <v>246250</v>
      </c>
      <c r="J506" s="80"/>
      <c r="K506" s="25"/>
      <c r="L506" s="80"/>
    </row>
    <row r="507" spans="1:12" ht="38.25">
      <c r="A507" s="8"/>
      <c r="B507" s="4"/>
      <c r="C507" s="118" t="s">
        <v>486</v>
      </c>
      <c r="D507" s="19" t="s">
        <v>437</v>
      </c>
      <c r="E507" s="10">
        <v>9000</v>
      </c>
      <c r="F507" s="10">
        <v>5000</v>
      </c>
      <c r="G507" s="10">
        <v>4000</v>
      </c>
      <c r="H507" s="10">
        <v>0</v>
      </c>
      <c r="I507" s="10">
        <v>0</v>
      </c>
      <c r="J507" s="80"/>
      <c r="K507" s="25"/>
      <c r="L507" s="80"/>
    </row>
    <row r="508" spans="1:12" ht="38.25">
      <c r="A508" s="8"/>
      <c r="B508" s="8"/>
      <c r="C508" s="118" t="s">
        <v>487</v>
      </c>
      <c r="D508" s="13" t="s">
        <v>757</v>
      </c>
      <c r="E508" s="10">
        <v>2200000</v>
      </c>
      <c r="F508" s="10">
        <v>651250</v>
      </c>
      <c r="G508" s="10">
        <v>651250</v>
      </c>
      <c r="H508" s="10">
        <v>651250</v>
      </c>
      <c r="I508" s="10">
        <v>246250</v>
      </c>
      <c r="J508" s="80"/>
      <c r="K508" s="25"/>
      <c r="L508" s="80"/>
    </row>
    <row r="509" spans="1:12" ht="12.75">
      <c r="A509" s="8"/>
      <c r="B509" s="4">
        <v>85195</v>
      </c>
      <c r="C509" s="11" t="s">
        <v>135</v>
      </c>
      <c r="D509" s="13" t="s">
        <v>437</v>
      </c>
      <c r="E509" s="13">
        <f>E510+E511+E512</f>
        <v>461750</v>
      </c>
      <c r="F509" s="13">
        <f>F510+F511+F512</f>
        <v>115000</v>
      </c>
      <c r="G509" s="13">
        <f>G510+G511+G512</f>
        <v>115000</v>
      </c>
      <c r="H509" s="13">
        <f>H510+H511+H512</f>
        <v>115000</v>
      </c>
      <c r="I509" s="13">
        <f>I510+I511+I512</f>
        <v>116750</v>
      </c>
      <c r="J509" s="80"/>
      <c r="K509" s="25"/>
      <c r="L509" s="80"/>
    </row>
    <row r="510" spans="1:12" ht="12.75">
      <c r="A510" s="8"/>
      <c r="B510" s="8"/>
      <c r="C510" s="118" t="s">
        <v>488</v>
      </c>
      <c r="D510" s="13"/>
      <c r="E510" s="10">
        <v>400000</v>
      </c>
      <c r="F510" s="10">
        <v>100000</v>
      </c>
      <c r="G510" s="10">
        <v>100000</v>
      </c>
      <c r="H510" s="10">
        <v>100000</v>
      </c>
      <c r="I510" s="10">
        <v>100000</v>
      </c>
      <c r="J510" s="80"/>
      <c r="K510" s="25"/>
      <c r="L510" s="80"/>
    </row>
    <row r="511" spans="1:12" ht="25.5">
      <c r="A511" s="8"/>
      <c r="B511" s="8"/>
      <c r="C511" s="9" t="s">
        <v>489</v>
      </c>
      <c r="D511" s="22"/>
      <c r="E511" s="10">
        <v>60000</v>
      </c>
      <c r="F511" s="10">
        <v>15000</v>
      </c>
      <c r="G511" s="10">
        <v>15000</v>
      </c>
      <c r="H511" s="10">
        <v>15000</v>
      </c>
      <c r="I511" s="10">
        <v>15000</v>
      </c>
      <c r="J511" s="80"/>
      <c r="K511" s="25"/>
      <c r="L511" s="80"/>
    </row>
    <row r="512" spans="1:12" ht="38.25">
      <c r="A512" s="8"/>
      <c r="B512" s="8"/>
      <c r="C512" s="9" t="s">
        <v>470</v>
      </c>
      <c r="D512" s="13" t="s">
        <v>385</v>
      </c>
      <c r="E512" s="10">
        <v>1750</v>
      </c>
      <c r="F512" s="10"/>
      <c r="G512" s="10"/>
      <c r="H512" s="10"/>
      <c r="I512" s="10">
        <v>1750</v>
      </c>
      <c r="J512" s="80"/>
      <c r="K512" s="25"/>
      <c r="L512" s="80"/>
    </row>
    <row r="513" spans="1:12" ht="22.5" customHeight="1">
      <c r="A513" s="2">
        <v>852</v>
      </c>
      <c r="B513" s="2"/>
      <c r="C513" s="3" t="s">
        <v>644</v>
      </c>
      <c r="D513" s="3"/>
      <c r="E513" s="3">
        <f>E514+E524+E537+E543+E545+E549+E552+E556+E558+E560+E569+E572+E574+E577+E579</f>
        <v>43665610</v>
      </c>
      <c r="F513" s="3">
        <f>F514+F524+F537+F543+F545+F549+F552+F556+F558+F560+F569+F572+F574+F577+F579</f>
        <v>11015410</v>
      </c>
      <c r="G513" s="3">
        <f>G514+G524+G537+G543+G545+G549+G552+G556+G558+G560+G569+G572+G574+G577+G579</f>
        <v>11040490</v>
      </c>
      <c r="H513" s="3">
        <f>H514+H524+H537+H543+H545+H549+H552+H556+H558+H560+H569+H572+H574+H577+H579</f>
        <v>10986280</v>
      </c>
      <c r="I513" s="3">
        <f>I514+I524+I537+I543+I545+I549+I552+I556+I558+I560+I569+I572+I574+I577+I579</f>
        <v>10623430</v>
      </c>
      <c r="J513" s="80"/>
      <c r="K513" s="25"/>
      <c r="L513" s="80"/>
    </row>
    <row r="514" spans="1:12" ht="12.75">
      <c r="A514" s="4"/>
      <c r="B514" s="4">
        <v>85201</v>
      </c>
      <c r="C514" s="11" t="s">
        <v>758</v>
      </c>
      <c r="D514" s="11"/>
      <c r="E514" s="13">
        <f>E515+E518+E521+E523</f>
        <v>4240140</v>
      </c>
      <c r="F514" s="13">
        <f>F515+F518+F521+F523</f>
        <v>1021200</v>
      </c>
      <c r="G514" s="13">
        <f>G515+G518+G521+G523</f>
        <v>1063500</v>
      </c>
      <c r="H514" s="13">
        <f>H515+H518+H521+H523</f>
        <v>1073500</v>
      </c>
      <c r="I514" s="13">
        <f>I515+I518+I521+I523</f>
        <v>1081940</v>
      </c>
      <c r="J514" s="80"/>
      <c r="K514" s="25"/>
      <c r="L514" s="80"/>
    </row>
    <row r="515" spans="1:12" ht="12.75">
      <c r="A515" s="8"/>
      <c r="B515" s="8"/>
      <c r="C515" s="12" t="s">
        <v>759</v>
      </c>
      <c r="D515" s="12" t="s">
        <v>759</v>
      </c>
      <c r="E515" s="13">
        <f>E516+E517</f>
        <v>1019300</v>
      </c>
      <c r="F515" s="13">
        <v>283700</v>
      </c>
      <c r="G515" s="13">
        <v>243000</v>
      </c>
      <c r="H515" s="13">
        <v>243000</v>
      </c>
      <c r="I515" s="13">
        <v>249600</v>
      </c>
      <c r="J515" s="80"/>
      <c r="K515" s="25"/>
      <c r="L515" s="80"/>
    </row>
    <row r="516" spans="1:12" ht="12.75">
      <c r="A516" s="8"/>
      <c r="B516" s="8"/>
      <c r="C516" s="26" t="s">
        <v>766</v>
      </c>
      <c r="D516" s="9"/>
      <c r="E516" s="10">
        <v>1012700</v>
      </c>
      <c r="F516" s="10"/>
      <c r="G516" s="10"/>
      <c r="H516" s="10"/>
      <c r="I516" s="10"/>
      <c r="J516" s="80"/>
      <c r="K516" s="25"/>
      <c r="L516" s="80"/>
    </row>
    <row r="517" spans="1:12" ht="12.75">
      <c r="A517" s="8"/>
      <c r="B517" s="8"/>
      <c r="C517" s="9" t="s">
        <v>300</v>
      </c>
      <c r="D517" s="9"/>
      <c r="E517" s="10">
        <v>6600</v>
      </c>
      <c r="F517" s="10"/>
      <c r="G517" s="10"/>
      <c r="H517" s="10"/>
      <c r="I517" s="10">
        <v>6600</v>
      </c>
      <c r="J517" s="80"/>
      <c r="K517" s="25"/>
      <c r="L517" s="80"/>
    </row>
    <row r="518" spans="1:12" ht="12.75">
      <c r="A518" s="8"/>
      <c r="B518" s="8"/>
      <c r="C518" s="12" t="s">
        <v>760</v>
      </c>
      <c r="D518" s="12" t="s">
        <v>760</v>
      </c>
      <c r="E518" s="13">
        <f>E519</f>
        <v>2070840</v>
      </c>
      <c r="F518" s="10">
        <v>500000</v>
      </c>
      <c r="G518" s="10">
        <v>523000</v>
      </c>
      <c r="H518" s="10">
        <v>523000</v>
      </c>
      <c r="I518" s="10">
        <v>524840</v>
      </c>
      <c r="J518" s="80"/>
      <c r="K518" s="25"/>
      <c r="L518" s="80"/>
    </row>
    <row r="519" spans="1:12" ht="12.75">
      <c r="A519" s="8"/>
      <c r="B519" s="8"/>
      <c r="C519" s="26" t="s">
        <v>766</v>
      </c>
      <c r="D519" s="9"/>
      <c r="E519" s="10">
        <v>2070840</v>
      </c>
      <c r="F519" s="10"/>
      <c r="G519" s="10"/>
      <c r="H519" s="10"/>
      <c r="I519" s="10"/>
      <c r="J519" s="80"/>
      <c r="K519" s="25"/>
      <c r="L519" s="80"/>
    </row>
    <row r="520" spans="1:12" ht="12.75">
      <c r="A520" s="8"/>
      <c r="B520" s="8"/>
      <c r="C520" s="26"/>
      <c r="D520" s="9"/>
      <c r="E520" s="10"/>
      <c r="F520" s="10"/>
      <c r="G520" s="10"/>
      <c r="H520" s="10"/>
      <c r="I520" s="10"/>
      <c r="J520" s="80"/>
      <c r="K520" s="25"/>
      <c r="L520" s="80"/>
    </row>
    <row r="521" spans="1:12" ht="25.5">
      <c r="A521" s="8"/>
      <c r="B521" s="8"/>
      <c r="C521" s="9" t="s">
        <v>441</v>
      </c>
      <c r="D521" s="12" t="s">
        <v>385</v>
      </c>
      <c r="E521" s="10">
        <v>100000</v>
      </c>
      <c r="F521" s="10">
        <v>25000</v>
      </c>
      <c r="G521" s="10">
        <v>25000</v>
      </c>
      <c r="H521" s="10">
        <v>25000</v>
      </c>
      <c r="I521" s="10">
        <v>25000</v>
      </c>
      <c r="J521" s="80"/>
      <c r="K521" s="25"/>
      <c r="L521" s="80"/>
    </row>
    <row r="522" spans="1:12" ht="12.75">
      <c r="A522" s="8"/>
      <c r="B522" s="8"/>
      <c r="C522" s="9"/>
      <c r="D522" s="12"/>
      <c r="E522" s="10"/>
      <c r="F522" s="10"/>
      <c r="G522" s="10"/>
      <c r="H522" s="10"/>
      <c r="I522" s="10"/>
      <c r="J522" s="80"/>
      <c r="K522" s="25"/>
      <c r="L522" s="80"/>
    </row>
    <row r="523" spans="1:12" ht="25.5">
      <c r="A523" s="8"/>
      <c r="B523" s="8"/>
      <c r="C523" s="9" t="s">
        <v>442</v>
      </c>
      <c r="D523" s="12" t="s">
        <v>385</v>
      </c>
      <c r="E523" s="10">
        <v>1050000</v>
      </c>
      <c r="F523" s="10">
        <v>212500</v>
      </c>
      <c r="G523" s="10">
        <v>272500</v>
      </c>
      <c r="H523" s="10">
        <v>282500</v>
      </c>
      <c r="I523" s="10">
        <v>282500</v>
      </c>
      <c r="J523" s="80"/>
      <c r="K523" s="25"/>
      <c r="L523" s="80"/>
    </row>
    <row r="524" spans="1:12" ht="12.75">
      <c r="A524" s="4"/>
      <c r="B524" s="4">
        <v>85202</v>
      </c>
      <c r="C524" s="11" t="s">
        <v>761</v>
      </c>
      <c r="D524" s="11"/>
      <c r="E524" s="13">
        <f>E525+E530+E535</f>
        <v>5172939</v>
      </c>
      <c r="F524" s="13">
        <f>F525+F530+F535</f>
        <v>1240900</v>
      </c>
      <c r="G524" s="13">
        <f>G525+G530+G535</f>
        <v>1038700</v>
      </c>
      <c r="H524" s="13">
        <f>H525+H530+H535</f>
        <v>1322700</v>
      </c>
      <c r="I524" s="13">
        <f>I525+I530+I535</f>
        <v>1570639</v>
      </c>
      <c r="J524" s="80"/>
      <c r="K524" s="25"/>
      <c r="L524" s="80"/>
    </row>
    <row r="525" spans="1:12" ht="25.5">
      <c r="A525" s="4"/>
      <c r="B525" s="4"/>
      <c r="C525" s="13" t="s">
        <v>762</v>
      </c>
      <c r="D525" s="12" t="s">
        <v>385</v>
      </c>
      <c r="E525" s="13">
        <f>E526+E527+E528+E529</f>
        <v>1072900</v>
      </c>
      <c r="F525" s="13">
        <v>234100</v>
      </c>
      <c r="G525" s="13">
        <v>275700</v>
      </c>
      <c r="H525" s="13">
        <v>275700</v>
      </c>
      <c r="I525" s="13">
        <v>287400</v>
      </c>
      <c r="J525" s="80"/>
      <c r="K525" s="25"/>
      <c r="L525" s="80"/>
    </row>
    <row r="526" spans="1:12" ht="12.75">
      <c r="A526" s="4"/>
      <c r="B526" s="8"/>
      <c r="C526" s="26" t="s">
        <v>766</v>
      </c>
      <c r="D526" s="15"/>
      <c r="E526" s="10">
        <v>956300</v>
      </c>
      <c r="F526" s="10"/>
      <c r="G526" s="10"/>
      <c r="H526" s="10"/>
      <c r="I526" s="10"/>
      <c r="J526" s="80"/>
      <c r="K526" s="25"/>
      <c r="L526" s="80"/>
    </row>
    <row r="527" spans="1:12" ht="25.5">
      <c r="A527" s="4"/>
      <c r="B527" s="8"/>
      <c r="C527" s="26" t="s">
        <v>699</v>
      </c>
      <c r="D527" s="13" t="s">
        <v>140</v>
      </c>
      <c r="E527" s="10">
        <v>96000</v>
      </c>
      <c r="F527" s="10"/>
      <c r="G527" s="10"/>
      <c r="H527" s="10"/>
      <c r="I527" s="10">
        <v>96000</v>
      </c>
      <c r="J527" s="80"/>
      <c r="K527" s="25"/>
      <c r="L527" s="80"/>
    </row>
    <row r="528" spans="1:12" ht="25.5">
      <c r="A528" s="4"/>
      <c r="B528" s="8"/>
      <c r="C528" s="26" t="s">
        <v>700</v>
      </c>
      <c r="D528" s="13" t="s">
        <v>140</v>
      </c>
      <c r="E528" s="10">
        <v>8800</v>
      </c>
      <c r="F528" s="10"/>
      <c r="G528" s="10"/>
      <c r="H528" s="10">
        <v>8800</v>
      </c>
      <c r="I528" s="10"/>
      <c r="J528" s="80"/>
      <c r="K528" s="25"/>
      <c r="L528" s="80"/>
    </row>
    <row r="529" spans="1:12" ht="12.75">
      <c r="A529" s="4"/>
      <c r="B529" s="8"/>
      <c r="C529" s="26" t="s">
        <v>472</v>
      </c>
      <c r="D529" s="13" t="s">
        <v>140</v>
      </c>
      <c r="E529" s="10">
        <v>11800</v>
      </c>
      <c r="F529" s="10"/>
      <c r="G529" s="10"/>
      <c r="H529" s="10"/>
      <c r="I529" s="10">
        <v>11800</v>
      </c>
      <c r="J529" s="80"/>
      <c r="K529" s="25"/>
      <c r="L529" s="80"/>
    </row>
    <row r="530" spans="1:12" ht="25.5">
      <c r="A530" s="8"/>
      <c r="B530" s="8"/>
      <c r="C530" s="13" t="s">
        <v>390</v>
      </c>
      <c r="D530" s="12" t="s">
        <v>763</v>
      </c>
      <c r="E530" s="13">
        <f>E531+E532+E533+E534</f>
        <v>3586653</v>
      </c>
      <c r="F530" s="13">
        <v>820000</v>
      </c>
      <c r="G530" s="13">
        <v>611200</v>
      </c>
      <c r="H530" s="13">
        <v>895200</v>
      </c>
      <c r="I530" s="13">
        <v>1260253</v>
      </c>
      <c r="J530" s="80"/>
      <c r="K530" s="25"/>
      <c r="L530" s="80"/>
    </row>
    <row r="531" spans="1:12" ht="12.75">
      <c r="A531" s="8"/>
      <c r="B531" s="8"/>
      <c r="C531" s="26" t="s">
        <v>766</v>
      </c>
      <c r="D531" s="15"/>
      <c r="E531" s="10">
        <v>1306400</v>
      </c>
      <c r="F531" s="10"/>
      <c r="G531" s="10"/>
      <c r="H531" s="10"/>
      <c r="I531" s="10"/>
      <c r="J531" s="80"/>
      <c r="K531" s="25"/>
      <c r="L531" s="80"/>
    </row>
    <row r="532" spans="1:12" ht="12.75">
      <c r="A532" s="8"/>
      <c r="B532" s="8"/>
      <c r="C532" s="26" t="s">
        <v>426</v>
      </c>
      <c r="D532" s="15"/>
      <c r="E532" s="10">
        <v>1772353</v>
      </c>
      <c r="F532" s="10"/>
      <c r="G532" s="10"/>
      <c r="H532" s="10"/>
      <c r="I532" s="10"/>
      <c r="J532" s="80"/>
      <c r="K532" s="25"/>
      <c r="L532" s="80"/>
    </row>
    <row r="533" spans="1:12" ht="25.5">
      <c r="A533" s="8"/>
      <c r="B533" s="8"/>
      <c r="C533" s="26" t="s">
        <v>701</v>
      </c>
      <c r="D533" s="15"/>
      <c r="E533" s="10">
        <v>475400</v>
      </c>
      <c r="F533" s="10"/>
      <c r="G533" s="10"/>
      <c r="H533" s="10">
        <v>6088</v>
      </c>
      <c r="I533" s="10">
        <v>469312</v>
      </c>
      <c r="J533" s="80"/>
      <c r="K533" s="25"/>
      <c r="L533" s="80"/>
    </row>
    <row r="534" spans="1:12" ht="12.75">
      <c r="A534" s="8"/>
      <c r="B534" s="8"/>
      <c r="C534" s="26" t="s">
        <v>735</v>
      </c>
      <c r="D534" s="15"/>
      <c r="E534" s="10">
        <v>32500</v>
      </c>
      <c r="F534" s="10"/>
      <c r="G534" s="10"/>
      <c r="H534" s="10">
        <v>1769</v>
      </c>
      <c r="I534" s="10">
        <v>30731</v>
      </c>
      <c r="J534" s="80"/>
      <c r="K534" s="25"/>
      <c r="L534" s="80"/>
    </row>
    <row r="535" spans="1:12" ht="18" customHeight="1">
      <c r="A535" s="8"/>
      <c r="B535" s="8"/>
      <c r="C535" s="19" t="s">
        <v>658</v>
      </c>
      <c r="D535" s="13" t="s">
        <v>724</v>
      </c>
      <c r="E535" s="13">
        <f>E536</f>
        <v>513386</v>
      </c>
      <c r="F535" s="13">
        <v>186800</v>
      </c>
      <c r="G535" s="13">
        <v>151800</v>
      </c>
      <c r="H535" s="13">
        <v>151800</v>
      </c>
      <c r="I535" s="13">
        <v>22986</v>
      </c>
      <c r="J535" s="80"/>
      <c r="K535" s="25"/>
      <c r="L535" s="80"/>
    </row>
    <row r="536" spans="1:12" ht="12.75">
      <c r="A536" s="8"/>
      <c r="B536" s="8"/>
      <c r="C536" s="26" t="s">
        <v>426</v>
      </c>
      <c r="D536" s="134"/>
      <c r="E536" s="10">
        <v>513386</v>
      </c>
      <c r="F536" s="10"/>
      <c r="G536" s="10"/>
      <c r="H536" s="10"/>
      <c r="I536" s="10"/>
      <c r="J536" s="80"/>
      <c r="K536" s="25"/>
      <c r="L536" s="80"/>
    </row>
    <row r="537" spans="1:12" ht="12.75">
      <c r="A537" s="4"/>
      <c r="B537" s="4">
        <v>85203</v>
      </c>
      <c r="C537" s="11" t="s">
        <v>764</v>
      </c>
      <c r="D537" s="11"/>
      <c r="E537" s="13">
        <f>E538+E542</f>
        <v>561800</v>
      </c>
      <c r="F537" s="13">
        <f>F538+F542</f>
        <v>144800</v>
      </c>
      <c r="G537" s="13">
        <f>G538+G542</f>
        <v>132800</v>
      </c>
      <c r="H537" s="13">
        <f>H538+H542</f>
        <v>147700</v>
      </c>
      <c r="I537" s="13">
        <f>I538+I542</f>
        <v>136500</v>
      </c>
      <c r="J537" s="80"/>
      <c r="K537" s="25"/>
      <c r="L537" s="80"/>
    </row>
    <row r="538" spans="1:12" ht="12.75">
      <c r="A538" s="4"/>
      <c r="B538" s="8"/>
      <c r="C538" s="12" t="s">
        <v>391</v>
      </c>
      <c r="D538" s="12" t="s">
        <v>751</v>
      </c>
      <c r="E538" s="13">
        <f>E539+E540</f>
        <v>338800</v>
      </c>
      <c r="F538" s="13">
        <v>89000</v>
      </c>
      <c r="G538" s="13">
        <v>77000</v>
      </c>
      <c r="H538" s="13">
        <v>92000</v>
      </c>
      <c r="I538" s="13">
        <v>80800</v>
      </c>
      <c r="J538" s="80"/>
      <c r="K538" s="25"/>
      <c r="L538" s="80"/>
    </row>
    <row r="539" spans="1:12" ht="12.75">
      <c r="A539" s="4"/>
      <c r="B539" s="8"/>
      <c r="C539" s="26" t="s">
        <v>766</v>
      </c>
      <c r="D539" s="72"/>
      <c r="E539" s="10">
        <v>24000</v>
      </c>
      <c r="F539" s="13"/>
      <c r="G539" s="13"/>
      <c r="H539" s="13"/>
      <c r="I539" s="13"/>
      <c r="J539" s="80"/>
      <c r="K539" s="25"/>
      <c r="L539" s="80"/>
    </row>
    <row r="540" spans="1:12" ht="51">
      <c r="A540" s="4"/>
      <c r="B540" s="8"/>
      <c r="C540" s="15" t="s">
        <v>73</v>
      </c>
      <c r="D540" s="12" t="s">
        <v>140</v>
      </c>
      <c r="E540" s="10">
        <v>314800</v>
      </c>
      <c r="F540" s="13"/>
      <c r="G540" s="13"/>
      <c r="H540" s="13"/>
      <c r="I540" s="13"/>
      <c r="J540" s="80"/>
      <c r="K540" s="25"/>
      <c r="L540" s="80"/>
    </row>
    <row r="541" spans="1:12" ht="51">
      <c r="A541" s="4"/>
      <c r="B541" s="8"/>
      <c r="C541" s="15" t="s">
        <v>74</v>
      </c>
      <c r="D541" s="12" t="s">
        <v>437</v>
      </c>
      <c r="E541" s="10">
        <v>223000</v>
      </c>
      <c r="F541" s="13"/>
      <c r="G541" s="13"/>
      <c r="H541" s="13"/>
      <c r="I541" s="13"/>
      <c r="J541" s="80"/>
      <c r="K541" s="25"/>
      <c r="L541" s="80"/>
    </row>
    <row r="542" spans="1:12" ht="12.75">
      <c r="A542" s="4"/>
      <c r="B542" s="8"/>
      <c r="C542" s="26" t="s">
        <v>636</v>
      </c>
      <c r="D542" s="12"/>
      <c r="E542" s="10">
        <v>223000</v>
      </c>
      <c r="F542" s="10">
        <v>55800</v>
      </c>
      <c r="G542" s="10">
        <v>55800</v>
      </c>
      <c r="H542" s="10">
        <v>55700</v>
      </c>
      <c r="I542" s="10">
        <v>55700</v>
      </c>
      <c r="J542" s="80"/>
      <c r="K542" s="25"/>
      <c r="L542" s="80"/>
    </row>
    <row r="543" spans="1:12" ht="12.75">
      <c r="A543" s="8"/>
      <c r="B543" s="4">
        <v>85204</v>
      </c>
      <c r="C543" s="95" t="s">
        <v>389</v>
      </c>
      <c r="D543" s="12" t="s">
        <v>772</v>
      </c>
      <c r="E543" s="13">
        <f>E544</f>
        <v>2214500</v>
      </c>
      <c r="F543" s="13">
        <v>553700</v>
      </c>
      <c r="G543" s="13">
        <v>553600</v>
      </c>
      <c r="H543" s="13">
        <v>553600</v>
      </c>
      <c r="I543" s="13">
        <v>553600</v>
      </c>
      <c r="J543" s="80"/>
      <c r="K543" s="25"/>
      <c r="L543" s="80"/>
    </row>
    <row r="544" spans="1:12" ht="12.75">
      <c r="A544" s="8"/>
      <c r="B544" s="8"/>
      <c r="C544" s="26" t="s">
        <v>766</v>
      </c>
      <c r="D544" s="72"/>
      <c r="E544" s="10">
        <v>2214500</v>
      </c>
      <c r="F544" s="10"/>
      <c r="G544" s="10"/>
      <c r="H544" s="10"/>
      <c r="I544" s="10"/>
      <c r="J544" s="80"/>
      <c r="K544" s="25"/>
      <c r="L544" s="80"/>
    </row>
    <row r="545" spans="1:12" ht="38.25">
      <c r="A545" s="4"/>
      <c r="B545" s="4">
        <v>85212</v>
      </c>
      <c r="C545" s="95" t="s">
        <v>400</v>
      </c>
      <c r="D545" s="12"/>
      <c r="E545" s="13">
        <f>E546+E547+E548</f>
        <v>14477821</v>
      </c>
      <c r="F545" s="13">
        <f>F546+F547+F548</f>
        <v>3895910</v>
      </c>
      <c r="G545" s="13">
        <f>G546+G547+G548</f>
        <v>3929510</v>
      </c>
      <c r="H545" s="13">
        <f>H546+H547+H548</f>
        <v>3740180</v>
      </c>
      <c r="I545" s="13">
        <f>I546+I547+I548</f>
        <v>2912221</v>
      </c>
      <c r="J545" s="80"/>
      <c r="K545" s="25"/>
      <c r="L545" s="80"/>
    </row>
    <row r="546" spans="1:12" ht="38.25">
      <c r="A546" s="4"/>
      <c r="B546" s="4"/>
      <c r="C546" s="118" t="s">
        <v>490</v>
      </c>
      <c r="D546" s="12" t="s">
        <v>71</v>
      </c>
      <c r="E546" s="10">
        <v>14455000</v>
      </c>
      <c r="F546" s="10">
        <v>3890000</v>
      </c>
      <c r="G546" s="10">
        <v>3920000</v>
      </c>
      <c r="H546" s="10">
        <v>3740000</v>
      </c>
      <c r="I546" s="10">
        <v>2905000</v>
      </c>
      <c r="J546" s="80"/>
      <c r="K546" s="25"/>
      <c r="L546" s="80"/>
    </row>
    <row r="547" spans="1:12" ht="38.25">
      <c r="A547" s="4"/>
      <c r="B547" s="4"/>
      <c r="C547" s="123" t="s">
        <v>75</v>
      </c>
      <c r="D547" s="12" t="s">
        <v>187</v>
      </c>
      <c r="E547" s="10">
        <v>15600</v>
      </c>
      <c r="F547" s="10">
        <v>5910</v>
      </c>
      <c r="G547" s="10">
        <v>9510</v>
      </c>
      <c r="H547" s="10">
        <v>180</v>
      </c>
      <c r="I547" s="10"/>
      <c r="J547" s="80"/>
      <c r="K547" s="25"/>
      <c r="L547" s="80"/>
    </row>
    <row r="548" spans="1:12" ht="51">
      <c r="A548" s="4"/>
      <c r="B548" s="4"/>
      <c r="C548" s="155" t="s">
        <v>48</v>
      </c>
      <c r="D548" s="12" t="s">
        <v>71</v>
      </c>
      <c r="E548" s="10">
        <v>7221</v>
      </c>
      <c r="F548" s="10"/>
      <c r="G548" s="10"/>
      <c r="H548" s="10"/>
      <c r="I548" s="10">
        <v>7221</v>
      </c>
      <c r="J548" s="80"/>
      <c r="K548" s="25"/>
      <c r="L548" s="80"/>
    </row>
    <row r="549" spans="1:12" ht="25.5">
      <c r="A549" s="4"/>
      <c r="B549" s="4">
        <v>85213</v>
      </c>
      <c r="C549" s="11" t="s">
        <v>752</v>
      </c>
      <c r="D549" s="12"/>
      <c r="E549" s="13">
        <f>E550+E551</f>
        <v>135190</v>
      </c>
      <c r="F549" s="13">
        <f>F550+F551</f>
        <v>41100</v>
      </c>
      <c r="G549" s="13">
        <f>G550+G551</f>
        <v>41100</v>
      </c>
      <c r="H549" s="13">
        <f>H550+H551</f>
        <v>41600</v>
      </c>
      <c r="I549" s="13">
        <f>I550+I551</f>
        <v>11390</v>
      </c>
      <c r="J549" s="80"/>
      <c r="K549" s="25"/>
      <c r="L549" s="80"/>
    </row>
    <row r="550" spans="1:12" ht="38.25">
      <c r="A550" s="4"/>
      <c r="B550" s="4"/>
      <c r="C550" s="118" t="s">
        <v>491</v>
      </c>
      <c r="D550" s="112" t="s">
        <v>385</v>
      </c>
      <c r="E550" s="10">
        <v>83690</v>
      </c>
      <c r="F550" s="10">
        <v>24100</v>
      </c>
      <c r="G550" s="10">
        <v>24100</v>
      </c>
      <c r="H550" s="10">
        <v>24100</v>
      </c>
      <c r="I550" s="10">
        <v>11390</v>
      </c>
      <c r="J550" s="80"/>
      <c r="K550" s="25"/>
      <c r="L550" s="80"/>
    </row>
    <row r="551" spans="1:12" ht="38.25">
      <c r="A551" s="4"/>
      <c r="B551" s="4"/>
      <c r="C551" s="118" t="s">
        <v>491</v>
      </c>
      <c r="D551" s="12" t="s">
        <v>71</v>
      </c>
      <c r="E551" s="10">
        <v>51500</v>
      </c>
      <c r="F551" s="10">
        <v>17000</v>
      </c>
      <c r="G551" s="10">
        <v>17000</v>
      </c>
      <c r="H551" s="10">
        <v>17500</v>
      </c>
      <c r="I551" s="10">
        <v>0</v>
      </c>
      <c r="J551" s="80"/>
      <c r="K551" s="25"/>
      <c r="L551" s="80"/>
    </row>
    <row r="552" spans="1:12" ht="25.5">
      <c r="A552" s="4"/>
      <c r="B552" s="4">
        <v>85214</v>
      </c>
      <c r="C552" s="11" t="s">
        <v>774</v>
      </c>
      <c r="D552" s="12" t="s">
        <v>385</v>
      </c>
      <c r="E552" s="13">
        <f>SUM(E553:E555)</f>
        <v>4883500</v>
      </c>
      <c r="F552" s="13">
        <f>SUM(F553:F555)</f>
        <v>1312000</v>
      </c>
      <c r="G552" s="13">
        <f>SUM(G553:G555)</f>
        <v>1258000</v>
      </c>
      <c r="H552" s="13">
        <f>SUM(H553:H555)</f>
        <v>1141000</v>
      </c>
      <c r="I552" s="13">
        <f>SUM(I553:I555)</f>
        <v>1172500</v>
      </c>
      <c r="J552" s="80"/>
      <c r="K552" s="25"/>
      <c r="L552" s="80"/>
    </row>
    <row r="553" spans="1:12" ht="12.75">
      <c r="A553" s="4"/>
      <c r="B553" s="8"/>
      <c r="C553" s="9" t="s">
        <v>766</v>
      </c>
      <c r="D553" s="11"/>
      <c r="E553" s="10">
        <v>2823500</v>
      </c>
      <c r="F553" s="10">
        <v>700000</v>
      </c>
      <c r="G553" s="10">
        <v>707000</v>
      </c>
      <c r="H553" s="10">
        <v>707000</v>
      </c>
      <c r="I553" s="10">
        <v>709500</v>
      </c>
      <c r="J553" s="80"/>
      <c r="K553" s="25"/>
      <c r="L553" s="80"/>
    </row>
    <row r="554" spans="1:12" ht="38.25">
      <c r="A554" s="4"/>
      <c r="B554" s="4"/>
      <c r="C554" s="118" t="s">
        <v>491</v>
      </c>
      <c r="D554" s="11"/>
      <c r="E554" s="10">
        <v>1026000</v>
      </c>
      <c r="F554" s="10">
        <v>371000</v>
      </c>
      <c r="G554" s="10">
        <v>310000</v>
      </c>
      <c r="H554" s="10">
        <v>193000</v>
      </c>
      <c r="I554" s="10">
        <v>152000</v>
      </c>
      <c r="J554" s="80"/>
      <c r="K554" s="25"/>
      <c r="L554" s="80"/>
    </row>
    <row r="555" spans="1:12" ht="25.5">
      <c r="A555" s="4"/>
      <c r="B555" s="8"/>
      <c r="C555" s="118" t="s">
        <v>492</v>
      </c>
      <c r="D555" s="11"/>
      <c r="E555" s="10">
        <v>1034000</v>
      </c>
      <c r="F555" s="10">
        <v>241000</v>
      </c>
      <c r="G555" s="10">
        <v>241000</v>
      </c>
      <c r="H555" s="10">
        <v>241000</v>
      </c>
      <c r="I555" s="10">
        <v>311000</v>
      </c>
      <c r="J555" s="80"/>
      <c r="K555" s="25"/>
      <c r="L555" s="80"/>
    </row>
    <row r="556" spans="1:12" ht="12.75">
      <c r="A556" s="4"/>
      <c r="B556" s="4">
        <v>85215</v>
      </c>
      <c r="C556" s="11" t="s">
        <v>775</v>
      </c>
      <c r="D556" s="12" t="s">
        <v>343</v>
      </c>
      <c r="E556" s="13">
        <f>E557</f>
        <v>4900000</v>
      </c>
      <c r="F556" s="13">
        <v>1225000</v>
      </c>
      <c r="G556" s="13">
        <v>1225000</v>
      </c>
      <c r="H556" s="13">
        <v>1225000</v>
      </c>
      <c r="I556" s="13">
        <v>1225000</v>
      </c>
      <c r="J556" s="80"/>
      <c r="K556" s="25"/>
      <c r="L556" s="80"/>
    </row>
    <row r="557" spans="1:12" ht="12.75">
      <c r="A557" s="4"/>
      <c r="B557" s="8"/>
      <c r="C557" s="26" t="s">
        <v>766</v>
      </c>
      <c r="D557" s="9"/>
      <c r="E557" s="10">
        <v>4900000</v>
      </c>
      <c r="F557" s="10"/>
      <c r="G557" s="10"/>
      <c r="H557" s="10"/>
      <c r="I557" s="10"/>
      <c r="J557" s="80"/>
      <c r="K557" s="25"/>
      <c r="L557" s="80"/>
    </row>
    <row r="558" spans="1:12" ht="25.5">
      <c r="A558" s="4"/>
      <c r="B558" s="4">
        <v>85218</v>
      </c>
      <c r="C558" s="95" t="s">
        <v>776</v>
      </c>
      <c r="D558" s="12" t="s">
        <v>385</v>
      </c>
      <c r="E558" s="13">
        <f>E559</f>
        <v>78700</v>
      </c>
      <c r="F558" s="13">
        <v>19700</v>
      </c>
      <c r="G558" s="13">
        <v>19700</v>
      </c>
      <c r="H558" s="13">
        <v>19700</v>
      </c>
      <c r="I558" s="13">
        <v>19600</v>
      </c>
      <c r="J558" s="80"/>
      <c r="K558" s="25"/>
      <c r="L558" s="80"/>
    </row>
    <row r="559" spans="1:12" ht="12.75">
      <c r="A559" s="4"/>
      <c r="B559" s="8"/>
      <c r="C559" s="26" t="s">
        <v>766</v>
      </c>
      <c r="D559" s="95"/>
      <c r="E559" s="10">
        <v>78700</v>
      </c>
      <c r="F559" s="17"/>
      <c r="G559" s="10"/>
      <c r="H559" s="10"/>
      <c r="I559" s="10"/>
      <c r="J559" s="80"/>
      <c r="K559" s="25"/>
      <c r="L559" s="80"/>
    </row>
    <row r="560" spans="1:12" ht="12.75">
      <c r="A560" s="4"/>
      <c r="B560" s="4">
        <v>85219</v>
      </c>
      <c r="C560" s="11" t="s">
        <v>777</v>
      </c>
      <c r="D560" s="72"/>
      <c r="E560" s="13">
        <f>SUM(E561:E565)+E567+E568</f>
        <v>4162000</v>
      </c>
      <c r="F560" s="13">
        <f>SUM(F561:F565)+F567+F568</f>
        <v>953000</v>
      </c>
      <c r="G560" s="13">
        <f>SUM(G561:G565)+G567+G568</f>
        <v>1032300</v>
      </c>
      <c r="H560" s="13">
        <f>SUM(H561:H565)+H567+H568</f>
        <v>1032100</v>
      </c>
      <c r="I560" s="13">
        <f>SUM(I561:I565)+I567+I568</f>
        <v>1144600</v>
      </c>
      <c r="J560" s="80"/>
      <c r="K560" s="25"/>
      <c r="L560" s="80"/>
    </row>
    <row r="561" spans="1:12" ht="25.5">
      <c r="A561" s="4"/>
      <c r="B561" s="4"/>
      <c r="C561" s="15" t="s">
        <v>85</v>
      </c>
      <c r="D561" s="12" t="s">
        <v>385</v>
      </c>
      <c r="E561" s="10">
        <v>2234100</v>
      </c>
      <c r="F561" s="17">
        <v>475200</v>
      </c>
      <c r="G561" s="17">
        <v>583200</v>
      </c>
      <c r="H561" s="17">
        <v>583100</v>
      </c>
      <c r="I561" s="17">
        <v>592600</v>
      </c>
      <c r="J561" s="80"/>
      <c r="K561" s="25"/>
      <c r="L561" s="80"/>
    </row>
    <row r="562" spans="1:12" ht="25.5">
      <c r="A562" s="4"/>
      <c r="B562" s="4"/>
      <c r="C562" s="118" t="s">
        <v>492</v>
      </c>
      <c r="D562" s="13" t="s">
        <v>140</v>
      </c>
      <c r="E562" s="10">
        <v>1101000</v>
      </c>
      <c r="F562" s="17">
        <v>275300</v>
      </c>
      <c r="G562" s="17">
        <v>275300</v>
      </c>
      <c r="H562" s="17">
        <v>275200</v>
      </c>
      <c r="I562" s="17">
        <v>275200</v>
      </c>
      <c r="J562" s="80"/>
      <c r="K562" s="25"/>
      <c r="L562" s="80"/>
    </row>
    <row r="563" spans="1:12" ht="38.25">
      <c r="A563" s="4"/>
      <c r="B563" s="4"/>
      <c r="C563" s="118" t="s">
        <v>702</v>
      </c>
      <c r="D563" s="13" t="s">
        <v>140</v>
      </c>
      <c r="E563" s="10">
        <v>84000</v>
      </c>
      <c r="F563" s="17"/>
      <c r="G563" s="17"/>
      <c r="H563" s="17"/>
      <c r="I563" s="17">
        <v>84000</v>
      </c>
      <c r="J563" s="80"/>
      <c r="K563" s="25"/>
      <c r="L563" s="80"/>
    </row>
    <row r="564" spans="1:12" ht="12.75">
      <c r="A564" s="4"/>
      <c r="B564" s="4"/>
      <c r="C564" s="118" t="s">
        <v>596</v>
      </c>
      <c r="D564" s="13" t="s">
        <v>140</v>
      </c>
      <c r="E564" s="10">
        <v>9000</v>
      </c>
      <c r="F564" s="17"/>
      <c r="G564" s="17"/>
      <c r="H564" s="17"/>
      <c r="I564" s="17">
        <v>9000</v>
      </c>
      <c r="J564" s="80"/>
      <c r="K564" s="25"/>
      <c r="L564" s="80"/>
    </row>
    <row r="565" spans="1:12" ht="38.25">
      <c r="A565" s="4"/>
      <c r="B565" s="4"/>
      <c r="C565" s="15" t="s">
        <v>427</v>
      </c>
      <c r="D565" s="12" t="s">
        <v>737</v>
      </c>
      <c r="E565" s="10">
        <v>720500</v>
      </c>
      <c r="F565" s="17">
        <v>202500</v>
      </c>
      <c r="G565" s="17">
        <v>173800</v>
      </c>
      <c r="H565" s="17">
        <v>173800</v>
      </c>
      <c r="I565" s="17">
        <v>170400</v>
      </c>
      <c r="J565" s="80"/>
      <c r="K565" s="25"/>
      <c r="L565" s="80"/>
    </row>
    <row r="566" spans="1:12" ht="25.5">
      <c r="A566" s="4"/>
      <c r="B566" s="4"/>
      <c r="C566" s="9" t="s">
        <v>493</v>
      </c>
      <c r="D566" s="13"/>
      <c r="E566" s="10">
        <v>246700</v>
      </c>
      <c r="F566" s="17"/>
      <c r="G566" s="17"/>
      <c r="H566" s="17"/>
      <c r="I566" s="17"/>
      <c r="J566" s="80"/>
      <c r="K566" s="25"/>
      <c r="L566" s="80"/>
    </row>
    <row r="567" spans="1:12" ht="38.25">
      <c r="A567" s="4"/>
      <c r="B567" s="4"/>
      <c r="C567" s="9" t="s">
        <v>301</v>
      </c>
      <c r="D567" s="13"/>
      <c r="E567" s="10">
        <v>10000</v>
      </c>
      <c r="F567" s="17"/>
      <c r="G567" s="17"/>
      <c r="H567" s="17"/>
      <c r="I567" s="17">
        <v>10000</v>
      </c>
      <c r="J567" s="80"/>
      <c r="K567" s="25"/>
      <c r="L567" s="80"/>
    </row>
    <row r="568" spans="1:12" ht="12.75">
      <c r="A568" s="4"/>
      <c r="B568" s="4"/>
      <c r="C568" s="9" t="s">
        <v>596</v>
      </c>
      <c r="D568" s="11"/>
      <c r="E568" s="10">
        <v>3400</v>
      </c>
      <c r="F568" s="10"/>
      <c r="G568" s="10"/>
      <c r="H568" s="10"/>
      <c r="I568" s="10">
        <v>3400</v>
      </c>
      <c r="J568" s="80"/>
      <c r="K568" s="25"/>
      <c r="L568" s="80"/>
    </row>
    <row r="569" spans="1:12" ht="25.5">
      <c r="A569" s="4"/>
      <c r="B569" s="4">
        <v>85220</v>
      </c>
      <c r="C569" s="11" t="s">
        <v>778</v>
      </c>
      <c r="D569" s="13" t="s">
        <v>779</v>
      </c>
      <c r="E569" s="13">
        <f>SUM(E570:E571)</f>
        <v>448400</v>
      </c>
      <c r="F569" s="13">
        <v>104700</v>
      </c>
      <c r="G569" s="13">
        <v>104600</v>
      </c>
      <c r="H569" s="13">
        <v>120600</v>
      </c>
      <c r="I569" s="13">
        <v>118500</v>
      </c>
      <c r="J569" s="80"/>
      <c r="K569" s="25"/>
      <c r="L569" s="80"/>
    </row>
    <row r="570" spans="1:12" ht="12.75">
      <c r="A570" s="4"/>
      <c r="B570" s="8"/>
      <c r="C570" s="26" t="s">
        <v>766</v>
      </c>
      <c r="D570" s="13"/>
      <c r="E570" s="10">
        <v>418500</v>
      </c>
      <c r="F570" s="10"/>
      <c r="G570" s="10"/>
      <c r="H570" s="10"/>
      <c r="I570" s="10"/>
      <c r="J570" s="80"/>
      <c r="K570" s="25"/>
      <c r="L570" s="80"/>
    </row>
    <row r="571" spans="1:12" ht="12.75">
      <c r="A571" s="4"/>
      <c r="B571" s="8"/>
      <c r="C571" s="26" t="s">
        <v>426</v>
      </c>
      <c r="D571" s="13"/>
      <c r="E571" s="10">
        <v>29900</v>
      </c>
      <c r="F571" s="10"/>
      <c r="G571" s="10"/>
      <c r="H571" s="10"/>
      <c r="I571" s="10"/>
      <c r="J571" s="80"/>
      <c r="K571" s="25"/>
      <c r="L571" s="80"/>
    </row>
    <row r="572" spans="1:12" ht="24.75" customHeight="1">
      <c r="A572" s="4"/>
      <c r="B572" s="4">
        <v>85226</v>
      </c>
      <c r="C572" s="11" t="s">
        <v>783</v>
      </c>
      <c r="D572" s="12" t="s">
        <v>784</v>
      </c>
      <c r="E572" s="13">
        <f>E573</f>
        <v>286300</v>
      </c>
      <c r="F572" s="13">
        <v>80300</v>
      </c>
      <c r="G572" s="13">
        <v>82100</v>
      </c>
      <c r="H572" s="13">
        <v>69400</v>
      </c>
      <c r="I572" s="13">
        <v>54500</v>
      </c>
      <c r="J572" s="80"/>
      <c r="K572" s="25"/>
      <c r="L572" s="80"/>
    </row>
    <row r="573" spans="1:12" ht="12.75">
      <c r="A573" s="8"/>
      <c r="B573" s="8"/>
      <c r="C573" s="26" t="s">
        <v>766</v>
      </c>
      <c r="D573" s="72"/>
      <c r="E573" s="10">
        <v>286300</v>
      </c>
      <c r="F573" s="10"/>
      <c r="G573" s="10"/>
      <c r="H573" s="10"/>
      <c r="I573" s="10"/>
      <c r="J573" s="80"/>
      <c r="K573" s="25"/>
      <c r="L573" s="80"/>
    </row>
    <row r="574" spans="1:12" ht="25.5">
      <c r="A574" s="4"/>
      <c r="B574" s="4">
        <v>85228</v>
      </c>
      <c r="C574" s="11" t="s">
        <v>785</v>
      </c>
      <c r="D574" s="13" t="s">
        <v>779</v>
      </c>
      <c r="E574" s="13">
        <f>E575+E576</f>
        <v>1042200</v>
      </c>
      <c r="F574" s="13">
        <f>F575+F576</f>
        <v>260600</v>
      </c>
      <c r="G574" s="13">
        <f>G575+G576</f>
        <v>260600</v>
      </c>
      <c r="H574" s="13">
        <f>H575+H576</f>
        <v>260500</v>
      </c>
      <c r="I574" s="13">
        <f>I575+I576</f>
        <v>260500</v>
      </c>
      <c r="J574" s="80"/>
      <c r="K574" s="25"/>
      <c r="L574" s="80"/>
    </row>
    <row r="575" spans="1:12" ht="12.75">
      <c r="A575" s="4"/>
      <c r="B575" s="8"/>
      <c r="C575" s="9" t="s">
        <v>766</v>
      </c>
      <c r="D575" s="13"/>
      <c r="E575" s="10">
        <v>953200</v>
      </c>
      <c r="F575" s="10">
        <v>238300</v>
      </c>
      <c r="G575" s="10">
        <v>238300</v>
      </c>
      <c r="H575" s="10">
        <v>238300</v>
      </c>
      <c r="I575" s="10">
        <v>238300</v>
      </c>
      <c r="J575" s="80"/>
      <c r="K575" s="25"/>
      <c r="L575" s="80"/>
    </row>
    <row r="576" spans="1:12" ht="38.25">
      <c r="A576" s="4"/>
      <c r="B576" s="8"/>
      <c r="C576" s="118" t="s">
        <v>470</v>
      </c>
      <c r="D576" s="11"/>
      <c r="E576" s="10">
        <v>89000</v>
      </c>
      <c r="F576" s="10">
        <v>22300</v>
      </c>
      <c r="G576" s="10">
        <v>22300</v>
      </c>
      <c r="H576" s="10">
        <v>22200</v>
      </c>
      <c r="I576" s="10">
        <v>22200</v>
      </c>
      <c r="J576" s="80"/>
      <c r="K576" s="25"/>
      <c r="L576" s="80"/>
    </row>
    <row r="577" spans="1:12" ht="12.75">
      <c r="A577" s="4"/>
      <c r="B577" s="4">
        <v>85233</v>
      </c>
      <c r="C577" s="11" t="s">
        <v>646</v>
      </c>
      <c r="D577" s="11" t="s">
        <v>437</v>
      </c>
      <c r="E577" s="13">
        <f>SUM(E578:E578)</f>
        <v>12300</v>
      </c>
      <c r="F577" s="13">
        <v>3100</v>
      </c>
      <c r="G577" s="13">
        <v>3100</v>
      </c>
      <c r="H577" s="13">
        <v>3100</v>
      </c>
      <c r="I577" s="13">
        <v>3000</v>
      </c>
      <c r="J577" s="80"/>
      <c r="K577" s="25"/>
      <c r="L577" s="80"/>
    </row>
    <row r="578" spans="1:12" ht="12.75">
      <c r="A578" s="4"/>
      <c r="B578" s="8"/>
      <c r="C578" s="118" t="s">
        <v>766</v>
      </c>
      <c r="D578" s="11"/>
      <c r="E578" s="10">
        <v>12300</v>
      </c>
      <c r="F578" s="10"/>
      <c r="G578" s="10"/>
      <c r="H578" s="10"/>
      <c r="I578" s="10"/>
      <c r="J578" s="80"/>
      <c r="K578" s="25"/>
      <c r="L578" s="80"/>
    </row>
    <row r="579" spans="1:12" ht="12.75">
      <c r="A579" s="4"/>
      <c r="B579" s="4">
        <v>85295</v>
      </c>
      <c r="C579" s="11" t="s">
        <v>787</v>
      </c>
      <c r="D579" s="11"/>
      <c r="E579" s="13">
        <f>E580+E583+E585+E588+E590</f>
        <v>1049820</v>
      </c>
      <c r="F579" s="13">
        <f>F580+F583+F585+F588+F590</f>
        <v>159400</v>
      </c>
      <c r="G579" s="13">
        <f>G580+G583+G585+G588+G590</f>
        <v>295880</v>
      </c>
      <c r="H579" s="13">
        <f>H580+H583+H585+H588+H590</f>
        <v>235600</v>
      </c>
      <c r="I579" s="13">
        <f>I580+I583+I585+I588+I590</f>
        <v>358940</v>
      </c>
      <c r="J579" s="80"/>
      <c r="K579" s="25"/>
      <c r="L579" s="80"/>
    </row>
    <row r="580" spans="1:12" ht="25.5">
      <c r="A580" s="8"/>
      <c r="B580" s="8"/>
      <c r="C580" s="13" t="s">
        <v>788</v>
      </c>
      <c r="D580" s="13" t="s">
        <v>779</v>
      </c>
      <c r="E580" s="13">
        <f>E581+E582</f>
        <v>675520</v>
      </c>
      <c r="F580" s="13">
        <f>F581+F582</f>
        <v>146600</v>
      </c>
      <c r="G580" s="13">
        <f>G581+G582</f>
        <v>186580</v>
      </c>
      <c r="H580" s="13">
        <f>H581+H582</f>
        <v>109000</v>
      </c>
      <c r="I580" s="13">
        <f>I581+I582</f>
        <v>233340</v>
      </c>
      <c r="J580" s="80"/>
      <c r="K580" s="25"/>
      <c r="L580" s="80"/>
    </row>
    <row r="581" spans="1:12" ht="12.75">
      <c r="A581" s="8"/>
      <c r="B581" s="8"/>
      <c r="C581" s="9" t="s">
        <v>429</v>
      </c>
      <c r="D581" s="13"/>
      <c r="E581" s="10">
        <v>605300</v>
      </c>
      <c r="F581" s="10">
        <v>146600</v>
      </c>
      <c r="G581" s="10">
        <v>186580</v>
      </c>
      <c r="H581" s="10">
        <v>106600</v>
      </c>
      <c r="I581" s="10">
        <v>165520</v>
      </c>
      <c r="J581" s="80"/>
      <c r="K581" s="25"/>
      <c r="L581" s="80"/>
    </row>
    <row r="582" spans="1:12" ht="25.5">
      <c r="A582" s="8"/>
      <c r="B582" s="8"/>
      <c r="C582" s="9" t="s">
        <v>494</v>
      </c>
      <c r="D582" s="21" t="s">
        <v>140</v>
      </c>
      <c r="E582" s="10">
        <v>70220</v>
      </c>
      <c r="F582" s="10"/>
      <c r="G582" s="10"/>
      <c r="H582" s="10">
        <v>2400</v>
      </c>
      <c r="I582" s="10">
        <v>67820</v>
      </c>
      <c r="J582" s="80"/>
      <c r="K582" s="25"/>
      <c r="L582" s="80"/>
    </row>
    <row r="583" spans="1:12" ht="25.5">
      <c r="A583" s="8"/>
      <c r="B583" s="8"/>
      <c r="C583" s="13" t="s">
        <v>789</v>
      </c>
      <c r="D583" s="13" t="s">
        <v>779</v>
      </c>
      <c r="E583" s="13">
        <f>E584</f>
        <v>37800</v>
      </c>
      <c r="F583" s="13">
        <v>9500</v>
      </c>
      <c r="G583" s="13">
        <v>9500</v>
      </c>
      <c r="H583" s="13">
        <v>9400</v>
      </c>
      <c r="I583" s="13">
        <v>9400</v>
      </c>
      <c r="J583" s="80"/>
      <c r="K583" s="25"/>
      <c r="L583" s="80"/>
    </row>
    <row r="584" spans="1:12" ht="12.75">
      <c r="A584" s="8"/>
      <c r="B584" s="8"/>
      <c r="C584" s="26" t="s">
        <v>766</v>
      </c>
      <c r="D584" s="13"/>
      <c r="E584" s="10">
        <v>37800</v>
      </c>
      <c r="F584" s="10"/>
      <c r="G584" s="10"/>
      <c r="H584" s="10"/>
      <c r="I584" s="10"/>
      <c r="J584" s="80"/>
      <c r="K584" s="25"/>
      <c r="L584" s="80"/>
    </row>
    <row r="585" spans="1:12" ht="25.5">
      <c r="A585" s="8"/>
      <c r="B585" s="8"/>
      <c r="C585" s="13" t="s">
        <v>379</v>
      </c>
      <c r="D585" s="13" t="s">
        <v>437</v>
      </c>
      <c r="E585" s="13">
        <f>E586</f>
        <v>14500</v>
      </c>
      <c r="F585" s="13">
        <v>3300</v>
      </c>
      <c r="G585" s="13">
        <v>4800</v>
      </c>
      <c r="H585" s="13">
        <v>3200</v>
      </c>
      <c r="I585" s="13">
        <v>3200</v>
      </c>
      <c r="J585" s="80"/>
      <c r="K585" s="25"/>
      <c r="L585" s="80"/>
    </row>
    <row r="586" spans="1:12" ht="12.75">
      <c r="A586" s="8"/>
      <c r="B586" s="8"/>
      <c r="C586" s="26" t="s">
        <v>766</v>
      </c>
      <c r="D586" s="13"/>
      <c r="E586" s="10">
        <v>14500</v>
      </c>
      <c r="F586" s="10"/>
      <c r="G586" s="10"/>
      <c r="H586" s="10"/>
      <c r="I586" s="10"/>
      <c r="J586" s="80"/>
      <c r="K586" s="25"/>
      <c r="L586" s="80"/>
    </row>
    <row r="587" spans="1:12" ht="12.75">
      <c r="A587" s="8"/>
      <c r="B587" s="8"/>
      <c r="C587" s="26"/>
      <c r="D587" s="13"/>
      <c r="E587" s="10"/>
      <c r="F587" s="10"/>
      <c r="G587" s="10"/>
      <c r="H587" s="10"/>
      <c r="I587" s="10"/>
      <c r="J587" s="80"/>
      <c r="K587" s="25"/>
      <c r="L587" s="80"/>
    </row>
    <row r="588" spans="1:12" ht="12.75">
      <c r="A588" s="8"/>
      <c r="B588" s="8"/>
      <c r="C588" s="13" t="s">
        <v>370</v>
      </c>
      <c r="D588" s="13" t="s">
        <v>437</v>
      </c>
      <c r="E588" s="13">
        <f>E589</f>
        <v>3000</v>
      </c>
      <c r="F588" s="13"/>
      <c r="G588" s="13"/>
      <c r="H588" s="13">
        <v>3000</v>
      </c>
      <c r="I588" s="13"/>
      <c r="J588" s="80"/>
      <c r="K588" s="25"/>
      <c r="L588" s="80"/>
    </row>
    <row r="589" spans="1:12" ht="12.75">
      <c r="A589" s="8"/>
      <c r="B589" s="8"/>
      <c r="C589" s="26" t="s">
        <v>766</v>
      </c>
      <c r="D589" s="9"/>
      <c r="E589" s="10">
        <v>3000</v>
      </c>
      <c r="F589" s="10"/>
      <c r="G589" s="10"/>
      <c r="H589" s="10"/>
      <c r="I589" s="10"/>
      <c r="J589" s="80"/>
      <c r="K589" s="25"/>
      <c r="L589" s="80"/>
    </row>
    <row r="590" spans="1:12" ht="25.5">
      <c r="A590" s="8"/>
      <c r="B590" s="8"/>
      <c r="C590" s="13" t="s">
        <v>335</v>
      </c>
      <c r="D590" s="13" t="s">
        <v>779</v>
      </c>
      <c r="E590" s="13">
        <f>E591</f>
        <v>319000</v>
      </c>
      <c r="F590" s="10"/>
      <c r="G590" s="10">
        <v>95000</v>
      </c>
      <c r="H590" s="10">
        <v>111000</v>
      </c>
      <c r="I590" s="10">
        <v>113000</v>
      </c>
      <c r="J590" s="80"/>
      <c r="K590" s="25"/>
      <c r="L590" s="80"/>
    </row>
    <row r="591" spans="1:12" ht="25.5">
      <c r="A591" s="8"/>
      <c r="B591" s="8"/>
      <c r="C591" s="26" t="s">
        <v>492</v>
      </c>
      <c r="D591" s="9"/>
      <c r="E591" s="10">
        <v>319000</v>
      </c>
      <c r="F591" s="10"/>
      <c r="G591" s="10"/>
      <c r="H591" s="10"/>
      <c r="I591" s="10"/>
      <c r="J591" s="80"/>
      <c r="K591" s="25"/>
      <c r="L591" s="80"/>
    </row>
    <row r="592" spans="1:12" ht="26.25" customHeight="1">
      <c r="A592" s="2">
        <v>853</v>
      </c>
      <c r="B592" s="2"/>
      <c r="C592" s="3" t="s">
        <v>645</v>
      </c>
      <c r="D592" s="3"/>
      <c r="E592" s="3">
        <f>E593+E604+E608+E613+E620+E610+E618</f>
        <v>5158636</v>
      </c>
      <c r="F592" s="3">
        <f>F593+F604+F608+F613+F620+F610+F618</f>
        <v>1407100</v>
      </c>
      <c r="G592" s="3">
        <f>G593+G604+G608+G613+G620+G610+G618</f>
        <v>1292503</v>
      </c>
      <c r="H592" s="3">
        <f>H593+H604+H608+H613+H620+H610+H618</f>
        <v>1229450</v>
      </c>
      <c r="I592" s="3">
        <f>I593+I604+I608+I613+I620+I610+I618</f>
        <v>1229583</v>
      </c>
      <c r="J592" s="80"/>
      <c r="K592" s="25"/>
      <c r="L592" s="80"/>
    </row>
    <row r="593" spans="1:12" ht="22.5" customHeight="1">
      <c r="A593" s="4"/>
      <c r="B593" s="4">
        <v>85305</v>
      </c>
      <c r="C593" s="11" t="s">
        <v>767</v>
      </c>
      <c r="D593" s="11"/>
      <c r="E593" s="13">
        <f>E594+E596+E598+E601</f>
        <v>2514100</v>
      </c>
      <c r="F593" s="13">
        <f>F594+F596+F598+F601</f>
        <v>694600</v>
      </c>
      <c r="G593" s="13">
        <f>G594+G596+G598+G601</f>
        <v>659300</v>
      </c>
      <c r="H593" s="13">
        <f>H594+H596+H598+H601</f>
        <v>597500</v>
      </c>
      <c r="I593" s="13">
        <f>I594+I596+I598+I601</f>
        <v>562700</v>
      </c>
      <c r="J593" s="80"/>
      <c r="K593" s="25"/>
      <c r="L593" s="80"/>
    </row>
    <row r="594" spans="1:12" ht="12.75">
      <c r="A594" s="4"/>
      <c r="B594" s="4"/>
      <c r="C594" s="13" t="s">
        <v>768</v>
      </c>
      <c r="D594" s="13" t="s">
        <v>768</v>
      </c>
      <c r="E594" s="13">
        <v>354300</v>
      </c>
      <c r="F594" s="10">
        <v>99700</v>
      </c>
      <c r="G594" s="10">
        <v>85700</v>
      </c>
      <c r="H594" s="10">
        <v>89700</v>
      </c>
      <c r="I594" s="10">
        <v>79200</v>
      </c>
      <c r="J594" s="80"/>
      <c r="K594" s="25"/>
      <c r="L594" s="80"/>
    </row>
    <row r="595" spans="1:12" ht="12.75">
      <c r="A595" s="4"/>
      <c r="B595" s="4"/>
      <c r="C595" s="9"/>
      <c r="D595" s="9"/>
      <c r="E595" s="10"/>
      <c r="F595" s="10"/>
      <c r="G595" s="10"/>
      <c r="H595" s="10"/>
      <c r="I595" s="10"/>
      <c r="J595" s="80"/>
      <c r="K595" s="25"/>
      <c r="L595" s="80"/>
    </row>
    <row r="596" spans="1:12" ht="12.75">
      <c r="A596" s="4"/>
      <c r="B596" s="4"/>
      <c r="C596" s="13" t="s">
        <v>769</v>
      </c>
      <c r="D596" s="13" t="s">
        <v>769</v>
      </c>
      <c r="E596" s="13">
        <v>919100</v>
      </c>
      <c r="F596" s="17">
        <v>262900</v>
      </c>
      <c r="G596" s="17">
        <v>227000</v>
      </c>
      <c r="H596" s="17">
        <v>212100</v>
      </c>
      <c r="I596" s="17">
        <v>217100</v>
      </c>
      <c r="J596" s="80"/>
      <c r="K596" s="25"/>
      <c r="L596" s="80"/>
    </row>
    <row r="597" spans="1:12" ht="12.75">
      <c r="A597" s="4"/>
      <c r="B597" s="4"/>
      <c r="C597" s="156" t="s">
        <v>49</v>
      </c>
      <c r="D597" s="13"/>
      <c r="E597" s="10">
        <v>10000</v>
      </c>
      <c r="F597" s="17"/>
      <c r="G597" s="17"/>
      <c r="H597" s="17"/>
      <c r="I597" s="17">
        <v>10000</v>
      </c>
      <c r="J597" s="80"/>
      <c r="K597" s="25"/>
      <c r="L597" s="80"/>
    </row>
    <row r="598" spans="1:12" ht="12.75">
      <c r="A598" s="4"/>
      <c r="B598" s="4"/>
      <c r="C598" s="13" t="s">
        <v>770</v>
      </c>
      <c r="D598" s="13" t="s">
        <v>770</v>
      </c>
      <c r="E598" s="13">
        <v>548800</v>
      </c>
      <c r="F598" s="10">
        <v>152900</v>
      </c>
      <c r="G598" s="10">
        <v>135600</v>
      </c>
      <c r="H598" s="10">
        <v>137900</v>
      </c>
      <c r="I598" s="10">
        <v>122400</v>
      </c>
      <c r="J598" s="80"/>
      <c r="K598" s="25"/>
      <c r="L598" s="80"/>
    </row>
    <row r="599" spans="1:12" ht="25.5">
      <c r="A599" s="4"/>
      <c r="B599" s="4"/>
      <c r="C599" s="9" t="s">
        <v>703</v>
      </c>
      <c r="D599" s="13"/>
      <c r="E599" s="10">
        <v>7000</v>
      </c>
      <c r="F599" s="10"/>
      <c r="G599" s="10"/>
      <c r="H599" s="10">
        <v>7000</v>
      </c>
      <c r="I599" s="10"/>
      <c r="J599" s="80"/>
      <c r="K599" s="25"/>
      <c r="L599" s="80"/>
    </row>
    <row r="600" spans="1:12" ht="12.75">
      <c r="A600" s="4"/>
      <c r="B600" s="4"/>
      <c r="C600" s="13"/>
      <c r="D600" s="13"/>
      <c r="E600" s="13"/>
      <c r="F600" s="10"/>
      <c r="G600" s="10"/>
      <c r="H600" s="10"/>
      <c r="I600" s="10"/>
      <c r="J600" s="80"/>
      <c r="K600" s="25"/>
      <c r="L600" s="80"/>
    </row>
    <row r="601" spans="1:12" ht="12.75">
      <c r="A601" s="4"/>
      <c r="B601" s="4"/>
      <c r="C601" s="12" t="s">
        <v>771</v>
      </c>
      <c r="D601" s="12" t="s">
        <v>771</v>
      </c>
      <c r="E601" s="13">
        <v>691900</v>
      </c>
      <c r="F601" s="10">
        <v>179100</v>
      </c>
      <c r="G601" s="10">
        <v>211000</v>
      </c>
      <c r="H601" s="10">
        <v>157800</v>
      </c>
      <c r="I601" s="10">
        <v>144000</v>
      </c>
      <c r="J601" s="80"/>
      <c r="K601" s="25"/>
      <c r="L601" s="80"/>
    </row>
    <row r="602" spans="1:12" ht="12.75">
      <c r="A602" s="4"/>
      <c r="B602" s="4"/>
      <c r="C602" s="9" t="s">
        <v>430</v>
      </c>
      <c r="D602" s="12" t="s">
        <v>69</v>
      </c>
      <c r="E602" s="10">
        <v>36000</v>
      </c>
      <c r="F602" s="10"/>
      <c r="G602" s="10"/>
      <c r="H602" s="10">
        <v>36000</v>
      </c>
      <c r="I602" s="10"/>
      <c r="J602" s="80"/>
      <c r="K602" s="25"/>
      <c r="L602" s="80"/>
    </row>
    <row r="603" spans="1:12" ht="12.75">
      <c r="A603" s="4"/>
      <c r="B603" s="4"/>
      <c r="C603" s="9" t="s">
        <v>704</v>
      </c>
      <c r="D603" s="12"/>
      <c r="E603" s="10">
        <v>14000</v>
      </c>
      <c r="F603" s="10"/>
      <c r="G603" s="10"/>
      <c r="H603" s="10">
        <v>12600</v>
      </c>
      <c r="I603" s="10">
        <v>1400</v>
      </c>
      <c r="J603" s="80"/>
      <c r="K603" s="25"/>
      <c r="L603" s="80"/>
    </row>
    <row r="604" spans="1:12" ht="38.25">
      <c r="A604" s="8"/>
      <c r="B604" s="4">
        <v>85321</v>
      </c>
      <c r="C604" s="11" t="s">
        <v>780</v>
      </c>
      <c r="D604" s="13" t="s">
        <v>634</v>
      </c>
      <c r="E604" s="13">
        <f>E605+E606</f>
        <v>234000</v>
      </c>
      <c r="F604" s="13">
        <f>F605+F606</f>
        <v>58500</v>
      </c>
      <c r="G604" s="13">
        <f>G605+G606</f>
        <v>58500</v>
      </c>
      <c r="H604" s="13">
        <f>H605+H606</f>
        <v>58500</v>
      </c>
      <c r="I604" s="13">
        <f>I605+I606</f>
        <v>58500</v>
      </c>
      <c r="J604" s="80"/>
      <c r="K604" s="25"/>
      <c r="L604" s="80"/>
    </row>
    <row r="605" spans="1:12" ht="12.75">
      <c r="A605" s="8"/>
      <c r="B605" s="4"/>
      <c r="C605" s="26" t="s">
        <v>766</v>
      </c>
      <c r="D605" s="72"/>
      <c r="E605" s="10">
        <v>64000</v>
      </c>
      <c r="F605" s="10">
        <v>16000</v>
      </c>
      <c r="G605" s="10">
        <v>16000</v>
      </c>
      <c r="H605" s="10">
        <v>16000</v>
      </c>
      <c r="I605" s="10">
        <v>16000</v>
      </c>
      <c r="J605" s="80"/>
      <c r="K605" s="25"/>
      <c r="L605" s="80"/>
    </row>
    <row r="606" spans="1:12" ht="25.5">
      <c r="A606" s="8"/>
      <c r="B606" s="8"/>
      <c r="C606" s="118" t="s">
        <v>465</v>
      </c>
      <c r="D606" s="72"/>
      <c r="E606" s="10">
        <v>170000</v>
      </c>
      <c r="F606" s="10">
        <v>42500</v>
      </c>
      <c r="G606" s="10">
        <v>42500</v>
      </c>
      <c r="H606" s="10">
        <v>42500</v>
      </c>
      <c r="I606" s="10">
        <v>42500</v>
      </c>
      <c r="J606" s="80"/>
      <c r="K606" s="25"/>
      <c r="L606" s="80"/>
    </row>
    <row r="607" spans="1:12" ht="12.75">
      <c r="A607" s="4"/>
      <c r="B607" s="4">
        <v>85322</v>
      </c>
      <c r="C607" s="11" t="s">
        <v>781</v>
      </c>
      <c r="D607" s="11"/>
      <c r="E607" s="91">
        <f>E608</f>
        <v>42900</v>
      </c>
      <c r="F607" s="91">
        <f>F608</f>
        <v>10000</v>
      </c>
      <c r="G607" s="91">
        <f>G608</f>
        <v>11000</v>
      </c>
      <c r="H607" s="91">
        <f>H608</f>
        <v>11000</v>
      </c>
      <c r="I607" s="91">
        <f>I608</f>
        <v>10900</v>
      </c>
      <c r="J607" s="80"/>
      <c r="K607" s="25"/>
      <c r="L607" s="80"/>
    </row>
    <row r="608" spans="1:12" ht="25.5">
      <c r="A608" s="4"/>
      <c r="B608" s="4"/>
      <c r="C608" s="13" t="s">
        <v>782</v>
      </c>
      <c r="D608" s="13" t="s">
        <v>779</v>
      </c>
      <c r="E608" s="13">
        <f>E609</f>
        <v>42900</v>
      </c>
      <c r="F608" s="10">
        <v>10000</v>
      </c>
      <c r="G608" s="10">
        <v>11000</v>
      </c>
      <c r="H608" s="10">
        <v>11000</v>
      </c>
      <c r="I608" s="10">
        <v>10900</v>
      </c>
      <c r="J608" s="80"/>
      <c r="K608" s="25"/>
      <c r="L608" s="80"/>
    </row>
    <row r="609" spans="1:12" ht="12.75">
      <c r="A609" s="4"/>
      <c r="B609" s="8"/>
      <c r="C609" s="26" t="s">
        <v>766</v>
      </c>
      <c r="D609" s="72"/>
      <c r="E609" s="10">
        <v>42900</v>
      </c>
      <c r="F609" s="10"/>
      <c r="G609" s="10"/>
      <c r="H609" s="10"/>
      <c r="I609" s="10"/>
      <c r="J609" s="80"/>
      <c r="K609" s="25"/>
      <c r="L609" s="80"/>
    </row>
    <row r="610" spans="1:12" s="37" customFormat="1" ht="12.75">
      <c r="A610" s="4"/>
      <c r="B610" s="4">
        <v>85324</v>
      </c>
      <c r="C610" s="11" t="s">
        <v>329</v>
      </c>
      <c r="D610" s="13" t="s">
        <v>437</v>
      </c>
      <c r="E610" s="13">
        <f>E611+E612</f>
        <v>39087</v>
      </c>
      <c r="F610" s="13">
        <f>F611</f>
        <v>0</v>
      </c>
      <c r="G610" s="13">
        <v>8354</v>
      </c>
      <c r="H610" s="13">
        <v>7600</v>
      </c>
      <c r="I610" s="13">
        <v>23133</v>
      </c>
      <c r="J610" s="25"/>
      <c r="K610" s="25"/>
      <c r="L610" s="25"/>
    </row>
    <row r="611" spans="1:12" ht="12.75">
      <c r="A611" s="4"/>
      <c r="B611" s="8"/>
      <c r="C611" s="26" t="s">
        <v>336</v>
      </c>
      <c r="D611" s="72"/>
      <c r="E611" s="10">
        <v>21690</v>
      </c>
      <c r="F611" s="10"/>
      <c r="G611" s="72"/>
      <c r="H611" s="10"/>
      <c r="I611" s="10"/>
      <c r="J611" s="80"/>
      <c r="K611" s="25"/>
      <c r="L611" s="80"/>
    </row>
    <row r="612" spans="1:12" ht="12.75">
      <c r="A612" s="4"/>
      <c r="B612" s="8"/>
      <c r="C612" s="156" t="s">
        <v>596</v>
      </c>
      <c r="D612" s="72"/>
      <c r="E612" s="10">
        <v>17397</v>
      </c>
      <c r="F612" s="10"/>
      <c r="G612" s="72"/>
      <c r="H612" s="10"/>
      <c r="I612" s="10">
        <v>17397</v>
      </c>
      <c r="J612" s="80"/>
      <c r="K612" s="25"/>
      <c r="L612" s="80"/>
    </row>
    <row r="613" spans="1:12" ht="12.75">
      <c r="A613" s="4"/>
      <c r="B613" s="4">
        <v>85333</v>
      </c>
      <c r="C613" s="11" t="s">
        <v>786</v>
      </c>
      <c r="D613" s="13" t="s">
        <v>757</v>
      </c>
      <c r="E613" s="13">
        <f>E614+E615+E616+E617</f>
        <v>2102200</v>
      </c>
      <c r="F613" s="13">
        <v>576500</v>
      </c>
      <c r="G613" s="13">
        <v>489000</v>
      </c>
      <c r="H613" s="13">
        <v>508350</v>
      </c>
      <c r="I613" s="13">
        <v>528350</v>
      </c>
      <c r="J613" s="80"/>
      <c r="K613" s="25"/>
      <c r="L613" s="80"/>
    </row>
    <row r="614" spans="1:12" ht="12.75">
      <c r="A614" s="8"/>
      <c r="B614" s="8"/>
      <c r="C614" s="26" t="s">
        <v>766</v>
      </c>
      <c r="D614" s="9"/>
      <c r="E614" s="10">
        <v>1998300</v>
      </c>
      <c r="F614" s="10"/>
      <c r="G614" s="10"/>
      <c r="H614" s="10"/>
      <c r="I614" s="10"/>
      <c r="J614" s="80"/>
      <c r="K614" s="25"/>
      <c r="L614" s="80"/>
    </row>
    <row r="615" spans="1:12" ht="12.75">
      <c r="A615" s="8"/>
      <c r="B615" s="8"/>
      <c r="C615" s="26" t="s">
        <v>705</v>
      </c>
      <c r="D615" s="9"/>
      <c r="E615" s="10">
        <v>26000</v>
      </c>
      <c r="F615" s="10"/>
      <c r="G615" s="10"/>
      <c r="H615" s="10"/>
      <c r="I615" s="10"/>
      <c r="J615" s="80"/>
      <c r="K615" s="25"/>
      <c r="L615" s="80"/>
    </row>
    <row r="616" spans="1:12" ht="12.75">
      <c r="A616" s="8"/>
      <c r="B616" s="8"/>
      <c r="C616" s="26" t="s">
        <v>706</v>
      </c>
      <c r="D616" s="9"/>
      <c r="E616" s="10">
        <v>6000</v>
      </c>
      <c r="F616" s="10"/>
      <c r="G616" s="10"/>
      <c r="H616" s="10"/>
      <c r="I616" s="10"/>
      <c r="J616" s="80"/>
      <c r="K616" s="25"/>
      <c r="L616" s="80"/>
    </row>
    <row r="617" spans="1:12" ht="25.5">
      <c r="A617" s="8"/>
      <c r="B617" s="8"/>
      <c r="C617" s="26" t="s">
        <v>707</v>
      </c>
      <c r="D617" s="9"/>
      <c r="E617" s="10">
        <v>71900</v>
      </c>
      <c r="F617" s="10"/>
      <c r="G617" s="10"/>
      <c r="H617" s="10"/>
      <c r="I617" s="10">
        <v>71900</v>
      </c>
      <c r="J617" s="80"/>
      <c r="K617" s="25"/>
      <c r="L617" s="80"/>
    </row>
    <row r="618" spans="1:12" s="37" customFormat="1" ht="25.5">
      <c r="A618" s="4"/>
      <c r="B618" s="4">
        <v>85334</v>
      </c>
      <c r="C618" s="11" t="s">
        <v>330</v>
      </c>
      <c r="D618" s="13" t="s">
        <v>779</v>
      </c>
      <c r="E618" s="13">
        <f>E619</f>
        <v>4849</v>
      </c>
      <c r="F618" s="13"/>
      <c r="G618" s="13">
        <v>4849</v>
      </c>
      <c r="H618" s="13"/>
      <c r="I618" s="13"/>
      <c r="J618" s="25"/>
      <c r="K618" s="25"/>
      <c r="L618" s="25"/>
    </row>
    <row r="619" spans="1:12" ht="25.5">
      <c r="A619" s="8"/>
      <c r="B619" s="8"/>
      <c r="C619" s="118" t="s">
        <v>465</v>
      </c>
      <c r="D619" s="9"/>
      <c r="E619" s="10">
        <v>4849</v>
      </c>
      <c r="F619" s="10"/>
      <c r="G619" s="10"/>
      <c r="H619" s="10"/>
      <c r="I619" s="10"/>
      <c r="J619" s="80"/>
      <c r="K619" s="25"/>
      <c r="L619" s="80"/>
    </row>
    <row r="620" spans="1:12" ht="12.75">
      <c r="A620" s="8"/>
      <c r="B620" s="4">
        <v>85395</v>
      </c>
      <c r="C620" s="11" t="s">
        <v>135</v>
      </c>
      <c r="D620" s="13" t="s">
        <v>437</v>
      </c>
      <c r="E620" s="13">
        <f>SUM(E621:E625)</f>
        <v>221500</v>
      </c>
      <c r="F620" s="13">
        <f>SUM(F621:F625)</f>
        <v>67500</v>
      </c>
      <c r="G620" s="13">
        <f>SUM(G621:G625)</f>
        <v>61500</v>
      </c>
      <c r="H620" s="13">
        <f>SUM(H621:H625)</f>
        <v>46500</v>
      </c>
      <c r="I620" s="13">
        <f>SUM(I621:I625)</f>
        <v>46000</v>
      </c>
      <c r="J620" s="80"/>
      <c r="K620" s="25"/>
      <c r="L620" s="80"/>
    </row>
    <row r="621" spans="1:12" ht="12.75">
      <c r="A621" s="8"/>
      <c r="B621" s="4"/>
      <c r="C621" s="9" t="s">
        <v>499</v>
      </c>
      <c r="D621" s="10"/>
      <c r="E621" s="10">
        <v>15000</v>
      </c>
      <c r="F621" s="10">
        <v>15000</v>
      </c>
      <c r="G621" s="10"/>
      <c r="H621" s="10"/>
      <c r="I621" s="10"/>
      <c r="J621" s="80"/>
      <c r="K621" s="25"/>
      <c r="L621" s="80"/>
    </row>
    <row r="622" spans="1:12" ht="38.25">
      <c r="A622" s="8"/>
      <c r="B622" s="4"/>
      <c r="C622" s="9" t="s">
        <v>500</v>
      </c>
      <c r="D622" s="10"/>
      <c r="E622" s="10">
        <v>69012</v>
      </c>
      <c r="F622" s="10">
        <v>17500</v>
      </c>
      <c r="G622" s="10">
        <v>16512</v>
      </c>
      <c r="H622" s="10">
        <v>17500</v>
      </c>
      <c r="I622" s="10">
        <v>17500</v>
      </c>
      <c r="J622" s="80"/>
      <c r="K622" s="25"/>
      <c r="L622" s="80"/>
    </row>
    <row r="623" spans="1:12" ht="25.5">
      <c r="A623" s="8"/>
      <c r="B623" s="4"/>
      <c r="C623" s="9" t="s">
        <v>501</v>
      </c>
      <c r="D623" s="10"/>
      <c r="E623" s="10">
        <v>31378</v>
      </c>
      <c r="F623" s="10">
        <v>10000</v>
      </c>
      <c r="G623" s="10">
        <v>21378</v>
      </c>
      <c r="H623" s="10"/>
      <c r="I623" s="10"/>
      <c r="J623" s="80"/>
      <c r="K623" s="25"/>
      <c r="L623" s="80"/>
    </row>
    <row r="624" spans="1:12" ht="25.5">
      <c r="A624" s="8"/>
      <c r="B624" s="4"/>
      <c r="C624" s="9" t="s">
        <v>502</v>
      </c>
      <c r="D624" s="10"/>
      <c r="E624" s="10">
        <v>94610</v>
      </c>
      <c r="F624" s="10">
        <v>25000</v>
      </c>
      <c r="G624" s="10">
        <v>19610</v>
      </c>
      <c r="H624" s="10">
        <v>25000</v>
      </c>
      <c r="I624" s="10">
        <v>25000</v>
      </c>
      <c r="J624" s="80"/>
      <c r="K624" s="25"/>
      <c r="L624" s="80"/>
    </row>
    <row r="625" spans="1:12" ht="25.5">
      <c r="A625" s="8"/>
      <c r="B625" s="4"/>
      <c r="C625" s="9" t="s">
        <v>337</v>
      </c>
      <c r="D625" s="10"/>
      <c r="E625" s="10">
        <v>11500</v>
      </c>
      <c r="F625" s="10"/>
      <c r="G625" s="10">
        <v>4000</v>
      </c>
      <c r="H625" s="10">
        <v>4000</v>
      </c>
      <c r="I625" s="10">
        <v>3500</v>
      </c>
      <c r="J625" s="80"/>
      <c r="K625" s="25"/>
      <c r="L625" s="80"/>
    </row>
    <row r="626" spans="1:12" ht="23.25" customHeight="1">
      <c r="A626" s="82">
        <v>854</v>
      </c>
      <c r="B626" s="82"/>
      <c r="C626" s="83" t="s">
        <v>790</v>
      </c>
      <c r="D626" s="130"/>
      <c r="E626" s="83">
        <f>E627+E666+E668+E680+E689+E692+E695+E698+E701</f>
        <v>12585782</v>
      </c>
      <c r="F626" s="83">
        <f>F627+F666+F668+F680+F689+F692+F695+F698+F701</f>
        <v>3786679</v>
      </c>
      <c r="G626" s="83">
        <f>G627+G666+G668+G680+G689+G692+G695+G698+G701</f>
        <v>2845099</v>
      </c>
      <c r="H626" s="83">
        <f>H627+H666+H668+H680+H689+H692+H695+H698+H701</f>
        <v>3086876</v>
      </c>
      <c r="I626" s="83">
        <f>I627+I666+I668+I680+I689+I692+I695+I698+I701</f>
        <v>2867128</v>
      </c>
      <c r="J626" s="80"/>
      <c r="K626" s="25"/>
      <c r="L626" s="80"/>
    </row>
    <row r="627" spans="1:12" ht="12.75">
      <c r="A627" s="20"/>
      <c r="B627" s="55">
        <v>85401</v>
      </c>
      <c r="C627" s="56" t="s">
        <v>791</v>
      </c>
      <c r="D627" s="131"/>
      <c r="E627" s="12">
        <f>SUM(E629:E663)</f>
        <v>2867650</v>
      </c>
      <c r="F627" s="12">
        <f>SUM(F629:F663)</f>
        <v>1071000</v>
      </c>
      <c r="G627" s="12">
        <f>SUM(G629:G663)</f>
        <v>703400</v>
      </c>
      <c r="H627" s="12">
        <f>SUM(H629:H663)</f>
        <v>673100</v>
      </c>
      <c r="I627" s="7">
        <f>SUM(I629:I663)</f>
        <v>420150</v>
      </c>
      <c r="J627" s="80"/>
      <c r="K627" s="25"/>
      <c r="L627" s="80"/>
    </row>
    <row r="628" spans="1:12" ht="12.75">
      <c r="A628" s="20"/>
      <c r="B628" s="20"/>
      <c r="C628" s="26" t="s">
        <v>766</v>
      </c>
      <c r="D628" s="131"/>
      <c r="E628" s="17"/>
      <c r="F628" s="10"/>
      <c r="G628" s="10"/>
      <c r="H628" s="10"/>
      <c r="I628" s="13"/>
      <c r="J628" s="80"/>
      <c r="K628" s="25"/>
      <c r="L628" s="80"/>
    </row>
    <row r="629" spans="1:12" ht="12.75">
      <c r="A629" s="20"/>
      <c r="B629" s="20"/>
      <c r="C629" s="17" t="s">
        <v>792</v>
      </c>
      <c r="D629" s="152" t="s">
        <v>793</v>
      </c>
      <c r="E629" s="17">
        <v>142900</v>
      </c>
      <c r="F629" s="10">
        <v>55000</v>
      </c>
      <c r="G629" s="10">
        <v>35400</v>
      </c>
      <c r="H629" s="10">
        <v>33000</v>
      </c>
      <c r="I629" s="13">
        <v>19500</v>
      </c>
      <c r="J629" s="80"/>
      <c r="K629" s="25"/>
      <c r="L629" s="80"/>
    </row>
    <row r="630" spans="1:12" ht="12.75">
      <c r="A630" s="20"/>
      <c r="B630" s="20"/>
      <c r="C630" s="54"/>
      <c r="D630" s="152"/>
      <c r="E630" s="17"/>
      <c r="F630" s="10"/>
      <c r="G630" s="10"/>
      <c r="H630" s="10"/>
      <c r="I630" s="13"/>
      <c r="J630" s="80"/>
      <c r="K630" s="25"/>
      <c r="L630" s="80"/>
    </row>
    <row r="631" spans="1:12" ht="12.75">
      <c r="A631" s="20"/>
      <c r="B631" s="20"/>
      <c r="C631" s="17" t="s">
        <v>794</v>
      </c>
      <c r="D631" s="152" t="s">
        <v>795</v>
      </c>
      <c r="E631" s="17">
        <v>212700</v>
      </c>
      <c r="F631" s="10">
        <v>81200</v>
      </c>
      <c r="G631" s="10">
        <v>52300</v>
      </c>
      <c r="H631" s="10">
        <v>48900</v>
      </c>
      <c r="I631" s="13">
        <v>30300</v>
      </c>
      <c r="J631" s="80"/>
      <c r="K631" s="25"/>
      <c r="L631" s="80"/>
    </row>
    <row r="632" spans="1:12" ht="12.75">
      <c r="A632" s="20"/>
      <c r="B632" s="20"/>
      <c r="C632" s="54"/>
      <c r="D632" s="152"/>
      <c r="E632" s="17"/>
      <c r="F632" s="10"/>
      <c r="G632" s="10"/>
      <c r="H632" s="10"/>
      <c r="I632" s="13"/>
      <c r="J632" s="80"/>
      <c r="K632" s="25"/>
      <c r="L632" s="80"/>
    </row>
    <row r="633" spans="1:12" ht="12.75">
      <c r="A633" s="20"/>
      <c r="B633" s="20"/>
      <c r="C633" s="17" t="s">
        <v>796</v>
      </c>
      <c r="D633" s="152" t="s">
        <v>797</v>
      </c>
      <c r="E633" s="17">
        <v>223850</v>
      </c>
      <c r="F633" s="10">
        <v>80100</v>
      </c>
      <c r="G633" s="10">
        <v>51700</v>
      </c>
      <c r="H633" s="10">
        <v>48000</v>
      </c>
      <c r="I633" s="13">
        <v>44050</v>
      </c>
      <c r="J633" s="80"/>
      <c r="K633" s="25"/>
      <c r="L633" s="80"/>
    </row>
    <row r="634" spans="1:12" ht="12.75">
      <c r="A634" s="20"/>
      <c r="B634" s="20"/>
      <c r="C634" s="54"/>
      <c r="D634" s="152"/>
      <c r="E634" s="17"/>
      <c r="F634" s="10"/>
      <c r="G634" s="10"/>
      <c r="H634" s="10"/>
      <c r="I634" s="13"/>
      <c r="J634" s="80"/>
      <c r="K634" s="25"/>
      <c r="L634" s="80"/>
    </row>
    <row r="635" spans="1:12" ht="12.75">
      <c r="A635" s="20"/>
      <c r="B635" s="20"/>
      <c r="C635" s="17" t="s">
        <v>798</v>
      </c>
      <c r="D635" s="152" t="s">
        <v>799</v>
      </c>
      <c r="E635" s="17">
        <v>87700</v>
      </c>
      <c r="F635" s="10">
        <v>26000</v>
      </c>
      <c r="G635" s="10">
        <v>16700</v>
      </c>
      <c r="H635" s="10">
        <v>35600</v>
      </c>
      <c r="I635" s="13">
        <v>9400</v>
      </c>
      <c r="J635" s="80"/>
      <c r="K635" s="25"/>
      <c r="L635" s="80"/>
    </row>
    <row r="636" spans="1:12" ht="12.75">
      <c r="A636" s="20"/>
      <c r="B636" s="20"/>
      <c r="C636" s="54"/>
      <c r="D636" s="152"/>
      <c r="E636" s="17"/>
      <c r="F636" s="10"/>
      <c r="G636" s="10"/>
      <c r="H636" s="10"/>
      <c r="I636" s="13"/>
      <c r="J636" s="80"/>
      <c r="K636" s="25"/>
      <c r="L636" s="80"/>
    </row>
    <row r="637" spans="1:12" ht="12.75">
      <c r="A637" s="20"/>
      <c r="B637" s="20"/>
      <c r="C637" s="17" t="s">
        <v>800</v>
      </c>
      <c r="D637" s="152" t="s">
        <v>801</v>
      </c>
      <c r="E637" s="17">
        <v>131900</v>
      </c>
      <c r="F637" s="10">
        <v>50600</v>
      </c>
      <c r="G637" s="10">
        <v>32600</v>
      </c>
      <c r="H637" s="10">
        <v>30300</v>
      </c>
      <c r="I637" s="13">
        <v>18400</v>
      </c>
      <c r="J637" s="80"/>
      <c r="K637" s="25"/>
      <c r="L637" s="80"/>
    </row>
    <row r="638" spans="1:9" ht="12.75">
      <c r="A638" s="20"/>
      <c r="B638" s="20"/>
      <c r="C638" s="54"/>
      <c r="D638" s="152"/>
      <c r="E638" s="17"/>
      <c r="F638" s="10"/>
      <c r="G638" s="10"/>
      <c r="H638" s="10"/>
      <c r="I638" s="13"/>
    </row>
    <row r="639" spans="1:9" ht="12.75">
      <c r="A639" s="20"/>
      <c r="B639" s="20"/>
      <c r="C639" s="17" t="s">
        <v>802</v>
      </c>
      <c r="D639" s="152" t="s">
        <v>803</v>
      </c>
      <c r="E639" s="17">
        <v>77600</v>
      </c>
      <c r="F639" s="10">
        <v>29800</v>
      </c>
      <c r="G639" s="10">
        <v>18800</v>
      </c>
      <c r="H639" s="10">
        <v>18000</v>
      </c>
      <c r="I639" s="13">
        <v>11000</v>
      </c>
    </row>
    <row r="640" spans="1:9" ht="12.75">
      <c r="A640" s="55"/>
      <c r="B640" s="55"/>
      <c r="C640" s="54"/>
      <c r="D640" s="152"/>
      <c r="E640" s="17"/>
      <c r="F640" s="10"/>
      <c r="G640" s="10"/>
      <c r="H640" s="10"/>
      <c r="I640" s="13"/>
    </row>
    <row r="641" spans="1:9" ht="12.75">
      <c r="A641" s="55"/>
      <c r="B641" s="20"/>
      <c r="C641" s="17" t="s">
        <v>804</v>
      </c>
      <c r="D641" s="152" t="s">
        <v>805</v>
      </c>
      <c r="E641" s="17">
        <v>47100</v>
      </c>
      <c r="F641" s="10">
        <v>17400</v>
      </c>
      <c r="G641" s="10">
        <v>10900</v>
      </c>
      <c r="H641" s="10">
        <v>10500</v>
      </c>
      <c r="I641" s="13">
        <v>8300</v>
      </c>
    </row>
    <row r="642" spans="1:9" ht="12.75">
      <c r="A642" s="20"/>
      <c r="B642" s="20"/>
      <c r="C642" s="54"/>
      <c r="D642" s="152"/>
      <c r="E642" s="17"/>
      <c r="F642" s="10"/>
      <c r="G642" s="10"/>
      <c r="H642" s="10"/>
      <c r="I642" s="13"/>
    </row>
    <row r="643" spans="1:9" ht="12.75">
      <c r="A643" s="20"/>
      <c r="B643" s="20"/>
      <c r="C643" s="17" t="s">
        <v>806</v>
      </c>
      <c r="D643" s="152" t="s">
        <v>807</v>
      </c>
      <c r="E643" s="17">
        <v>178600</v>
      </c>
      <c r="F643" s="10">
        <v>72400</v>
      </c>
      <c r="G643" s="10">
        <v>46200</v>
      </c>
      <c r="H643" s="10">
        <v>43500</v>
      </c>
      <c r="I643" s="13">
        <v>16500</v>
      </c>
    </row>
    <row r="644" spans="1:9" ht="12.75">
      <c r="A644" s="20"/>
      <c r="B644" s="55"/>
      <c r="C644" s="54"/>
      <c r="D644" s="152"/>
      <c r="E644" s="17"/>
      <c r="F644" s="10"/>
      <c r="G644" s="10"/>
      <c r="H644" s="10"/>
      <c r="I644" s="13"/>
    </row>
    <row r="645" spans="1:9" ht="12.75">
      <c r="A645" s="20"/>
      <c r="B645" s="20"/>
      <c r="C645" s="17" t="s">
        <v>808</v>
      </c>
      <c r="D645" s="152" t="s">
        <v>809</v>
      </c>
      <c r="E645" s="17">
        <v>115500</v>
      </c>
      <c r="F645" s="10">
        <v>39500</v>
      </c>
      <c r="G645" s="10">
        <v>26400</v>
      </c>
      <c r="H645" s="10">
        <v>24000</v>
      </c>
      <c r="I645" s="13">
        <v>25600</v>
      </c>
    </row>
    <row r="646" spans="1:9" ht="13.5" customHeight="1">
      <c r="A646" s="20"/>
      <c r="B646" s="20"/>
      <c r="C646" s="54"/>
      <c r="D646" s="152"/>
      <c r="E646" s="17"/>
      <c r="F646" s="10"/>
      <c r="G646" s="10"/>
      <c r="H646" s="10"/>
      <c r="I646" s="13"/>
    </row>
    <row r="647" spans="1:9" ht="12.75">
      <c r="A647" s="20"/>
      <c r="B647" s="20"/>
      <c r="C647" s="17" t="s">
        <v>810</v>
      </c>
      <c r="D647" s="152" t="s">
        <v>811</v>
      </c>
      <c r="E647" s="17">
        <v>214400</v>
      </c>
      <c r="F647" s="10">
        <v>92900</v>
      </c>
      <c r="G647" s="10">
        <v>58800</v>
      </c>
      <c r="H647" s="10">
        <v>55800</v>
      </c>
      <c r="I647" s="13">
        <v>6900</v>
      </c>
    </row>
    <row r="648" spans="1:9" ht="12.75">
      <c r="A648" s="20"/>
      <c r="B648" s="20"/>
      <c r="C648" s="54"/>
      <c r="D648" s="152"/>
      <c r="E648" s="17"/>
      <c r="F648" s="10"/>
      <c r="G648" s="10"/>
      <c r="H648" s="10"/>
      <c r="I648" s="13"/>
    </row>
    <row r="649" spans="1:9" ht="12.75">
      <c r="A649" s="20"/>
      <c r="B649" s="20"/>
      <c r="C649" s="17" t="s">
        <v>812</v>
      </c>
      <c r="D649" s="152" t="s">
        <v>813</v>
      </c>
      <c r="E649" s="17">
        <v>179500</v>
      </c>
      <c r="F649" s="10">
        <v>73100</v>
      </c>
      <c r="G649" s="10">
        <v>46300</v>
      </c>
      <c r="H649" s="10">
        <v>43800</v>
      </c>
      <c r="I649" s="13">
        <v>16300</v>
      </c>
    </row>
    <row r="650" spans="1:9" ht="12.75">
      <c r="A650" s="20"/>
      <c r="B650" s="20"/>
      <c r="C650" s="54"/>
      <c r="D650" s="152"/>
      <c r="E650" s="17"/>
      <c r="F650" s="10"/>
      <c r="G650" s="10"/>
      <c r="H650" s="10"/>
      <c r="I650" s="13"/>
    </row>
    <row r="651" spans="1:9" s="37" customFormat="1" ht="12.75">
      <c r="A651" s="20"/>
      <c r="B651" s="20"/>
      <c r="C651" s="17" t="s">
        <v>814</v>
      </c>
      <c r="D651" s="152" t="s">
        <v>815</v>
      </c>
      <c r="E651" s="17">
        <v>159900</v>
      </c>
      <c r="F651" s="10">
        <v>53600</v>
      </c>
      <c r="G651" s="10">
        <v>34200</v>
      </c>
      <c r="H651" s="10">
        <v>32100</v>
      </c>
      <c r="I651" s="13">
        <v>40000</v>
      </c>
    </row>
    <row r="652" spans="1:9" ht="12.75">
      <c r="A652" s="20"/>
      <c r="B652" s="20"/>
      <c r="C652" s="54"/>
      <c r="D652" s="152"/>
      <c r="E652" s="17"/>
      <c r="F652" s="10"/>
      <c r="G652" s="10"/>
      <c r="H652" s="10"/>
      <c r="I652" s="13"/>
    </row>
    <row r="653" spans="1:9" ht="12.75">
      <c r="A653" s="20"/>
      <c r="B653" s="20"/>
      <c r="C653" s="17" t="s">
        <v>816</v>
      </c>
      <c r="D653" s="152" t="s">
        <v>817</v>
      </c>
      <c r="E653" s="17">
        <v>211700</v>
      </c>
      <c r="F653" s="10">
        <v>80200</v>
      </c>
      <c r="G653" s="10">
        <v>51700</v>
      </c>
      <c r="H653" s="10">
        <v>48000</v>
      </c>
      <c r="I653" s="13">
        <v>31800</v>
      </c>
    </row>
    <row r="654" spans="1:9" ht="12.75">
      <c r="A654" s="20"/>
      <c r="B654" s="20"/>
      <c r="C654" s="54"/>
      <c r="D654" s="152"/>
      <c r="E654" s="17"/>
      <c r="F654" s="10"/>
      <c r="G654" s="10"/>
      <c r="H654" s="10"/>
      <c r="I654" s="13"/>
    </row>
    <row r="655" spans="1:9" ht="12.75">
      <c r="A655" s="20"/>
      <c r="B655" s="20"/>
      <c r="C655" s="17" t="s">
        <v>818</v>
      </c>
      <c r="D655" s="152" t="s">
        <v>819</v>
      </c>
      <c r="E655" s="17">
        <v>193200</v>
      </c>
      <c r="F655" s="10">
        <v>73000</v>
      </c>
      <c r="G655" s="10">
        <v>47200</v>
      </c>
      <c r="H655" s="10">
        <v>43800</v>
      </c>
      <c r="I655" s="13">
        <v>29200</v>
      </c>
    </row>
    <row r="656" spans="1:9" ht="12.75">
      <c r="A656" s="20"/>
      <c r="B656" s="20"/>
      <c r="C656" s="54"/>
      <c r="D656" s="152"/>
      <c r="E656" s="17"/>
      <c r="F656" s="10"/>
      <c r="G656" s="10"/>
      <c r="H656" s="10"/>
      <c r="I656" s="13"/>
    </row>
    <row r="657" spans="1:9" ht="12.75">
      <c r="A657" s="20"/>
      <c r="B657" s="20"/>
      <c r="C657" s="17" t="s">
        <v>820</v>
      </c>
      <c r="D657" s="152" t="s">
        <v>821</v>
      </c>
      <c r="E657" s="17">
        <v>50900</v>
      </c>
      <c r="F657" s="10">
        <v>19500</v>
      </c>
      <c r="G657" s="10">
        <v>12500</v>
      </c>
      <c r="H657" s="10">
        <v>11700</v>
      </c>
      <c r="I657" s="13">
        <v>7200</v>
      </c>
    </row>
    <row r="658" spans="1:9" ht="12.75">
      <c r="A658" s="20"/>
      <c r="B658" s="20"/>
      <c r="C658" s="54"/>
      <c r="D658" s="152"/>
      <c r="E658" s="17"/>
      <c r="F658" s="10"/>
      <c r="G658" s="10"/>
      <c r="H658" s="10"/>
      <c r="I658" s="13"/>
    </row>
    <row r="659" spans="1:9" ht="12.75">
      <c r="A659" s="20"/>
      <c r="B659" s="20"/>
      <c r="C659" s="17" t="s">
        <v>822</v>
      </c>
      <c r="D659" s="152" t="s">
        <v>823</v>
      </c>
      <c r="E659" s="17">
        <v>52000</v>
      </c>
      <c r="F659" s="10">
        <v>19800</v>
      </c>
      <c r="G659" s="10">
        <v>12800</v>
      </c>
      <c r="H659" s="10">
        <v>12000</v>
      </c>
      <c r="I659" s="13">
        <v>7400</v>
      </c>
    </row>
    <row r="660" spans="1:9" ht="12.75">
      <c r="A660" s="20"/>
      <c r="B660" s="20"/>
      <c r="C660" s="54"/>
      <c r="D660" s="152"/>
      <c r="E660" s="17"/>
      <c r="F660" s="10"/>
      <c r="G660" s="10"/>
      <c r="H660" s="10"/>
      <c r="I660" s="13"/>
    </row>
    <row r="661" spans="1:9" ht="12.75">
      <c r="A661" s="20"/>
      <c r="B661" s="20"/>
      <c r="C661" s="17" t="s">
        <v>824</v>
      </c>
      <c r="D661" s="152" t="s">
        <v>825</v>
      </c>
      <c r="E661" s="17">
        <v>163500</v>
      </c>
      <c r="F661" s="10">
        <v>63000</v>
      </c>
      <c r="G661" s="10">
        <v>40500</v>
      </c>
      <c r="H661" s="10">
        <v>37800</v>
      </c>
      <c r="I661" s="13">
        <v>22200</v>
      </c>
    </row>
    <row r="662" spans="1:9" s="37" customFormat="1" ht="12.75">
      <c r="A662" s="20"/>
      <c r="B662" s="20"/>
      <c r="C662" s="54"/>
      <c r="D662" s="152"/>
      <c r="E662" s="17"/>
      <c r="F662" s="10"/>
      <c r="G662" s="10"/>
      <c r="H662" s="10"/>
      <c r="I662" s="13"/>
    </row>
    <row r="663" spans="1:9" s="37" customFormat="1" ht="25.5">
      <c r="A663" s="20"/>
      <c r="B663" s="20"/>
      <c r="C663" s="17" t="s">
        <v>826</v>
      </c>
      <c r="D663" s="152" t="s">
        <v>827</v>
      </c>
      <c r="E663" s="17">
        <v>424700</v>
      </c>
      <c r="F663" s="10">
        <v>143900</v>
      </c>
      <c r="G663" s="10">
        <v>108400</v>
      </c>
      <c r="H663" s="10">
        <v>96300</v>
      </c>
      <c r="I663" s="13">
        <v>76100</v>
      </c>
    </row>
    <row r="664" spans="1:9" s="37" customFormat="1" ht="12.75">
      <c r="A664" s="20"/>
      <c r="B664" s="20"/>
      <c r="C664" s="54"/>
      <c r="D664" s="131"/>
      <c r="E664" s="17"/>
      <c r="F664" s="10"/>
      <c r="G664" s="10"/>
      <c r="H664" s="10"/>
      <c r="I664" s="13"/>
    </row>
    <row r="665" spans="1:9" s="37" customFormat="1" ht="25.5">
      <c r="A665" s="20"/>
      <c r="B665" s="55">
        <v>85406</v>
      </c>
      <c r="C665" s="56" t="s">
        <v>852</v>
      </c>
      <c r="D665" s="131"/>
      <c r="E665" s="91">
        <f>E666</f>
        <v>2132900</v>
      </c>
      <c r="F665" s="91">
        <f>F666</f>
        <v>721500</v>
      </c>
      <c r="G665" s="91">
        <f>G666</f>
        <v>548000</v>
      </c>
      <c r="H665" s="91">
        <f>H666</f>
        <v>482900</v>
      </c>
      <c r="I665" s="91">
        <f>I666</f>
        <v>380500</v>
      </c>
    </row>
    <row r="666" spans="1:9" ht="12.75">
      <c r="A666" s="20"/>
      <c r="B666" s="20"/>
      <c r="C666" s="17" t="s">
        <v>853</v>
      </c>
      <c r="D666" s="152" t="s">
        <v>854</v>
      </c>
      <c r="E666" s="17">
        <v>2132900</v>
      </c>
      <c r="F666" s="17">
        <v>721500</v>
      </c>
      <c r="G666" s="17">
        <v>548000</v>
      </c>
      <c r="H666" s="17">
        <v>482900</v>
      </c>
      <c r="I666" s="10">
        <v>380500</v>
      </c>
    </row>
    <row r="667" spans="1:9" ht="12.75">
      <c r="A667" s="20"/>
      <c r="B667" s="20"/>
      <c r="D667" s="73"/>
      <c r="E667" s="72"/>
      <c r="F667" s="13"/>
      <c r="G667" s="13"/>
      <c r="H667" s="13"/>
      <c r="I667" s="13"/>
    </row>
    <row r="668" spans="1:9" ht="12.75">
      <c r="A668" s="20"/>
      <c r="B668" s="55">
        <v>85407</v>
      </c>
      <c r="C668" s="56" t="s">
        <v>855</v>
      </c>
      <c r="D668" s="131"/>
      <c r="E668" s="12">
        <f>E670+E672+E675+E677</f>
        <v>3861200</v>
      </c>
      <c r="F668" s="12">
        <f>F670+F672+F675+F677</f>
        <v>1284000</v>
      </c>
      <c r="G668" s="12">
        <f>G670+G672+G675+G677</f>
        <v>966800</v>
      </c>
      <c r="H668" s="12">
        <f>H670+H672+H675+H677</f>
        <v>869900</v>
      </c>
      <c r="I668" s="12">
        <f>I670+I672+I675+I677</f>
        <v>740500</v>
      </c>
    </row>
    <row r="669" spans="1:9" s="37" customFormat="1" ht="12.75">
      <c r="A669" s="20"/>
      <c r="B669" s="20"/>
      <c r="C669" s="54"/>
      <c r="D669" s="131"/>
      <c r="E669" s="17"/>
      <c r="F669" s="10"/>
      <c r="G669" s="10"/>
      <c r="H669" s="10"/>
      <c r="I669" s="13"/>
    </row>
    <row r="670" spans="1:9" ht="12.75">
      <c r="A670" s="20"/>
      <c r="B670" s="20"/>
      <c r="C670" s="17" t="s">
        <v>856</v>
      </c>
      <c r="D670" s="152" t="s">
        <v>857</v>
      </c>
      <c r="E670" s="17">
        <v>795500</v>
      </c>
      <c r="F670" s="10">
        <v>270700</v>
      </c>
      <c r="G670" s="10">
        <v>196400</v>
      </c>
      <c r="H670" s="10">
        <v>180000</v>
      </c>
      <c r="I670" s="10">
        <v>148400</v>
      </c>
    </row>
    <row r="671" spans="1:9" ht="12.75">
      <c r="A671" s="20"/>
      <c r="B671" s="20"/>
      <c r="C671" s="54"/>
      <c r="D671" s="152"/>
      <c r="E671" s="17"/>
      <c r="F671" s="10"/>
      <c r="G671" s="10"/>
      <c r="H671" s="10"/>
      <c r="I671" s="10"/>
    </row>
    <row r="672" spans="1:9" ht="12.75">
      <c r="A672" s="20"/>
      <c r="B672" s="20"/>
      <c r="C672" s="17" t="s">
        <v>858</v>
      </c>
      <c r="D672" s="152" t="s">
        <v>859</v>
      </c>
      <c r="E672" s="17">
        <v>2752850</v>
      </c>
      <c r="F672" s="10">
        <v>915700</v>
      </c>
      <c r="G672" s="10">
        <v>695100</v>
      </c>
      <c r="H672" s="10">
        <v>615900</v>
      </c>
      <c r="I672" s="10">
        <v>526150</v>
      </c>
    </row>
    <row r="673" spans="1:9" ht="12.75">
      <c r="A673" s="20"/>
      <c r="B673" s="20"/>
      <c r="C673" s="54" t="s">
        <v>584</v>
      </c>
      <c r="D673" s="152"/>
      <c r="E673" s="17">
        <v>4200</v>
      </c>
      <c r="F673" s="10"/>
      <c r="G673" s="10"/>
      <c r="H673" s="10"/>
      <c r="I673" s="10">
        <v>4200</v>
      </c>
    </row>
    <row r="674" spans="1:9" ht="12.75">
      <c r="A674" s="20"/>
      <c r="B674" s="20"/>
      <c r="C674" s="54"/>
      <c r="D674" s="152"/>
      <c r="E674" s="17"/>
      <c r="F674" s="8"/>
      <c r="G674" s="8"/>
      <c r="H674" s="8"/>
      <c r="I674" s="10"/>
    </row>
    <row r="675" spans="1:9" s="37" customFormat="1" ht="12.75">
      <c r="A675" s="20"/>
      <c r="B675" s="20"/>
      <c r="C675" s="17" t="s">
        <v>860</v>
      </c>
      <c r="D675" s="152" t="s">
        <v>861</v>
      </c>
      <c r="E675" s="17">
        <v>159650</v>
      </c>
      <c r="F675" s="10">
        <v>59300</v>
      </c>
      <c r="G675" s="10">
        <v>37000</v>
      </c>
      <c r="H675" s="10">
        <v>35700</v>
      </c>
      <c r="I675" s="10">
        <v>27650</v>
      </c>
    </row>
    <row r="676" spans="1:9" ht="12.75">
      <c r="A676" s="20"/>
      <c r="B676" s="20"/>
      <c r="C676" s="54"/>
      <c r="D676" s="152"/>
      <c r="E676" s="17"/>
      <c r="F676" s="8"/>
      <c r="G676" s="8"/>
      <c r="H676" s="8"/>
      <c r="I676" s="10"/>
    </row>
    <row r="677" spans="1:9" ht="12.75">
      <c r="A677" s="20"/>
      <c r="B677" s="20"/>
      <c r="C677" s="17" t="s">
        <v>862</v>
      </c>
      <c r="D677" s="152" t="s">
        <v>656</v>
      </c>
      <c r="E677" s="17">
        <v>153200</v>
      </c>
      <c r="F677" s="10">
        <v>38300</v>
      </c>
      <c r="G677" s="10">
        <v>38300</v>
      </c>
      <c r="H677" s="10">
        <v>38300</v>
      </c>
      <c r="I677" s="10">
        <v>38300</v>
      </c>
    </row>
    <row r="678" spans="1:9" ht="12.75">
      <c r="A678" s="20"/>
      <c r="B678" s="20"/>
      <c r="C678" s="9" t="s">
        <v>754</v>
      </c>
      <c r="D678" s="131"/>
      <c r="E678" s="17"/>
      <c r="F678" s="10"/>
      <c r="G678" s="10"/>
      <c r="H678" s="10"/>
      <c r="I678" s="13"/>
    </row>
    <row r="679" spans="1:9" ht="12.75">
      <c r="A679" s="20"/>
      <c r="B679" s="20"/>
      <c r="C679" s="54"/>
      <c r="D679" s="131"/>
      <c r="E679" s="17"/>
      <c r="F679" s="10"/>
      <c r="G679" s="10"/>
      <c r="H679" s="10"/>
      <c r="I679" s="13"/>
    </row>
    <row r="680" spans="1:9" ht="12.75">
      <c r="A680" s="20"/>
      <c r="B680" s="55">
        <v>85410</v>
      </c>
      <c r="C680" s="56" t="s">
        <v>863</v>
      </c>
      <c r="D680" s="131"/>
      <c r="E680" s="12">
        <f>E682+E684+E686</f>
        <v>2144750</v>
      </c>
      <c r="F680" s="12">
        <f>F682+F684+F686</f>
        <v>664579</v>
      </c>
      <c r="G680" s="12">
        <f>G682+G684+G686</f>
        <v>478817</v>
      </c>
      <c r="H680" s="12">
        <f>H682+H684+H686</f>
        <v>464398</v>
      </c>
      <c r="I680" s="12">
        <f>I682+I684+I686</f>
        <v>536956</v>
      </c>
    </row>
    <row r="681" spans="1:9" ht="12.75">
      <c r="A681" s="20"/>
      <c r="B681" s="20"/>
      <c r="C681" s="54"/>
      <c r="D681" s="131"/>
      <c r="E681" s="17"/>
      <c r="F681" s="10"/>
      <c r="G681" s="10"/>
      <c r="H681" s="10"/>
      <c r="I681" s="13"/>
    </row>
    <row r="682" spans="1:9" s="37" customFormat="1" ht="12.75">
      <c r="A682" s="20"/>
      <c r="B682" s="20"/>
      <c r="C682" s="17" t="s">
        <v>864</v>
      </c>
      <c r="D682" s="152" t="s">
        <v>323</v>
      </c>
      <c r="E682" s="17">
        <v>1179800</v>
      </c>
      <c r="F682" s="10">
        <v>399500</v>
      </c>
      <c r="G682" s="10">
        <v>297800</v>
      </c>
      <c r="H682" s="10">
        <v>267400</v>
      </c>
      <c r="I682" s="10">
        <v>215100</v>
      </c>
    </row>
    <row r="683" spans="1:9" ht="12.75">
      <c r="A683" s="20"/>
      <c r="B683" s="20"/>
      <c r="C683" s="54"/>
      <c r="D683" s="152"/>
      <c r="E683" s="17"/>
      <c r="F683" s="10"/>
      <c r="G683" s="10"/>
      <c r="H683" s="10"/>
      <c r="I683" s="10"/>
    </row>
    <row r="684" spans="1:9" ht="12.75">
      <c r="A684" s="20"/>
      <c r="B684" s="20"/>
      <c r="C684" s="17" t="s">
        <v>865</v>
      </c>
      <c r="D684" s="152" t="s">
        <v>866</v>
      </c>
      <c r="E684" s="17">
        <v>390450</v>
      </c>
      <c r="F684" s="10">
        <v>126500</v>
      </c>
      <c r="G684" s="10">
        <v>94800</v>
      </c>
      <c r="H684" s="10">
        <v>84600</v>
      </c>
      <c r="I684" s="10">
        <v>84550</v>
      </c>
    </row>
    <row r="685" spans="1:9" ht="12.75">
      <c r="A685" s="20"/>
      <c r="B685" s="20"/>
      <c r="C685" s="54"/>
      <c r="D685" s="152"/>
      <c r="E685" s="17"/>
      <c r="F685" s="10"/>
      <c r="G685" s="10"/>
      <c r="H685" s="10"/>
      <c r="I685" s="10"/>
    </row>
    <row r="686" spans="1:9" ht="12.75">
      <c r="A686" s="20"/>
      <c r="B686" s="20"/>
      <c r="C686" s="17" t="s">
        <v>0</v>
      </c>
      <c r="D686" s="152" t="s">
        <v>656</v>
      </c>
      <c r="E686" s="17">
        <v>574500</v>
      </c>
      <c r="F686" s="10">
        <v>138579</v>
      </c>
      <c r="G686" s="10">
        <v>86217</v>
      </c>
      <c r="H686" s="10">
        <v>112398</v>
      </c>
      <c r="I686" s="10">
        <v>237306</v>
      </c>
    </row>
    <row r="687" spans="1:9" ht="12.75">
      <c r="A687" s="20"/>
      <c r="B687" s="20"/>
      <c r="C687" s="9" t="s">
        <v>755</v>
      </c>
      <c r="D687" s="131"/>
      <c r="E687" s="17"/>
      <c r="F687" s="10"/>
      <c r="G687" s="10"/>
      <c r="H687" s="10"/>
      <c r="I687" s="13"/>
    </row>
    <row r="688" spans="1:9" ht="12.75">
      <c r="A688" s="20"/>
      <c r="B688" s="20"/>
      <c r="C688" s="54"/>
      <c r="D688" s="131"/>
      <c r="E688" s="17"/>
      <c r="F688" s="10"/>
      <c r="G688" s="10"/>
      <c r="H688" s="10"/>
      <c r="I688" s="13"/>
    </row>
    <row r="689" spans="1:9" ht="12.75">
      <c r="A689" s="20"/>
      <c r="B689" s="55">
        <v>85412</v>
      </c>
      <c r="C689" s="56" t="s">
        <v>1</v>
      </c>
      <c r="D689" s="152" t="s">
        <v>626</v>
      </c>
      <c r="E689" s="12">
        <v>150000</v>
      </c>
      <c r="F689" s="13">
        <v>18200</v>
      </c>
      <c r="G689" s="13">
        <v>70000</v>
      </c>
      <c r="H689" s="13">
        <v>61798</v>
      </c>
      <c r="I689" s="13">
        <v>2</v>
      </c>
    </row>
    <row r="690" spans="1:9" ht="19.5" customHeight="1">
      <c r="A690" s="20"/>
      <c r="B690" s="20"/>
      <c r="C690" s="9" t="s">
        <v>766</v>
      </c>
      <c r="D690" s="131"/>
      <c r="E690" s="17"/>
      <c r="F690" s="10"/>
      <c r="G690" s="10"/>
      <c r="H690" s="10"/>
      <c r="I690" s="13"/>
    </row>
    <row r="691" spans="1:9" s="37" customFormat="1" ht="12.75">
      <c r="A691" s="20"/>
      <c r="B691" s="20"/>
      <c r="C691" s="17"/>
      <c r="D691" s="131"/>
      <c r="E691" s="17"/>
      <c r="F691" s="10"/>
      <c r="G691" s="10"/>
      <c r="H691" s="10"/>
      <c r="I691" s="13"/>
    </row>
    <row r="692" spans="1:9" ht="12.75">
      <c r="A692" s="20"/>
      <c r="B692" s="55">
        <v>85415</v>
      </c>
      <c r="C692" s="56" t="s">
        <v>2</v>
      </c>
      <c r="D692" s="152"/>
      <c r="E692" s="12">
        <v>1180882</v>
      </c>
      <c r="F692" s="10"/>
      <c r="G692" s="13"/>
      <c r="H692" s="13">
        <v>494653</v>
      </c>
      <c r="I692" s="13">
        <v>686229</v>
      </c>
    </row>
    <row r="693" spans="1:9" ht="19.5" customHeight="1">
      <c r="A693" s="20"/>
      <c r="B693" s="20"/>
      <c r="C693" s="9" t="s">
        <v>766</v>
      </c>
      <c r="D693" s="152"/>
      <c r="E693" s="17"/>
      <c r="F693" s="10"/>
      <c r="G693" s="10"/>
      <c r="H693" s="10"/>
      <c r="I693" s="13"/>
    </row>
    <row r="694" spans="1:9" s="37" customFormat="1" ht="12.75">
      <c r="A694" s="20"/>
      <c r="B694" s="20"/>
      <c r="C694" s="17"/>
      <c r="D694" s="152"/>
      <c r="E694" s="17"/>
      <c r="F694" s="10"/>
      <c r="G694" s="10"/>
      <c r="H694" s="10"/>
      <c r="I694" s="13"/>
    </row>
    <row r="695" spans="1:9" s="37" customFormat="1" ht="12.75">
      <c r="A695" s="20"/>
      <c r="B695" s="55">
        <v>85417</v>
      </c>
      <c r="C695" s="56" t="s">
        <v>3</v>
      </c>
      <c r="D695" s="152" t="s">
        <v>627</v>
      </c>
      <c r="E695" s="12">
        <v>95800</v>
      </c>
      <c r="F695" s="13">
        <v>27400</v>
      </c>
      <c r="G695" s="13">
        <v>20600</v>
      </c>
      <c r="H695" s="13">
        <v>26642</v>
      </c>
      <c r="I695" s="13">
        <v>21158</v>
      </c>
    </row>
    <row r="696" spans="1:9" s="37" customFormat="1" ht="12.75">
      <c r="A696" s="20"/>
      <c r="B696" s="55"/>
      <c r="C696" s="9" t="s">
        <v>766</v>
      </c>
      <c r="D696" s="152"/>
      <c r="E696" s="17"/>
      <c r="F696" s="10"/>
      <c r="G696" s="10"/>
      <c r="H696" s="10"/>
      <c r="I696" s="13"/>
    </row>
    <row r="697" spans="1:9" s="37" customFormat="1" ht="12.75">
      <c r="A697" s="20"/>
      <c r="B697" s="55"/>
      <c r="C697" s="9"/>
      <c r="D697" s="152"/>
      <c r="E697" s="17"/>
      <c r="F697" s="10"/>
      <c r="G697" s="10"/>
      <c r="H697" s="10"/>
      <c r="I697" s="13"/>
    </row>
    <row r="698" spans="1:9" s="37" customFormat="1" ht="12.75">
      <c r="A698" s="20"/>
      <c r="B698" s="55">
        <v>85446</v>
      </c>
      <c r="C698" s="11" t="s">
        <v>649</v>
      </c>
      <c r="D698" s="152" t="s">
        <v>656</v>
      </c>
      <c r="E698" s="12">
        <v>50300</v>
      </c>
      <c r="F698" s="10"/>
      <c r="G698" s="13">
        <v>17478</v>
      </c>
      <c r="H698" s="13">
        <v>150</v>
      </c>
      <c r="I698" s="13">
        <v>32672</v>
      </c>
    </row>
    <row r="699" spans="1:9" s="37" customFormat="1" ht="12.75">
      <c r="A699" s="20"/>
      <c r="B699" s="55"/>
      <c r="C699" s="9" t="s">
        <v>766</v>
      </c>
      <c r="D699" s="152"/>
      <c r="E699" s="17"/>
      <c r="F699" s="10"/>
      <c r="G699" s="10"/>
      <c r="H699" s="10"/>
      <c r="I699" s="13"/>
    </row>
    <row r="700" spans="1:9" s="37" customFormat="1" ht="12.75">
      <c r="A700" s="20"/>
      <c r="B700" s="55"/>
      <c r="C700" s="9"/>
      <c r="D700" s="152"/>
      <c r="E700" s="17"/>
      <c r="F700" s="10"/>
      <c r="G700" s="10"/>
      <c r="H700" s="10"/>
      <c r="I700" s="13"/>
    </row>
    <row r="701" spans="1:9" s="37" customFormat="1" ht="12.75">
      <c r="A701" s="20"/>
      <c r="B701" s="55">
        <v>85495</v>
      </c>
      <c r="C701" s="56" t="s">
        <v>787</v>
      </c>
      <c r="D701" s="152" t="s">
        <v>656</v>
      </c>
      <c r="E701" s="12">
        <f>E702+E703+E704</f>
        <v>102300</v>
      </c>
      <c r="F701" s="12">
        <f>F702+F703+F704</f>
        <v>0</v>
      </c>
      <c r="G701" s="12">
        <f>G702+G703+G704</f>
        <v>40004</v>
      </c>
      <c r="H701" s="12">
        <f>H702+H703+H704</f>
        <v>13335</v>
      </c>
      <c r="I701" s="12">
        <f>I702+I703+I704</f>
        <v>48961</v>
      </c>
    </row>
    <row r="702" spans="1:9" s="37" customFormat="1" ht="12.75">
      <c r="A702" s="20"/>
      <c r="B702" s="20"/>
      <c r="C702" s="57" t="s">
        <v>4</v>
      </c>
      <c r="D702" s="131"/>
      <c r="E702" s="17">
        <v>23000</v>
      </c>
      <c r="F702" s="10"/>
      <c r="G702" s="10"/>
      <c r="H702" s="10"/>
      <c r="I702" s="10">
        <v>23000</v>
      </c>
    </row>
    <row r="703" spans="1:9" s="37" customFormat="1" ht="12.75">
      <c r="A703" s="20"/>
      <c r="B703" s="20"/>
      <c r="C703" s="57" t="s">
        <v>369</v>
      </c>
      <c r="D703" s="131"/>
      <c r="E703" s="17">
        <v>25950</v>
      </c>
      <c r="F703" s="10"/>
      <c r="G703" s="10"/>
      <c r="H703" s="10"/>
      <c r="I703" s="10">
        <v>25950</v>
      </c>
    </row>
    <row r="704" spans="1:9" ht="25.5">
      <c r="A704" s="20"/>
      <c r="B704" s="20"/>
      <c r="C704" s="57" t="s">
        <v>379</v>
      </c>
      <c r="D704" s="131"/>
      <c r="E704" s="17">
        <v>53350</v>
      </c>
      <c r="F704" s="10"/>
      <c r="G704" s="10">
        <v>40004</v>
      </c>
      <c r="H704" s="10">
        <v>13335</v>
      </c>
      <c r="I704" s="10">
        <v>11</v>
      </c>
    </row>
    <row r="705" spans="1:9" ht="12.75">
      <c r="A705" s="20"/>
      <c r="B705" s="20"/>
      <c r="C705" s="57"/>
      <c r="D705" s="12"/>
      <c r="E705" s="17"/>
      <c r="F705" s="10"/>
      <c r="G705" s="10"/>
      <c r="H705" s="10"/>
      <c r="I705" s="10"/>
    </row>
    <row r="706" spans="1:9" ht="23.25" customHeight="1">
      <c r="A706" s="2">
        <v>900</v>
      </c>
      <c r="B706" s="2"/>
      <c r="C706" s="3" t="s">
        <v>5</v>
      </c>
      <c r="D706" s="3"/>
      <c r="E706" s="3">
        <f>E713+E715+E723+E727+E732+E739+E707+E737</f>
        <v>42187337</v>
      </c>
      <c r="F706" s="3">
        <f>F713+F715+F723+F727+F732+F739+F707+F737</f>
        <v>14650664</v>
      </c>
      <c r="G706" s="3">
        <f>G713+G715+G723+G727+G732+G739+G707+G737</f>
        <v>7848119</v>
      </c>
      <c r="H706" s="3">
        <f>H713+H715+H723+H727+H732+H739+H707+H737</f>
        <v>11628041</v>
      </c>
      <c r="I706" s="3">
        <f>I713+I715+I723+I727+I732+I739+I707+I737</f>
        <v>8060513</v>
      </c>
    </row>
    <row r="707" spans="1:9" ht="12.75">
      <c r="A707" s="4"/>
      <c r="B707" s="4">
        <v>90001</v>
      </c>
      <c r="C707" s="11" t="s">
        <v>723</v>
      </c>
      <c r="D707" s="13"/>
      <c r="E707" s="6">
        <f>SUM(E708:E712)</f>
        <v>19032086</v>
      </c>
      <c r="F707" s="13">
        <v>10948700</v>
      </c>
      <c r="G707" s="13">
        <v>969700</v>
      </c>
      <c r="H707" s="13">
        <v>6663686</v>
      </c>
      <c r="I707" s="13">
        <v>450000</v>
      </c>
    </row>
    <row r="708" spans="1:9" ht="38.25">
      <c r="A708" s="4"/>
      <c r="B708" s="4"/>
      <c r="C708" s="9" t="s">
        <v>518</v>
      </c>
      <c r="D708" s="13" t="s">
        <v>348</v>
      </c>
      <c r="E708" s="10">
        <v>13405373</v>
      </c>
      <c r="F708" s="13"/>
      <c r="G708" s="13"/>
      <c r="H708" s="13"/>
      <c r="I708" s="13"/>
    </row>
    <row r="709" spans="1:9" ht="25.5">
      <c r="A709" s="4"/>
      <c r="B709" s="4"/>
      <c r="C709" s="9" t="s">
        <v>447</v>
      </c>
      <c r="D709" s="13" t="s">
        <v>348</v>
      </c>
      <c r="E709" s="10">
        <v>1318520</v>
      </c>
      <c r="F709" s="13"/>
      <c r="G709" s="13"/>
      <c r="H709" s="13"/>
      <c r="I709" s="13"/>
    </row>
    <row r="710" spans="1:9" ht="25.5">
      <c r="A710" s="4"/>
      <c r="B710" s="4"/>
      <c r="C710" s="9" t="s">
        <v>519</v>
      </c>
      <c r="D710" s="13" t="s">
        <v>348</v>
      </c>
      <c r="E710" s="10">
        <v>3808193</v>
      </c>
      <c r="F710" s="13"/>
      <c r="G710" s="13"/>
      <c r="H710" s="13"/>
      <c r="I710" s="13"/>
    </row>
    <row r="711" spans="1:9" ht="38.25">
      <c r="A711" s="4"/>
      <c r="B711" s="4"/>
      <c r="C711" s="9" t="s">
        <v>418</v>
      </c>
      <c r="D711" s="13" t="s">
        <v>348</v>
      </c>
      <c r="E711" s="10">
        <v>450000</v>
      </c>
      <c r="F711" s="13"/>
      <c r="G711" s="13"/>
      <c r="H711" s="13"/>
      <c r="I711" s="10">
        <v>450000</v>
      </c>
    </row>
    <row r="712" spans="1:9" ht="38.25">
      <c r="A712" s="4"/>
      <c r="B712" s="4"/>
      <c r="C712" s="9" t="s">
        <v>52</v>
      </c>
      <c r="D712" s="13" t="s">
        <v>140</v>
      </c>
      <c r="E712" s="10">
        <v>50000</v>
      </c>
      <c r="F712" s="13"/>
      <c r="G712" s="13"/>
      <c r="H712" s="13"/>
      <c r="I712" s="13"/>
    </row>
    <row r="713" spans="1:9" ht="12.75">
      <c r="A713" s="4"/>
      <c r="B713" s="4">
        <v>90003</v>
      </c>
      <c r="C713" s="11" t="s">
        <v>6</v>
      </c>
      <c r="D713" s="13" t="s">
        <v>145</v>
      </c>
      <c r="E713" s="13">
        <f>E714</f>
        <v>3358600</v>
      </c>
      <c r="F713" s="13">
        <v>750000</v>
      </c>
      <c r="G713" s="13">
        <v>786200</v>
      </c>
      <c r="H713" s="13">
        <v>786200</v>
      </c>
      <c r="I713" s="13">
        <v>1036200</v>
      </c>
    </row>
    <row r="714" spans="1:9" ht="12.75">
      <c r="A714" s="8"/>
      <c r="B714" s="8"/>
      <c r="C714" s="26" t="s">
        <v>666</v>
      </c>
      <c r="D714" s="9"/>
      <c r="E714" s="10">
        <v>3358600</v>
      </c>
      <c r="F714" s="10"/>
      <c r="G714" s="10"/>
      <c r="H714" s="10"/>
      <c r="I714" s="10"/>
    </row>
    <row r="715" spans="1:9" s="49" customFormat="1" ht="12.75">
      <c r="A715" s="4"/>
      <c r="B715" s="4">
        <v>90004</v>
      </c>
      <c r="C715" s="11" t="s">
        <v>7</v>
      </c>
      <c r="D715" s="12" t="s">
        <v>131</v>
      </c>
      <c r="E715" s="13">
        <f>SUM(E716:E722)</f>
        <v>1827500</v>
      </c>
      <c r="F715" s="13">
        <f>SUM(F716:F722)</f>
        <v>402500</v>
      </c>
      <c r="G715" s="13">
        <f>SUM(G716:G722)</f>
        <v>482500</v>
      </c>
      <c r="H715" s="13">
        <f>SUM(H716:H722)</f>
        <v>428500</v>
      </c>
      <c r="I715" s="13">
        <f>SUM(I716:I722)</f>
        <v>514000</v>
      </c>
    </row>
    <row r="716" spans="1:9" s="49" customFormat="1" ht="12.75">
      <c r="A716" s="4"/>
      <c r="B716" s="4"/>
      <c r="C716" s="9" t="s">
        <v>520</v>
      </c>
      <c r="D716" s="12"/>
      <c r="E716" s="10">
        <v>970000</v>
      </c>
      <c r="F716" s="10">
        <v>275000</v>
      </c>
      <c r="G716" s="10">
        <v>275000</v>
      </c>
      <c r="H716" s="10">
        <v>175000</v>
      </c>
      <c r="I716" s="10">
        <v>245000</v>
      </c>
    </row>
    <row r="717" spans="1:9" s="49" customFormat="1" ht="12.75">
      <c r="A717" s="4"/>
      <c r="B717" s="4"/>
      <c r="C717" s="9" t="s">
        <v>521</v>
      </c>
      <c r="D717" s="12"/>
      <c r="E717" s="10">
        <v>475500</v>
      </c>
      <c r="F717" s="10">
        <v>77500</v>
      </c>
      <c r="G717" s="10">
        <v>77500</v>
      </c>
      <c r="H717" s="10">
        <v>127500</v>
      </c>
      <c r="I717" s="10">
        <v>193000</v>
      </c>
    </row>
    <row r="718" spans="1:9" s="49" customFormat="1" ht="12.75">
      <c r="A718" s="4"/>
      <c r="B718" s="4"/>
      <c r="C718" s="9" t="s">
        <v>708</v>
      </c>
      <c r="D718" s="12"/>
      <c r="E718" s="10">
        <v>20059</v>
      </c>
      <c r="F718" s="10"/>
      <c r="G718" s="10">
        <v>10000</v>
      </c>
      <c r="H718" s="10">
        <v>10059</v>
      </c>
      <c r="I718" s="10"/>
    </row>
    <row r="719" spans="1:9" s="49" customFormat="1" ht="12.75">
      <c r="A719" s="4"/>
      <c r="B719" s="4"/>
      <c r="C719" s="9" t="s">
        <v>709</v>
      </c>
      <c r="D719" s="12"/>
      <c r="E719" s="10">
        <v>24941</v>
      </c>
      <c r="F719" s="10"/>
      <c r="G719" s="10">
        <v>10000</v>
      </c>
      <c r="H719" s="10">
        <v>9941</v>
      </c>
      <c r="I719" s="10">
        <v>5000</v>
      </c>
    </row>
    <row r="720" spans="1:9" s="49" customFormat="1" ht="12.75">
      <c r="A720" s="4"/>
      <c r="B720" s="4"/>
      <c r="C720" s="9" t="s">
        <v>522</v>
      </c>
      <c r="D720" s="12"/>
      <c r="E720" s="10">
        <v>72000</v>
      </c>
      <c r="F720" s="10">
        <v>50000</v>
      </c>
      <c r="G720" s="10">
        <v>10000</v>
      </c>
      <c r="H720" s="10">
        <v>6000</v>
      </c>
      <c r="I720" s="10">
        <v>6000</v>
      </c>
    </row>
    <row r="721" spans="1:9" ht="12.75">
      <c r="A721" s="8"/>
      <c r="B721" s="4"/>
      <c r="C721" s="9" t="s">
        <v>523</v>
      </c>
      <c r="D721" s="9"/>
      <c r="E721" s="10">
        <v>250000</v>
      </c>
      <c r="F721" s="10"/>
      <c r="G721" s="10">
        <v>100000</v>
      </c>
      <c r="H721" s="10">
        <v>100000</v>
      </c>
      <c r="I721" s="10">
        <v>50000</v>
      </c>
    </row>
    <row r="722" spans="1:9" ht="25.5">
      <c r="A722" s="8"/>
      <c r="B722" s="4"/>
      <c r="C722" s="9" t="s">
        <v>395</v>
      </c>
      <c r="D722" s="9"/>
      <c r="E722" s="10">
        <v>15000</v>
      </c>
      <c r="F722" s="10"/>
      <c r="G722" s="10"/>
      <c r="H722" s="10"/>
      <c r="I722" s="10">
        <v>15000</v>
      </c>
    </row>
    <row r="723" spans="1:9" ht="26.25" customHeight="1">
      <c r="A723" s="8"/>
      <c r="B723" s="4">
        <v>90013</v>
      </c>
      <c r="C723" s="11" t="s">
        <v>8</v>
      </c>
      <c r="D723" s="12" t="s">
        <v>660</v>
      </c>
      <c r="E723" s="13">
        <f>E724+E725+E726</f>
        <v>212600</v>
      </c>
      <c r="F723" s="13">
        <v>54200</v>
      </c>
      <c r="G723" s="13">
        <v>47800</v>
      </c>
      <c r="H723" s="13">
        <v>47800</v>
      </c>
      <c r="I723" s="13">
        <v>62800</v>
      </c>
    </row>
    <row r="724" spans="1:9" ht="12.75">
      <c r="A724" s="8"/>
      <c r="B724" s="8"/>
      <c r="C724" s="26" t="s">
        <v>766</v>
      </c>
      <c r="D724" s="9"/>
      <c r="E724" s="10">
        <v>197600</v>
      </c>
      <c r="F724" s="10"/>
      <c r="G724" s="10"/>
      <c r="H724" s="10"/>
      <c r="I724" s="10"/>
    </row>
    <row r="725" spans="1:9" ht="12.75">
      <c r="A725" s="8"/>
      <c r="B725" s="8"/>
      <c r="C725" s="26" t="s">
        <v>396</v>
      </c>
      <c r="D725" s="9"/>
      <c r="E725" s="10">
        <v>10000</v>
      </c>
      <c r="F725" s="10"/>
      <c r="G725" s="10"/>
      <c r="H725" s="10"/>
      <c r="I725" s="10">
        <v>10000</v>
      </c>
    </row>
    <row r="726" spans="1:9" ht="25.5">
      <c r="A726" s="8"/>
      <c r="B726" s="8"/>
      <c r="C726" s="26" t="s">
        <v>53</v>
      </c>
      <c r="D726" s="9"/>
      <c r="E726" s="10">
        <v>5000</v>
      </c>
      <c r="F726" s="10"/>
      <c r="G726" s="10"/>
      <c r="H726" s="10"/>
      <c r="I726" s="10">
        <v>50000</v>
      </c>
    </row>
    <row r="727" spans="1:9" ht="12.75">
      <c r="A727" s="4"/>
      <c r="B727" s="4">
        <v>90015</v>
      </c>
      <c r="C727" s="11" t="s">
        <v>9</v>
      </c>
      <c r="E727" s="13">
        <f>SUM(E728:E731)</f>
        <v>3500317</v>
      </c>
      <c r="F727" s="13">
        <f>SUM(F728:F731)</f>
        <v>798000</v>
      </c>
      <c r="G727" s="13">
        <f>SUM(G728:G731)</f>
        <v>657271</v>
      </c>
      <c r="H727" s="13">
        <f>SUM(H728:H731)</f>
        <v>769000</v>
      </c>
      <c r="I727" s="13">
        <f>SUM(I728:I731)</f>
        <v>1276046</v>
      </c>
    </row>
    <row r="728" spans="1:9" ht="12.75">
      <c r="A728" s="4"/>
      <c r="B728" s="8"/>
      <c r="C728" s="26" t="s">
        <v>631</v>
      </c>
      <c r="D728" s="129" t="s">
        <v>148</v>
      </c>
      <c r="E728" s="10">
        <v>3050317</v>
      </c>
      <c r="F728" s="10">
        <v>798000</v>
      </c>
      <c r="G728" s="10">
        <v>603000</v>
      </c>
      <c r="H728" s="10">
        <v>737000</v>
      </c>
      <c r="I728" s="10">
        <v>912317</v>
      </c>
    </row>
    <row r="729" spans="1:9" ht="12.75">
      <c r="A729" s="8"/>
      <c r="B729" s="72"/>
      <c r="C729" s="122" t="s">
        <v>524</v>
      </c>
      <c r="D729" s="157" t="s">
        <v>140</v>
      </c>
      <c r="E729" s="10">
        <v>268000</v>
      </c>
      <c r="F729" s="10"/>
      <c r="G729" s="10">
        <v>54271</v>
      </c>
      <c r="H729" s="10"/>
      <c r="I729" s="10">
        <v>213729</v>
      </c>
    </row>
    <row r="730" spans="1:9" ht="25.5">
      <c r="A730" s="8"/>
      <c r="B730" s="72"/>
      <c r="C730" s="158" t="s">
        <v>50</v>
      </c>
      <c r="D730" s="120" t="s">
        <v>145</v>
      </c>
      <c r="E730" s="10">
        <v>32000</v>
      </c>
      <c r="F730" s="10"/>
      <c r="G730" s="10"/>
      <c r="H730" s="10">
        <v>32000</v>
      </c>
      <c r="I730" s="10"/>
    </row>
    <row r="731" spans="1:9" ht="25.5">
      <c r="A731" s="8"/>
      <c r="B731" s="72"/>
      <c r="C731" s="158" t="s">
        <v>51</v>
      </c>
      <c r="D731" s="129" t="s">
        <v>148</v>
      </c>
      <c r="E731" s="10">
        <v>150000</v>
      </c>
      <c r="F731" s="10"/>
      <c r="G731" s="10"/>
      <c r="H731" s="10"/>
      <c r="I731" s="10">
        <v>150000</v>
      </c>
    </row>
    <row r="732" spans="1:9" ht="12.75">
      <c r="A732" s="8"/>
      <c r="B732" s="4">
        <v>90017</v>
      </c>
      <c r="C732" s="48" t="s">
        <v>10</v>
      </c>
      <c r="D732" s="120" t="s">
        <v>145</v>
      </c>
      <c r="E732" s="13">
        <f>E733+E734+E735+E736</f>
        <v>2107700</v>
      </c>
      <c r="F732" s="13">
        <v>449200</v>
      </c>
      <c r="G732" s="13">
        <v>482800</v>
      </c>
      <c r="H732" s="13">
        <v>609000</v>
      </c>
      <c r="I732" s="13">
        <v>566700</v>
      </c>
    </row>
    <row r="733" spans="1:9" ht="12.75">
      <c r="A733" s="8"/>
      <c r="B733" s="4"/>
      <c r="C733" s="129" t="s">
        <v>86</v>
      </c>
      <c r="E733" s="10">
        <v>1982700</v>
      </c>
      <c r="F733" s="10"/>
      <c r="G733" s="10"/>
      <c r="H733" s="10"/>
      <c r="I733" s="10"/>
    </row>
    <row r="734" spans="1:9" ht="12.75">
      <c r="A734" s="8"/>
      <c r="B734" s="4"/>
      <c r="C734" s="88" t="s">
        <v>595</v>
      </c>
      <c r="D734" s="120"/>
      <c r="E734" s="10">
        <v>60000</v>
      </c>
      <c r="F734" s="10"/>
      <c r="G734" s="10"/>
      <c r="H734" s="10">
        <v>60000</v>
      </c>
      <c r="I734" s="10"/>
    </row>
    <row r="735" spans="1:9" ht="12.75">
      <c r="A735" s="8"/>
      <c r="B735" s="4"/>
      <c r="C735" s="88" t="s">
        <v>596</v>
      </c>
      <c r="D735" s="120"/>
      <c r="E735" s="10">
        <v>15000</v>
      </c>
      <c r="F735" s="10"/>
      <c r="G735" s="10"/>
      <c r="H735" s="10"/>
      <c r="I735" s="10">
        <v>15000</v>
      </c>
    </row>
    <row r="736" spans="1:9" ht="12.75">
      <c r="A736" s="8"/>
      <c r="B736" s="4"/>
      <c r="C736" s="88" t="s">
        <v>597</v>
      </c>
      <c r="D736" s="120"/>
      <c r="E736" s="10">
        <v>50000</v>
      </c>
      <c r="F736" s="10"/>
      <c r="G736" s="10"/>
      <c r="H736" s="10"/>
      <c r="I736" s="10">
        <v>50000</v>
      </c>
    </row>
    <row r="737" spans="1:9" ht="25.5">
      <c r="A737" s="8"/>
      <c r="B737" s="4">
        <v>90020</v>
      </c>
      <c r="C737" s="48" t="s">
        <v>676</v>
      </c>
      <c r="D737" s="12" t="s">
        <v>131</v>
      </c>
      <c r="E737" s="13">
        <f>E738</f>
        <v>34680</v>
      </c>
      <c r="F737" s="13">
        <f>F738</f>
        <v>0</v>
      </c>
      <c r="G737" s="13">
        <f>G738</f>
        <v>7000</v>
      </c>
      <c r="H737" s="13">
        <f>H738</f>
        <v>16000</v>
      </c>
      <c r="I737" s="13">
        <f>I738</f>
        <v>11680</v>
      </c>
    </row>
    <row r="738" spans="1:9" ht="12.75">
      <c r="A738" s="8"/>
      <c r="B738" s="4"/>
      <c r="C738" s="88" t="s">
        <v>598</v>
      </c>
      <c r="D738" s="120"/>
      <c r="E738" s="10">
        <v>34680</v>
      </c>
      <c r="F738" s="10"/>
      <c r="G738" s="10">
        <v>7000</v>
      </c>
      <c r="H738" s="10">
        <v>16000</v>
      </c>
      <c r="I738" s="10">
        <v>11680</v>
      </c>
    </row>
    <row r="739" spans="1:9" ht="12.75">
      <c r="A739" s="4"/>
      <c r="B739" s="4">
        <v>90095</v>
      </c>
      <c r="C739" s="11" t="s">
        <v>135</v>
      </c>
      <c r="D739" s="11"/>
      <c r="E739" s="13">
        <f>E741+E742+E744+E746+E748+E750+E752+E754+E756+E757+E759+E764+E765+E766+E768</f>
        <v>12113854</v>
      </c>
      <c r="F739" s="13">
        <f>F741+F742+F744+F746+F748+F750+F752+F754+F756+F757+F759+F764+F765+F766+F768</f>
        <v>1248064</v>
      </c>
      <c r="G739" s="13">
        <f>G741+G742+G744+G746+G748+G750+G752+G754+G756+G757+G759+G764+G765+G766+G768</f>
        <v>4414848</v>
      </c>
      <c r="H739" s="13">
        <f>H741+H742+H744+H746+H748+H750+H752+H754+H756+H757+H759+H764+H765+H766+H768</f>
        <v>2307855</v>
      </c>
      <c r="I739" s="13">
        <f>I741+I742+I744+I746+I748+I750+I752+I754+I756+I757+I759+I764+I765+I766+I768</f>
        <v>4143087</v>
      </c>
    </row>
    <row r="740" spans="1:9" ht="12.75">
      <c r="A740" s="8"/>
      <c r="B740" s="8"/>
      <c r="C740" s="13" t="s">
        <v>338</v>
      </c>
      <c r="D740" s="13" t="s">
        <v>148</v>
      </c>
      <c r="E740" s="10"/>
      <c r="F740" s="10"/>
      <c r="G740" s="10"/>
      <c r="H740" s="10"/>
      <c r="I740" s="10"/>
    </row>
    <row r="741" spans="1:9" ht="12.75">
      <c r="A741" s="8"/>
      <c r="B741" s="8"/>
      <c r="C741" s="9" t="s">
        <v>766</v>
      </c>
      <c r="D741" s="9"/>
      <c r="E741" s="10">
        <v>77600</v>
      </c>
      <c r="F741" s="10">
        <v>19400</v>
      </c>
      <c r="G741" s="10">
        <v>19400</v>
      </c>
      <c r="H741" s="10">
        <v>19400</v>
      </c>
      <c r="I741" s="10">
        <v>19400</v>
      </c>
    </row>
    <row r="742" spans="1:9" ht="12.75">
      <c r="A742" s="8"/>
      <c r="B742" s="8"/>
      <c r="C742" s="9" t="s">
        <v>525</v>
      </c>
      <c r="D742" s="9"/>
      <c r="E742" s="10">
        <v>100000</v>
      </c>
      <c r="F742" s="10"/>
      <c r="G742" s="10"/>
      <c r="H742" s="10">
        <v>146</v>
      </c>
      <c r="I742" s="10">
        <v>99854</v>
      </c>
    </row>
    <row r="743" spans="1:9" ht="12.75">
      <c r="A743" s="8"/>
      <c r="B743" s="8"/>
      <c r="C743" s="13" t="s">
        <v>11</v>
      </c>
      <c r="D743" s="12" t="s">
        <v>131</v>
      </c>
      <c r="E743" s="21"/>
      <c r="F743" s="10"/>
      <c r="G743" s="10"/>
      <c r="H743" s="10"/>
      <c r="I743" s="10"/>
    </row>
    <row r="744" spans="1:9" ht="12.75">
      <c r="A744" s="8"/>
      <c r="B744" s="8"/>
      <c r="C744" s="9" t="s">
        <v>766</v>
      </c>
      <c r="D744" s="9"/>
      <c r="E744" s="10">
        <v>5000</v>
      </c>
      <c r="F744" s="10">
        <v>1000</v>
      </c>
      <c r="G744" s="10">
        <v>1500</v>
      </c>
      <c r="H744" s="10">
        <v>1500</v>
      </c>
      <c r="I744" s="10">
        <v>1000</v>
      </c>
    </row>
    <row r="745" spans="1:9" ht="15" customHeight="1">
      <c r="A745" s="8"/>
      <c r="B745" s="8"/>
      <c r="C745" s="13" t="s">
        <v>12</v>
      </c>
      <c r="D745" s="13" t="s">
        <v>148</v>
      </c>
      <c r="E745" s="10"/>
      <c r="F745" s="10"/>
      <c r="G745" s="10"/>
      <c r="H745" s="10"/>
      <c r="I745" s="10"/>
    </row>
    <row r="746" spans="1:9" ht="12.75">
      <c r="A746" s="8"/>
      <c r="B746" s="8"/>
      <c r="C746" s="9" t="s">
        <v>766</v>
      </c>
      <c r="D746" s="9"/>
      <c r="E746" s="10">
        <v>4000</v>
      </c>
      <c r="F746" s="10"/>
      <c r="G746" s="10">
        <v>2000</v>
      </c>
      <c r="H746" s="10">
        <v>2000</v>
      </c>
      <c r="I746" s="10"/>
    </row>
    <row r="747" spans="1:9" ht="12.75">
      <c r="A747" s="8"/>
      <c r="B747" s="8"/>
      <c r="C747" s="13" t="s">
        <v>14</v>
      </c>
      <c r="D747" s="12" t="s">
        <v>131</v>
      </c>
      <c r="E747" s="10"/>
      <c r="F747" s="10"/>
      <c r="G747" s="10"/>
      <c r="H747" s="10"/>
      <c r="I747" s="10"/>
    </row>
    <row r="748" spans="1:9" ht="12.75">
      <c r="A748" s="8"/>
      <c r="B748" s="8"/>
      <c r="C748" s="9" t="s">
        <v>766</v>
      </c>
      <c r="D748" s="9"/>
      <c r="E748" s="10">
        <v>26500</v>
      </c>
      <c r="F748" s="10">
        <v>5000</v>
      </c>
      <c r="G748" s="10">
        <v>5000</v>
      </c>
      <c r="H748" s="10">
        <v>5000</v>
      </c>
      <c r="I748" s="10">
        <v>11500</v>
      </c>
    </row>
    <row r="749" spans="1:9" ht="12.75">
      <c r="A749" s="8"/>
      <c r="B749" s="8"/>
      <c r="C749" s="13" t="s">
        <v>637</v>
      </c>
      <c r="D749" s="13" t="s">
        <v>148</v>
      </c>
      <c r="E749" s="10"/>
      <c r="F749" s="10"/>
      <c r="G749" s="10"/>
      <c r="H749" s="10"/>
      <c r="I749" s="10"/>
    </row>
    <row r="750" spans="1:9" ht="12.75">
      <c r="A750" s="8"/>
      <c r="B750" s="8"/>
      <c r="C750" s="9" t="s">
        <v>766</v>
      </c>
      <c r="D750" s="9"/>
      <c r="E750" s="10">
        <v>10000</v>
      </c>
      <c r="F750" s="10"/>
      <c r="G750" s="10">
        <v>3000</v>
      </c>
      <c r="H750" s="10">
        <v>3000</v>
      </c>
      <c r="I750" s="10">
        <v>4000</v>
      </c>
    </row>
    <row r="751" spans="1:9" ht="25.5">
      <c r="A751" s="8"/>
      <c r="B751" s="8"/>
      <c r="C751" s="13" t="s">
        <v>638</v>
      </c>
      <c r="D751" s="12" t="s">
        <v>131</v>
      </c>
      <c r="E751" s="10"/>
      <c r="F751" s="10"/>
      <c r="G751" s="10"/>
      <c r="H751" s="10"/>
      <c r="I751" s="10"/>
    </row>
    <row r="752" spans="1:9" ht="12.75">
      <c r="A752" s="8"/>
      <c r="B752" s="8"/>
      <c r="C752" s="9" t="s">
        <v>766</v>
      </c>
      <c r="D752" s="9"/>
      <c r="E752" s="10">
        <v>7000</v>
      </c>
      <c r="F752" s="10">
        <v>3000</v>
      </c>
      <c r="G752" s="10">
        <v>3000</v>
      </c>
      <c r="H752" s="10">
        <v>1000</v>
      </c>
      <c r="I752" s="10">
        <v>0</v>
      </c>
    </row>
    <row r="753" spans="1:9" ht="12.75">
      <c r="A753" s="8"/>
      <c r="B753" s="8"/>
      <c r="C753" s="13" t="s">
        <v>639</v>
      </c>
      <c r="D753" s="12" t="s">
        <v>131</v>
      </c>
      <c r="E753" s="10"/>
      <c r="F753" s="10"/>
      <c r="G753" s="10"/>
      <c r="H753" s="10"/>
      <c r="I753" s="10"/>
    </row>
    <row r="754" spans="1:9" ht="12.75">
      <c r="A754" s="8"/>
      <c r="B754" s="8"/>
      <c r="C754" s="9" t="s">
        <v>766</v>
      </c>
      <c r="D754" s="9"/>
      <c r="E754" s="10">
        <v>18500</v>
      </c>
      <c r="F754" s="10">
        <v>3000</v>
      </c>
      <c r="G754" s="10">
        <v>3000</v>
      </c>
      <c r="H754" s="10">
        <v>2500</v>
      </c>
      <c r="I754" s="10">
        <v>10000</v>
      </c>
    </row>
    <row r="755" spans="1:9" ht="25.5">
      <c r="A755" s="8"/>
      <c r="B755" s="8"/>
      <c r="C755" s="13" t="s">
        <v>526</v>
      </c>
      <c r="D755" s="21" t="s">
        <v>140</v>
      </c>
      <c r="E755" s="10"/>
      <c r="F755" s="10"/>
      <c r="G755" s="10"/>
      <c r="H755" s="10"/>
      <c r="I755" s="10"/>
    </row>
    <row r="756" spans="1:9" ht="12.75">
      <c r="A756" s="8"/>
      <c r="B756" s="8"/>
      <c r="C756" s="9" t="s">
        <v>766</v>
      </c>
      <c r="D756" s="9"/>
      <c r="E756" s="10">
        <v>62000</v>
      </c>
      <c r="F756" s="10">
        <v>25000</v>
      </c>
      <c r="G756" s="10">
        <v>15000</v>
      </c>
      <c r="H756" s="10">
        <v>15000</v>
      </c>
      <c r="I756" s="10">
        <v>7000</v>
      </c>
    </row>
    <row r="757" spans="1:9" ht="25.5">
      <c r="A757" s="8"/>
      <c r="B757" s="8"/>
      <c r="C757" s="13" t="s">
        <v>339</v>
      </c>
      <c r="D757" s="13" t="s">
        <v>87</v>
      </c>
      <c r="E757" s="10">
        <v>935000</v>
      </c>
      <c r="F757" s="10">
        <v>260000</v>
      </c>
      <c r="G757" s="10">
        <v>300000</v>
      </c>
      <c r="H757" s="10">
        <v>300000</v>
      </c>
      <c r="I757" s="10">
        <v>75000</v>
      </c>
    </row>
    <row r="758" spans="1:9" ht="12.75">
      <c r="A758" s="8"/>
      <c r="B758" s="8"/>
      <c r="C758" s="13"/>
      <c r="D758" s="13"/>
      <c r="E758" s="10"/>
      <c r="F758" s="10"/>
      <c r="G758" s="10"/>
      <c r="H758" s="10"/>
      <c r="I758" s="10"/>
    </row>
    <row r="759" spans="1:9" ht="25.5">
      <c r="A759" s="8"/>
      <c r="B759" s="8"/>
      <c r="C759" s="13" t="s">
        <v>352</v>
      </c>
      <c r="D759" s="13"/>
      <c r="E759" s="10">
        <f>E760+E761+E762</f>
        <v>91000</v>
      </c>
      <c r="F759" s="10">
        <f>F760+F761+F762</f>
        <v>0</v>
      </c>
      <c r="G759" s="10">
        <f>G760+G761+G762</f>
        <v>57096</v>
      </c>
      <c r="H759" s="10">
        <f>H760+H761+H762</f>
        <v>26000</v>
      </c>
      <c r="I759" s="10">
        <f>I760+I761+I762</f>
        <v>7904</v>
      </c>
    </row>
    <row r="760" spans="1:9" ht="12.75">
      <c r="A760" s="8"/>
      <c r="B760" s="8"/>
      <c r="C760" s="9" t="s">
        <v>377</v>
      </c>
      <c r="D760" s="13" t="s">
        <v>140</v>
      </c>
      <c r="E760" s="10">
        <v>5000</v>
      </c>
      <c r="F760" s="10"/>
      <c r="G760" s="10"/>
      <c r="H760" s="10"/>
      <c r="I760" s="10">
        <v>5000</v>
      </c>
    </row>
    <row r="761" spans="1:9" ht="12.75">
      <c r="A761" s="8"/>
      <c r="B761" s="8"/>
      <c r="C761" s="9" t="s">
        <v>527</v>
      </c>
      <c r="D761" s="13" t="s">
        <v>140</v>
      </c>
      <c r="E761" s="10">
        <v>60000</v>
      </c>
      <c r="F761" s="10"/>
      <c r="G761" s="10">
        <v>57096</v>
      </c>
      <c r="H761" s="10"/>
      <c r="I761" s="10">
        <v>2904</v>
      </c>
    </row>
    <row r="762" spans="1:9" ht="12.75">
      <c r="A762" s="8"/>
      <c r="B762" s="8"/>
      <c r="C762" s="9" t="s">
        <v>340</v>
      </c>
      <c r="D762" s="12" t="s">
        <v>131</v>
      </c>
      <c r="E762" s="10">
        <v>26000</v>
      </c>
      <c r="F762" s="10"/>
      <c r="G762" s="10"/>
      <c r="H762" s="10">
        <v>26000</v>
      </c>
      <c r="I762" s="10"/>
    </row>
    <row r="763" spans="1:9" ht="12.75">
      <c r="A763" s="8"/>
      <c r="B763" s="8"/>
      <c r="C763" s="9"/>
      <c r="D763" s="9"/>
      <c r="E763" s="10"/>
      <c r="F763" s="10"/>
      <c r="G763" s="10"/>
      <c r="H763" s="10"/>
      <c r="I763" s="10"/>
    </row>
    <row r="764" spans="1:9" ht="25.5">
      <c r="A764" s="8"/>
      <c r="B764" s="8"/>
      <c r="C764" s="124" t="s">
        <v>528</v>
      </c>
      <c r="D764" s="13" t="s">
        <v>148</v>
      </c>
      <c r="E764" s="10">
        <v>159100</v>
      </c>
      <c r="F764" s="10">
        <v>39800</v>
      </c>
      <c r="G764" s="10">
        <v>39800</v>
      </c>
      <c r="H764" s="10">
        <v>39800</v>
      </c>
      <c r="I764" s="10">
        <v>39700</v>
      </c>
    </row>
    <row r="765" spans="1:9" ht="12.75">
      <c r="A765" s="8"/>
      <c r="B765" s="8"/>
      <c r="C765" s="124" t="s">
        <v>538</v>
      </c>
      <c r="D765" s="13" t="s">
        <v>140</v>
      </c>
      <c r="E765" s="10">
        <v>250000</v>
      </c>
      <c r="F765" s="10"/>
      <c r="G765" s="90"/>
      <c r="H765" s="90">
        <v>2427</v>
      </c>
      <c r="I765" s="90">
        <v>247573</v>
      </c>
    </row>
    <row r="766" spans="1:9" ht="12.75">
      <c r="A766" s="8"/>
      <c r="B766" s="8"/>
      <c r="C766" s="124" t="s">
        <v>722</v>
      </c>
      <c r="D766" s="13" t="s">
        <v>140</v>
      </c>
      <c r="E766" s="10">
        <v>100000</v>
      </c>
      <c r="F766" s="10">
        <v>26906</v>
      </c>
      <c r="G766" s="90">
        <v>17536</v>
      </c>
      <c r="H766" s="90">
        <v>8332</v>
      </c>
      <c r="I766" s="90">
        <v>47226</v>
      </c>
    </row>
    <row r="767" spans="1:9" ht="12.75">
      <c r="A767" s="8"/>
      <c r="B767" s="8"/>
      <c r="C767" s="9"/>
      <c r="D767" s="9"/>
      <c r="E767" s="10"/>
      <c r="F767" s="10"/>
      <c r="G767" s="10"/>
      <c r="H767" s="10"/>
      <c r="I767" s="10"/>
    </row>
    <row r="768" spans="1:9" ht="12.75">
      <c r="A768" s="8"/>
      <c r="B768" s="8"/>
      <c r="C768" s="13" t="s">
        <v>431</v>
      </c>
      <c r="D768" s="72"/>
      <c r="E768" s="13">
        <f>SUM(E770:E783)</f>
        <v>10268154</v>
      </c>
      <c r="F768" s="13">
        <f>SUM(F770:F783)</f>
        <v>864958</v>
      </c>
      <c r="G768" s="13">
        <f>SUM(G770:G783)</f>
        <v>3948516</v>
      </c>
      <c r="H768" s="13">
        <f>SUM(H770:H783)</f>
        <v>1881750</v>
      </c>
      <c r="I768" s="13">
        <f>SUM(I770:I783)</f>
        <v>3572930</v>
      </c>
    </row>
    <row r="769" spans="1:9" ht="12.75">
      <c r="A769" s="8"/>
      <c r="B769" s="8"/>
      <c r="C769" s="21" t="s">
        <v>149</v>
      </c>
      <c r="D769" s="72"/>
      <c r="E769" s="21"/>
      <c r="F769" s="21"/>
      <c r="G769" s="21"/>
      <c r="H769" s="21"/>
      <c r="I769" s="21"/>
    </row>
    <row r="770" spans="1:9" ht="12.75">
      <c r="A770" s="8"/>
      <c r="B770" s="8"/>
      <c r="C770" s="122" t="s">
        <v>529</v>
      </c>
      <c r="D770" s="13" t="s">
        <v>148</v>
      </c>
      <c r="E770" s="10">
        <v>813000</v>
      </c>
      <c r="F770" s="10">
        <v>4302</v>
      </c>
      <c r="G770" s="10">
        <v>51996</v>
      </c>
      <c r="H770" s="10">
        <v>180872</v>
      </c>
      <c r="I770" s="10">
        <v>575830</v>
      </c>
    </row>
    <row r="771" spans="1:9" ht="12.75">
      <c r="A771" s="8"/>
      <c r="B771" s="8"/>
      <c r="C771" s="122" t="s">
        <v>386</v>
      </c>
      <c r="D771" s="13" t="s">
        <v>146</v>
      </c>
      <c r="E771" s="10">
        <v>427000</v>
      </c>
      <c r="F771" s="10"/>
      <c r="G771" s="10">
        <v>58953</v>
      </c>
      <c r="H771" s="10">
        <v>87778</v>
      </c>
      <c r="I771" s="10">
        <v>280269</v>
      </c>
    </row>
    <row r="772" spans="1:9" ht="12.75">
      <c r="A772" s="8"/>
      <c r="B772" s="8"/>
      <c r="C772" s="122" t="s">
        <v>530</v>
      </c>
      <c r="D772" s="13" t="s">
        <v>146</v>
      </c>
      <c r="E772" s="10">
        <v>58200</v>
      </c>
      <c r="F772" s="10"/>
      <c r="G772" s="10">
        <v>58200</v>
      </c>
      <c r="H772" s="10"/>
      <c r="I772" s="10"/>
    </row>
    <row r="773" spans="1:9" ht="25.5">
      <c r="A773" s="8"/>
      <c r="B773" s="8"/>
      <c r="C773" s="122" t="s">
        <v>531</v>
      </c>
      <c r="D773" s="13" t="s">
        <v>146</v>
      </c>
      <c r="E773" s="10">
        <v>44740</v>
      </c>
      <c r="F773" s="10"/>
      <c r="G773" s="10"/>
      <c r="H773" s="10"/>
      <c r="I773" s="10">
        <v>44740</v>
      </c>
    </row>
    <row r="774" spans="1:9" ht="25.5">
      <c r="A774" s="8"/>
      <c r="B774" s="8"/>
      <c r="C774" s="122" t="s">
        <v>532</v>
      </c>
      <c r="D774" s="13" t="s">
        <v>140</v>
      </c>
      <c r="E774" s="10">
        <v>140000</v>
      </c>
      <c r="F774" s="10"/>
      <c r="G774" s="10"/>
      <c r="H774" s="10"/>
      <c r="I774" s="10">
        <v>140000</v>
      </c>
    </row>
    <row r="775" spans="1:9" ht="25.5">
      <c r="A775" s="8"/>
      <c r="B775" s="8"/>
      <c r="C775" s="122" t="s">
        <v>533</v>
      </c>
      <c r="D775" s="13" t="s">
        <v>140</v>
      </c>
      <c r="E775" s="10">
        <v>300000</v>
      </c>
      <c r="F775" s="10"/>
      <c r="G775" s="10"/>
      <c r="H775" s="10">
        <v>379</v>
      </c>
      <c r="I775" s="10">
        <v>299621</v>
      </c>
    </row>
    <row r="776" spans="1:9" ht="12.75">
      <c r="A776" s="8"/>
      <c r="B776" s="8"/>
      <c r="C776" s="122" t="s">
        <v>534</v>
      </c>
      <c r="D776" s="13" t="s">
        <v>140</v>
      </c>
      <c r="E776" s="10">
        <v>68900</v>
      </c>
      <c r="F776" s="10"/>
      <c r="G776" s="10">
        <v>68900</v>
      </c>
      <c r="H776" s="10"/>
      <c r="I776" s="10"/>
    </row>
    <row r="777" spans="1:9" ht="25.5">
      <c r="A777" s="8"/>
      <c r="B777" s="8"/>
      <c r="C777" s="122" t="s">
        <v>535</v>
      </c>
      <c r="D777" s="120" t="s">
        <v>378</v>
      </c>
      <c r="E777" s="10">
        <v>6833014</v>
      </c>
      <c r="F777" s="10">
        <v>860656</v>
      </c>
      <c r="G777" s="10">
        <v>3710467</v>
      </c>
      <c r="H777" s="10">
        <v>1595641</v>
      </c>
      <c r="I777" s="10">
        <v>666250</v>
      </c>
    </row>
    <row r="778" spans="1:9" ht="13.5" customHeight="1">
      <c r="A778" s="8"/>
      <c r="B778" s="8"/>
      <c r="C778" s="122" t="s">
        <v>536</v>
      </c>
      <c r="D778" s="13" t="s">
        <v>146</v>
      </c>
      <c r="E778" s="10">
        <v>235000</v>
      </c>
      <c r="F778" s="10"/>
      <c r="G778" s="10"/>
      <c r="H778" s="10"/>
      <c r="I778" s="10">
        <v>235000</v>
      </c>
    </row>
    <row r="779" spans="1:9" ht="12.75">
      <c r="A779" s="8"/>
      <c r="B779" s="8"/>
      <c r="C779" s="122" t="s">
        <v>537</v>
      </c>
      <c r="D779" s="13" t="s">
        <v>148</v>
      </c>
      <c r="E779" s="10">
        <v>300000</v>
      </c>
      <c r="F779" s="10"/>
      <c r="G779" s="10"/>
      <c r="H779" s="10"/>
      <c r="I779" s="10">
        <v>300000</v>
      </c>
    </row>
    <row r="780" spans="1:9" ht="12.75">
      <c r="A780" s="8"/>
      <c r="B780" s="8"/>
      <c r="C780" s="158" t="s">
        <v>57</v>
      </c>
      <c r="D780" s="13" t="s">
        <v>148</v>
      </c>
      <c r="E780" s="10">
        <v>700000</v>
      </c>
      <c r="F780" s="10"/>
      <c r="G780" s="10"/>
      <c r="H780" s="10"/>
      <c r="I780" s="10">
        <v>700000</v>
      </c>
    </row>
    <row r="781" spans="1:9" ht="12.75">
      <c r="A781" s="8"/>
      <c r="B781" s="8"/>
      <c r="C781" s="122" t="s">
        <v>419</v>
      </c>
      <c r="D781" s="13" t="s">
        <v>146</v>
      </c>
      <c r="E781" s="10">
        <v>161800</v>
      </c>
      <c r="F781" s="10"/>
      <c r="G781" s="10"/>
      <c r="H781" s="10"/>
      <c r="I781" s="10">
        <v>161800</v>
      </c>
    </row>
    <row r="782" spans="1:9" ht="25.5">
      <c r="A782" s="8"/>
      <c r="B782" s="8"/>
      <c r="C782" s="122" t="s">
        <v>599</v>
      </c>
      <c r="D782" s="13" t="s">
        <v>140</v>
      </c>
      <c r="E782" s="10">
        <v>161500</v>
      </c>
      <c r="F782" s="10"/>
      <c r="G782" s="10"/>
      <c r="H782" s="10">
        <v>17080</v>
      </c>
      <c r="I782" s="10">
        <v>144420</v>
      </c>
    </row>
    <row r="783" spans="1:9" ht="25.5">
      <c r="A783" s="8"/>
      <c r="B783" s="8"/>
      <c r="C783" s="158" t="s">
        <v>54</v>
      </c>
      <c r="D783" s="12" t="s">
        <v>131</v>
      </c>
      <c r="E783" s="10">
        <v>25000</v>
      </c>
      <c r="F783" s="10"/>
      <c r="G783" s="10"/>
      <c r="H783" s="10"/>
      <c r="I783" s="10">
        <v>25000</v>
      </c>
    </row>
    <row r="784" spans="1:9" ht="23.25" customHeight="1">
      <c r="A784" s="2">
        <v>921</v>
      </c>
      <c r="B784" s="2"/>
      <c r="C784" s="3" t="s">
        <v>15</v>
      </c>
      <c r="D784" s="3"/>
      <c r="E784" s="3">
        <f>E787+E791+E795+E802+E808+E800+E805+E785</f>
        <v>10945510</v>
      </c>
      <c r="F784" s="3">
        <f>F787+F791+F795+F802+F808+F800+F805+F785</f>
        <v>1574800</v>
      </c>
      <c r="G784" s="3">
        <f>G787+G791+G795+G802+G808+G800+G805+G785</f>
        <v>2039800</v>
      </c>
      <c r="H784" s="3">
        <f>H787+H791+H795+H802+H808+H800+H805+H785</f>
        <v>2954456</v>
      </c>
      <c r="I784" s="3">
        <f>I787+I791+I795+I802+I808+I800+I805+I785</f>
        <v>4376454</v>
      </c>
    </row>
    <row r="785" spans="1:9" ht="12.75">
      <c r="A785" s="4"/>
      <c r="B785" s="4">
        <v>92104</v>
      </c>
      <c r="C785" s="11" t="s">
        <v>579</v>
      </c>
      <c r="D785" s="13" t="s">
        <v>656</v>
      </c>
      <c r="E785" s="13">
        <f>E786</f>
        <v>322408</v>
      </c>
      <c r="F785" s="13">
        <f>F786</f>
        <v>0</v>
      </c>
      <c r="G785" s="13">
        <f>G786</f>
        <v>0</v>
      </c>
      <c r="H785" s="13">
        <f>H786</f>
        <v>322408</v>
      </c>
      <c r="I785" s="13">
        <f>I786</f>
        <v>0</v>
      </c>
    </row>
    <row r="786" spans="1:9" ht="12.75">
      <c r="A786" s="4"/>
      <c r="B786" s="4"/>
      <c r="C786" s="9" t="s">
        <v>580</v>
      </c>
      <c r="D786" s="13"/>
      <c r="E786" s="10">
        <v>322408</v>
      </c>
      <c r="F786" s="13"/>
      <c r="G786" s="13"/>
      <c r="H786" s="10">
        <v>322408</v>
      </c>
      <c r="I786" s="13"/>
    </row>
    <row r="787" spans="1:9" ht="25.5">
      <c r="A787" s="4"/>
      <c r="B787" s="4">
        <v>92106</v>
      </c>
      <c r="C787" s="11" t="s">
        <v>16</v>
      </c>
      <c r="D787" s="96" t="s">
        <v>661</v>
      </c>
      <c r="E787" s="13">
        <f>E788+E789+E790</f>
        <v>3033000</v>
      </c>
      <c r="F787" s="13">
        <f>F788+F789+F790</f>
        <v>495000</v>
      </c>
      <c r="G787" s="13">
        <f>G788+G789+G790</f>
        <v>513000</v>
      </c>
      <c r="H787" s="13">
        <f>H788+H789+H790</f>
        <v>781864</v>
      </c>
      <c r="I787" s="13">
        <f>I788+I789+I790</f>
        <v>1243136</v>
      </c>
    </row>
    <row r="788" spans="1:9" ht="12.75">
      <c r="A788" s="8"/>
      <c r="B788" s="8"/>
      <c r="C788" s="26" t="s">
        <v>432</v>
      </c>
      <c r="D788" s="15"/>
      <c r="E788" s="10">
        <v>2233000</v>
      </c>
      <c r="F788" s="10">
        <v>495000</v>
      </c>
      <c r="G788" s="10">
        <v>513000</v>
      </c>
      <c r="H788" s="10">
        <v>525000</v>
      </c>
      <c r="I788" s="10">
        <v>700000</v>
      </c>
    </row>
    <row r="789" spans="1:9" ht="12.75">
      <c r="A789" s="8"/>
      <c r="B789" s="8"/>
      <c r="C789" s="26" t="s">
        <v>448</v>
      </c>
      <c r="D789" s="15"/>
      <c r="E789" s="10">
        <v>100000</v>
      </c>
      <c r="F789" s="10"/>
      <c r="G789" s="10"/>
      <c r="H789" s="10"/>
      <c r="I789" s="10">
        <v>100000</v>
      </c>
    </row>
    <row r="790" spans="1:9" ht="38.25">
      <c r="A790" s="8"/>
      <c r="B790" s="8"/>
      <c r="C790" s="26" t="s">
        <v>600</v>
      </c>
      <c r="D790" s="15"/>
      <c r="E790" s="10">
        <v>700000</v>
      </c>
      <c r="F790" s="10"/>
      <c r="G790" s="10"/>
      <c r="H790" s="10">
        <v>256864</v>
      </c>
      <c r="I790" s="10">
        <v>443136</v>
      </c>
    </row>
    <row r="791" spans="1:9" ht="25.5">
      <c r="A791" s="4"/>
      <c r="B791" s="4">
        <v>92109</v>
      </c>
      <c r="C791" s="11" t="s">
        <v>17</v>
      </c>
      <c r="D791" s="96" t="s">
        <v>662</v>
      </c>
      <c r="E791" s="13">
        <f>SUM(E792:E794)</f>
        <v>1920702</v>
      </c>
      <c r="F791" s="13">
        <f>SUM(F792:F794)</f>
        <v>247300</v>
      </c>
      <c r="G791" s="13">
        <f>SUM(G792:G794)</f>
        <v>320300</v>
      </c>
      <c r="H791" s="13">
        <f>SUM(H792:H794)</f>
        <v>635284</v>
      </c>
      <c r="I791" s="13">
        <f>SUM(I792:I794)</f>
        <v>717818</v>
      </c>
    </row>
    <row r="792" spans="1:9" ht="12.75">
      <c r="A792" s="8"/>
      <c r="B792" s="8"/>
      <c r="C792" s="19" t="s">
        <v>88</v>
      </c>
      <c r="D792" s="15"/>
      <c r="E792" s="90">
        <v>1185900</v>
      </c>
      <c r="F792" s="10">
        <v>207300</v>
      </c>
      <c r="G792" s="10">
        <v>280300</v>
      </c>
      <c r="H792" s="10">
        <v>330300</v>
      </c>
      <c r="I792" s="10">
        <v>368000</v>
      </c>
    </row>
    <row r="793" spans="1:9" ht="12.75">
      <c r="A793" s="8"/>
      <c r="B793" s="8"/>
      <c r="C793" s="19" t="s">
        <v>18</v>
      </c>
      <c r="D793" s="15"/>
      <c r="E793" s="10">
        <v>160000</v>
      </c>
      <c r="F793" s="10">
        <v>40000</v>
      </c>
      <c r="G793" s="10">
        <v>40000</v>
      </c>
      <c r="H793" s="10">
        <v>40000</v>
      </c>
      <c r="I793" s="10">
        <v>40000</v>
      </c>
    </row>
    <row r="794" spans="1:9" ht="12.75">
      <c r="A794" s="8"/>
      <c r="B794" s="8"/>
      <c r="C794" s="26" t="s">
        <v>55</v>
      </c>
      <c r="D794" s="15"/>
      <c r="E794" s="10">
        <v>574802</v>
      </c>
      <c r="F794" s="10"/>
      <c r="G794" s="10"/>
      <c r="H794" s="10">
        <v>264984</v>
      </c>
      <c r="I794" s="10">
        <v>309818</v>
      </c>
    </row>
    <row r="795" spans="1:9" ht="25.5">
      <c r="A795" s="4"/>
      <c r="B795" s="4">
        <v>92110</v>
      </c>
      <c r="C795" s="11" t="s">
        <v>19</v>
      </c>
      <c r="D795" s="96" t="s">
        <v>663</v>
      </c>
      <c r="E795" s="13">
        <f>SUM(E796:E799)</f>
        <v>1935000</v>
      </c>
      <c r="F795" s="13">
        <f>SUM(F796:F799)</f>
        <v>153000</v>
      </c>
      <c r="G795" s="13">
        <f>SUM(G796:G799)</f>
        <v>175000</v>
      </c>
      <c r="H795" s="13">
        <f>SUM(H796:H799)</f>
        <v>243000</v>
      </c>
      <c r="I795" s="13">
        <f>SUM(I796:I799)</f>
        <v>1364000</v>
      </c>
    </row>
    <row r="796" spans="1:9" ht="12.75">
      <c r="A796" s="4"/>
      <c r="B796" s="4"/>
      <c r="C796" s="15" t="s">
        <v>428</v>
      </c>
      <c r="D796" s="96"/>
      <c r="E796" s="10">
        <v>653000</v>
      </c>
      <c r="F796" s="10">
        <v>153000</v>
      </c>
      <c r="G796" s="10">
        <v>168000</v>
      </c>
      <c r="H796" s="10">
        <v>168000</v>
      </c>
      <c r="I796" s="10">
        <v>164000</v>
      </c>
    </row>
    <row r="797" spans="1:9" ht="38.25">
      <c r="A797" s="8"/>
      <c r="B797" s="8"/>
      <c r="C797" s="9" t="s">
        <v>601</v>
      </c>
      <c r="D797" s="15"/>
      <c r="E797" s="10">
        <v>1225000</v>
      </c>
      <c r="F797" s="10"/>
      <c r="G797" s="10"/>
      <c r="H797" s="10">
        <v>25000</v>
      </c>
      <c r="I797" s="10">
        <v>1200000</v>
      </c>
    </row>
    <row r="798" spans="1:9" ht="12.75">
      <c r="A798" s="8"/>
      <c r="B798" s="8"/>
      <c r="C798" s="9" t="s">
        <v>602</v>
      </c>
      <c r="D798" s="15"/>
      <c r="E798" s="10">
        <v>7000</v>
      </c>
      <c r="F798" s="10"/>
      <c r="G798" s="10">
        <v>7000</v>
      </c>
      <c r="H798" s="10"/>
      <c r="I798" s="10"/>
    </row>
    <row r="799" spans="1:9" ht="25.5">
      <c r="A799" s="8"/>
      <c r="B799" s="8"/>
      <c r="C799" s="9" t="s">
        <v>539</v>
      </c>
      <c r="D799" s="15"/>
      <c r="E799" s="10">
        <v>50000</v>
      </c>
      <c r="F799" s="10"/>
      <c r="G799" s="10"/>
      <c r="H799" s="10">
        <v>50000</v>
      </c>
      <c r="I799" s="10"/>
    </row>
    <row r="800" spans="1:9" ht="12.75">
      <c r="A800" s="8"/>
      <c r="B800" s="4">
        <v>92114</v>
      </c>
      <c r="C800" s="11" t="s">
        <v>632</v>
      </c>
      <c r="D800" s="13" t="s">
        <v>349</v>
      </c>
      <c r="E800" s="13">
        <f>E801</f>
        <v>450000</v>
      </c>
      <c r="F800" s="13">
        <f>F801</f>
        <v>0</v>
      </c>
      <c r="G800" s="13">
        <v>200000</v>
      </c>
      <c r="H800" s="13">
        <f>H801</f>
        <v>0</v>
      </c>
      <c r="I800" s="13">
        <v>250000</v>
      </c>
    </row>
    <row r="801" spans="1:9" ht="12.75">
      <c r="A801" s="8"/>
      <c r="B801" s="8"/>
      <c r="C801" s="9" t="s">
        <v>341</v>
      </c>
      <c r="D801" s="15"/>
      <c r="E801" s="10">
        <v>450000</v>
      </c>
      <c r="F801" s="10"/>
      <c r="G801" s="10"/>
      <c r="H801" s="10"/>
      <c r="I801" s="10"/>
    </row>
    <row r="802" spans="1:9" ht="25.5">
      <c r="A802" s="4"/>
      <c r="B802" s="4">
        <v>92116</v>
      </c>
      <c r="C802" s="11" t="s">
        <v>20</v>
      </c>
      <c r="D802" s="96" t="s">
        <v>664</v>
      </c>
      <c r="E802" s="13">
        <f>E803</f>
        <v>2186400</v>
      </c>
      <c r="F802" s="13">
        <v>529500</v>
      </c>
      <c r="G802" s="13">
        <v>529500</v>
      </c>
      <c r="H802" s="13">
        <v>535900</v>
      </c>
      <c r="I802" s="13">
        <v>591500</v>
      </c>
    </row>
    <row r="803" spans="1:9" ht="12.75">
      <c r="A803" s="4"/>
      <c r="B803" s="4"/>
      <c r="C803" s="13" t="s">
        <v>773</v>
      </c>
      <c r="D803" s="96"/>
      <c r="E803" s="10">
        <v>2186400</v>
      </c>
      <c r="F803" s="13"/>
      <c r="G803" s="13"/>
      <c r="H803" s="13"/>
      <c r="I803" s="13"/>
    </row>
    <row r="804" spans="1:9" ht="12.75">
      <c r="A804" s="8"/>
      <c r="B804" s="8"/>
      <c r="C804" s="9" t="s">
        <v>667</v>
      </c>
      <c r="D804" s="15"/>
      <c r="E804" s="10"/>
      <c r="F804" s="10"/>
      <c r="G804" s="10"/>
      <c r="H804" s="10"/>
      <c r="I804" s="10"/>
    </row>
    <row r="805" spans="1:9" ht="25.5">
      <c r="A805" s="8"/>
      <c r="B805" s="4">
        <v>92120</v>
      </c>
      <c r="C805" s="11" t="s">
        <v>540</v>
      </c>
      <c r="D805" s="96" t="s">
        <v>665</v>
      </c>
      <c r="E805" s="13">
        <f>E806+E807</f>
        <v>711000</v>
      </c>
      <c r="F805" s="13">
        <v>100000</v>
      </c>
      <c r="G805" s="13">
        <v>200000</v>
      </c>
      <c r="H805" s="13">
        <v>311000</v>
      </c>
      <c r="I805" s="13">
        <v>100000</v>
      </c>
    </row>
    <row r="806" spans="1:9" ht="12" customHeight="1">
      <c r="A806" s="8"/>
      <c r="B806" s="8"/>
      <c r="C806" s="9" t="s">
        <v>766</v>
      </c>
      <c r="D806" s="15"/>
      <c r="E806" s="10">
        <v>315000</v>
      </c>
      <c r="F806" s="10"/>
      <c r="G806" s="10"/>
      <c r="H806" s="10"/>
      <c r="I806" s="10"/>
    </row>
    <row r="807" spans="1:9" ht="12.75">
      <c r="A807" s="8"/>
      <c r="B807" s="8"/>
      <c r="C807" s="122" t="s">
        <v>541</v>
      </c>
      <c r="D807" s="15"/>
      <c r="E807" s="10">
        <v>396000</v>
      </c>
      <c r="F807" s="10"/>
      <c r="G807" s="10">
        <v>850</v>
      </c>
      <c r="H807" s="10"/>
      <c r="I807" s="10">
        <v>395150</v>
      </c>
    </row>
    <row r="808" spans="1:9" ht="25.5">
      <c r="A808" s="4"/>
      <c r="B808" s="4">
        <v>92195</v>
      </c>
      <c r="C808" s="11" t="s">
        <v>135</v>
      </c>
      <c r="D808" s="96" t="s">
        <v>665</v>
      </c>
      <c r="E808" s="13">
        <f>E809</f>
        <v>387000</v>
      </c>
      <c r="F808" s="13">
        <v>50000</v>
      </c>
      <c r="G808" s="13">
        <v>102000</v>
      </c>
      <c r="H808" s="13">
        <v>125000</v>
      </c>
      <c r="I808" s="13">
        <v>110000</v>
      </c>
    </row>
    <row r="809" spans="1:9" ht="12.75">
      <c r="A809" s="4"/>
      <c r="B809" s="4"/>
      <c r="C809" s="26" t="s">
        <v>766</v>
      </c>
      <c r="D809" s="96"/>
      <c r="E809" s="21">
        <v>387000</v>
      </c>
      <c r="F809" s="32"/>
      <c r="G809" s="10"/>
      <c r="H809" s="10"/>
      <c r="I809" s="10"/>
    </row>
    <row r="810" spans="1:9" ht="25.5">
      <c r="A810" s="2">
        <v>925</v>
      </c>
      <c r="B810" s="2"/>
      <c r="C810" s="3" t="s">
        <v>21</v>
      </c>
      <c r="D810" s="3"/>
      <c r="E810" s="3">
        <f>E813+E811</f>
        <v>5196400</v>
      </c>
      <c r="F810" s="3">
        <f>F813+F811</f>
        <v>1209000</v>
      </c>
      <c r="G810" s="3">
        <f>G813+G811</f>
        <v>1113500</v>
      </c>
      <c r="H810" s="3">
        <f>H813+H811</f>
        <v>1205500</v>
      </c>
      <c r="I810" s="3">
        <f>I813+I811</f>
        <v>1668400</v>
      </c>
    </row>
    <row r="811" spans="1:9" ht="12" customHeight="1">
      <c r="A811" s="4"/>
      <c r="B811" s="4">
        <v>92503</v>
      </c>
      <c r="C811" s="11" t="s">
        <v>387</v>
      </c>
      <c r="D811" s="12" t="s">
        <v>131</v>
      </c>
      <c r="E811" s="13">
        <f>E812</f>
        <v>33000</v>
      </c>
      <c r="F811" s="13">
        <f>F812</f>
        <v>0</v>
      </c>
      <c r="G811" s="13">
        <f>G812</f>
        <v>5000</v>
      </c>
      <c r="H811" s="13">
        <f>H812</f>
        <v>10000</v>
      </c>
      <c r="I811" s="13">
        <f>I812</f>
        <v>18000</v>
      </c>
    </row>
    <row r="812" spans="1:9" ht="12.75">
      <c r="A812" s="4"/>
      <c r="B812" s="8"/>
      <c r="C812" s="26" t="s">
        <v>766</v>
      </c>
      <c r="D812" s="13"/>
      <c r="E812" s="10">
        <v>33000</v>
      </c>
      <c r="F812" s="10"/>
      <c r="G812" s="10">
        <v>5000</v>
      </c>
      <c r="H812" s="10">
        <v>10000</v>
      </c>
      <c r="I812" s="10">
        <v>18000</v>
      </c>
    </row>
    <row r="813" spans="1:9" ht="12.75">
      <c r="A813" s="4"/>
      <c r="B813" s="4">
        <v>92504</v>
      </c>
      <c r="C813" s="11" t="s">
        <v>22</v>
      </c>
      <c r="D813" s="11"/>
      <c r="E813" s="13">
        <f>E815+E816+E817+E818+E819</f>
        <v>5163400</v>
      </c>
      <c r="F813" s="13">
        <f>F815+F816+F817+F818+F819</f>
        <v>1209000</v>
      </c>
      <c r="G813" s="13">
        <f>G815+G816+G817+G818+G819</f>
        <v>1108500</v>
      </c>
      <c r="H813" s="13">
        <f>H815+H816+H817+H818+H819</f>
        <v>1195500</v>
      </c>
      <c r="I813" s="13">
        <f>I815+I816+I817+I818+I819</f>
        <v>1650400</v>
      </c>
    </row>
    <row r="814" spans="1:9" ht="12.75">
      <c r="A814" s="8"/>
      <c r="B814" s="4"/>
      <c r="C814" s="13" t="s">
        <v>392</v>
      </c>
      <c r="E814" s="72"/>
      <c r="F814" s="10"/>
      <c r="G814" s="10"/>
      <c r="H814" s="10"/>
      <c r="I814" s="10"/>
    </row>
    <row r="815" spans="1:9" ht="12.75">
      <c r="A815" s="8"/>
      <c r="B815" s="8"/>
      <c r="C815" s="26" t="s">
        <v>766</v>
      </c>
      <c r="D815" s="13" t="s">
        <v>392</v>
      </c>
      <c r="E815" s="10">
        <v>4541700</v>
      </c>
      <c r="F815" s="10">
        <v>1209000</v>
      </c>
      <c r="G815" s="10">
        <v>1108500</v>
      </c>
      <c r="H815" s="10">
        <v>1108500</v>
      </c>
      <c r="I815" s="10">
        <v>1115700</v>
      </c>
    </row>
    <row r="816" spans="1:9" ht="12.75">
      <c r="A816" s="8"/>
      <c r="B816" s="8"/>
      <c r="C816" s="26" t="s">
        <v>603</v>
      </c>
      <c r="D816" s="21" t="s">
        <v>140</v>
      </c>
      <c r="E816" s="10">
        <v>87000</v>
      </c>
      <c r="F816" s="10"/>
      <c r="G816" s="10"/>
      <c r="H816" s="10">
        <v>87000</v>
      </c>
      <c r="I816" s="10"/>
    </row>
    <row r="817" spans="1:9" ht="25.5">
      <c r="A817" s="8"/>
      <c r="B817" s="8"/>
      <c r="C817" s="26" t="s">
        <v>604</v>
      </c>
      <c r="D817" s="21" t="s">
        <v>140</v>
      </c>
      <c r="E817" s="10">
        <v>3200</v>
      </c>
      <c r="F817" s="10"/>
      <c r="G817" s="10"/>
      <c r="H817" s="10"/>
      <c r="I817" s="10">
        <v>3200</v>
      </c>
    </row>
    <row r="818" spans="1:9" ht="12.75">
      <c r="A818" s="8"/>
      <c r="B818" s="8"/>
      <c r="C818" s="156" t="s">
        <v>58</v>
      </c>
      <c r="D818" s="12" t="s">
        <v>131</v>
      </c>
      <c r="E818" s="10">
        <v>440000</v>
      </c>
      <c r="F818" s="10"/>
      <c r="G818" s="10"/>
      <c r="H818" s="10"/>
      <c r="I818" s="10">
        <v>440000</v>
      </c>
    </row>
    <row r="819" spans="1:9" ht="25.5">
      <c r="A819" s="8"/>
      <c r="B819" s="8"/>
      <c r="C819" s="156" t="s">
        <v>59</v>
      </c>
      <c r="D819" s="13" t="s">
        <v>392</v>
      </c>
      <c r="E819" s="10">
        <v>91500</v>
      </c>
      <c r="F819" s="10"/>
      <c r="G819" s="10"/>
      <c r="H819" s="10"/>
      <c r="I819" s="10">
        <v>91500</v>
      </c>
    </row>
    <row r="820" spans="1:9" ht="24" customHeight="1">
      <c r="A820" s="2">
        <v>926</v>
      </c>
      <c r="B820" s="2"/>
      <c r="C820" s="3" t="s">
        <v>23</v>
      </c>
      <c r="D820" s="3"/>
      <c r="E820" s="3">
        <f>E821+E829+E832</f>
        <v>9768540</v>
      </c>
      <c r="F820" s="3">
        <f>F821+F829+F832</f>
        <v>680000</v>
      </c>
      <c r="G820" s="3">
        <f>G821+G829+G832</f>
        <v>933004</v>
      </c>
      <c r="H820" s="3">
        <f>H821+H829+H832</f>
        <v>2698050</v>
      </c>
      <c r="I820" s="3">
        <f>I821+I829+I832</f>
        <v>5457486</v>
      </c>
    </row>
    <row r="821" spans="1:9" ht="12.75">
      <c r="A821" s="4"/>
      <c r="B821" s="4">
        <v>92601</v>
      </c>
      <c r="C821" s="11" t="s">
        <v>738</v>
      </c>
      <c r="D821" s="96"/>
      <c r="E821" s="13">
        <f>SUM(E822:E828)</f>
        <v>7177540</v>
      </c>
      <c r="F821" s="13">
        <f>SUM(F822:F828)</f>
        <v>0</v>
      </c>
      <c r="G821" s="13">
        <f>SUM(G822:G828)</f>
        <v>263004</v>
      </c>
      <c r="H821" s="13">
        <f>SUM(H822:H828)</f>
        <v>2103050</v>
      </c>
      <c r="I821" s="13">
        <f>SUM(I822:I828)</f>
        <v>4811486</v>
      </c>
    </row>
    <row r="822" spans="1:9" ht="25.5">
      <c r="A822" s="4"/>
      <c r="B822" s="4"/>
      <c r="C822" s="122" t="s">
        <v>542</v>
      </c>
      <c r="D822" s="96" t="s">
        <v>433</v>
      </c>
      <c r="E822" s="115">
        <v>20000</v>
      </c>
      <c r="F822" s="13"/>
      <c r="G822" s="10"/>
      <c r="H822" s="10"/>
      <c r="I822" s="10">
        <v>20000</v>
      </c>
    </row>
    <row r="823" spans="1:9" ht="25.5">
      <c r="A823" s="4"/>
      <c r="B823" s="4"/>
      <c r="C823" s="122" t="s">
        <v>543</v>
      </c>
      <c r="D823" s="13" t="s">
        <v>445</v>
      </c>
      <c r="E823" s="115">
        <v>50000</v>
      </c>
      <c r="F823" s="13"/>
      <c r="G823" s="13"/>
      <c r="H823" s="10">
        <v>38855</v>
      </c>
      <c r="I823" s="10">
        <v>11145</v>
      </c>
    </row>
    <row r="824" spans="1:9" ht="25.5">
      <c r="A824" s="4"/>
      <c r="B824" s="4"/>
      <c r="C824" s="122" t="s">
        <v>397</v>
      </c>
      <c r="D824" s="13" t="s">
        <v>72</v>
      </c>
      <c r="E824" s="115">
        <v>5525000</v>
      </c>
      <c r="F824" s="13"/>
      <c r="G824" s="10">
        <v>233114</v>
      </c>
      <c r="H824" s="10">
        <v>2064195</v>
      </c>
      <c r="I824" s="10">
        <v>3227691</v>
      </c>
    </row>
    <row r="825" spans="1:9" ht="25.5">
      <c r="A825" s="4"/>
      <c r="B825" s="4"/>
      <c r="C825" s="122" t="s">
        <v>56</v>
      </c>
      <c r="D825" s="96" t="s">
        <v>672</v>
      </c>
      <c r="E825" s="10">
        <v>1200000</v>
      </c>
      <c r="F825" s="13"/>
      <c r="G825" s="13"/>
      <c r="H825" s="10"/>
      <c r="I825" s="10">
        <v>1200000</v>
      </c>
    </row>
    <row r="826" spans="1:9" ht="25.5">
      <c r="A826" s="4"/>
      <c r="B826" s="4"/>
      <c r="C826" s="122" t="s">
        <v>544</v>
      </c>
      <c r="D826" s="13" t="s">
        <v>446</v>
      </c>
      <c r="E826" s="10">
        <v>29890</v>
      </c>
      <c r="F826" s="13"/>
      <c r="G826" s="10">
        <v>29890</v>
      </c>
      <c r="H826" s="10"/>
      <c r="I826" s="10"/>
    </row>
    <row r="827" spans="1:9" ht="25.5">
      <c r="A827" s="4"/>
      <c r="B827" s="4"/>
      <c r="C827" s="122" t="s">
        <v>60</v>
      </c>
      <c r="D827" s="13" t="s">
        <v>446</v>
      </c>
      <c r="E827" s="10">
        <v>116650</v>
      </c>
      <c r="F827" s="13"/>
      <c r="G827" s="13"/>
      <c r="H827" s="10"/>
      <c r="I827" s="10">
        <v>116650</v>
      </c>
    </row>
    <row r="828" spans="1:9" ht="25.5">
      <c r="A828" s="4"/>
      <c r="B828" s="4"/>
      <c r="C828" s="122" t="s">
        <v>61</v>
      </c>
      <c r="D828" s="96" t="s">
        <v>25</v>
      </c>
      <c r="E828" s="10">
        <v>236000</v>
      </c>
      <c r="F828" s="13"/>
      <c r="G828" s="13"/>
      <c r="H828" s="10"/>
      <c r="I828" s="10">
        <v>236000</v>
      </c>
    </row>
    <row r="829" spans="1:9" ht="12.75">
      <c r="A829" s="4"/>
      <c r="B829" s="4">
        <v>92604</v>
      </c>
      <c r="C829" s="11" t="s">
        <v>24</v>
      </c>
      <c r="D829" s="96" t="s">
        <v>25</v>
      </c>
      <c r="E829" s="13">
        <f>SUM(E831:E831)</f>
        <v>2036000</v>
      </c>
      <c r="F829" s="13">
        <v>480000</v>
      </c>
      <c r="G829" s="13">
        <v>480000</v>
      </c>
      <c r="H829" s="13">
        <v>480000</v>
      </c>
      <c r="I829" s="13">
        <v>596000</v>
      </c>
    </row>
    <row r="830" spans="1:9" ht="12.75">
      <c r="A830" s="4"/>
      <c r="B830" s="4"/>
      <c r="C830" s="13" t="s">
        <v>30</v>
      </c>
      <c r="D830" s="15"/>
      <c r="E830" s="115"/>
      <c r="F830" s="10"/>
      <c r="G830" s="10"/>
      <c r="H830" s="10"/>
      <c r="I830" s="10"/>
    </row>
    <row r="831" spans="1:9" ht="12.75">
      <c r="A831" s="4"/>
      <c r="B831" s="8"/>
      <c r="C831" s="9" t="s">
        <v>719</v>
      </c>
      <c r="D831" s="15"/>
      <c r="E831" s="115">
        <v>2036000</v>
      </c>
      <c r="F831" s="10"/>
      <c r="G831" s="10"/>
      <c r="H831" s="10"/>
      <c r="I831" s="10"/>
    </row>
    <row r="832" spans="1:9" ht="25.5">
      <c r="A832" s="4"/>
      <c r="B832" s="4">
        <v>92695</v>
      </c>
      <c r="C832" s="11" t="s">
        <v>135</v>
      </c>
      <c r="D832" s="96" t="s">
        <v>672</v>
      </c>
      <c r="E832" s="13">
        <f>E833+E834+E837+E835+E836</f>
        <v>555000</v>
      </c>
      <c r="F832" s="13">
        <v>200000</v>
      </c>
      <c r="G832" s="13">
        <v>190000</v>
      </c>
      <c r="H832" s="13">
        <v>115000</v>
      </c>
      <c r="I832" s="13">
        <v>50000</v>
      </c>
    </row>
    <row r="833" spans="1:9" ht="12.75">
      <c r="A833" s="4"/>
      <c r="B833" s="4"/>
      <c r="C833" s="9" t="s">
        <v>766</v>
      </c>
      <c r="D833" s="96"/>
      <c r="E833" s="10">
        <v>440000</v>
      </c>
      <c r="F833" s="13"/>
      <c r="G833" s="13"/>
      <c r="H833" s="13"/>
      <c r="I833" s="13"/>
    </row>
    <row r="834" spans="1:9" ht="25.5">
      <c r="A834" s="4"/>
      <c r="B834" s="4"/>
      <c r="C834" s="9" t="s">
        <v>353</v>
      </c>
      <c r="D834" s="96"/>
      <c r="E834" s="10">
        <v>30000</v>
      </c>
      <c r="F834" s="13"/>
      <c r="G834" s="10">
        <v>30000</v>
      </c>
      <c r="H834" s="10"/>
      <c r="I834" s="13"/>
    </row>
    <row r="835" spans="1:9" ht="25.5">
      <c r="A835" s="4"/>
      <c r="B835" s="4"/>
      <c r="C835" s="9" t="s">
        <v>605</v>
      </c>
      <c r="D835" s="96"/>
      <c r="E835" s="10">
        <v>10000</v>
      </c>
      <c r="F835" s="13"/>
      <c r="G835" s="10"/>
      <c r="H835" s="10">
        <v>10000</v>
      </c>
      <c r="I835" s="13"/>
    </row>
    <row r="836" spans="1:9" ht="12.75">
      <c r="A836" s="4"/>
      <c r="B836" s="4"/>
      <c r="C836" s="9" t="s">
        <v>606</v>
      </c>
      <c r="D836" s="96"/>
      <c r="E836" s="10">
        <v>50000</v>
      </c>
      <c r="F836" s="13"/>
      <c r="G836" s="10"/>
      <c r="H836" s="13"/>
      <c r="I836" s="13"/>
    </row>
    <row r="837" spans="1:9" ht="12.75">
      <c r="A837" s="4"/>
      <c r="B837" s="4"/>
      <c r="C837" s="125" t="s">
        <v>545</v>
      </c>
      <c r="D837" s="96"/>
      <c r="E837" s="10">
        <v>25000</v>
      </c>
      <c r="F837" s="13"/>
      <c r="G837" s="10"/>
      <c r="H837" s="10"/>
      <c r="I837" s="13"/>
    </row>
    <row r="838" spans="1:9" ht="24" customHeight="1">
      <c r="A838" s="76"/>
      <c r="B838" s="76"/>
      <c r="C838" s="76" t="s">
        <v>26</v>
      </c>
      <c r="D838" s="76"/>
      <c r="E838" s="29">
        <f>E820+E810+E784+E706+E626+E513+E174+E484+E168+E165+E133+E125+E97+E76+E54+E15+E12+E4+E50+E161+E592+E480</f>
        <v>419606572</v>
      </c>
      <c r="F838" s="29">
        <f>F820+F810+F784+F706+F626+F513+F174+F484+F168+F165+F133+F125+F97+F76+F54+F15+F12+F4+F50+F161+F592+F480</f>
        <v>104583460</v>
      </c>
      <c r="G838" s="29">
        <f>G820+G810+G784+G706+G626+G513+G174+G484+G168+G165+G133+G125+G97+G76+G54+G15+G12+G4+G50+G161+G592+G480</f>
        <v>92867107</v>
      </c>
      <c r="H838" s="29">
        <f>H820+H810+H784+H706+H626+H513+H174+H484+H168+H165+H133+H125+H97+H76+H54+H15+H12+H4+H50+H161+H592+H480</f>
        <v>100216397</v>
      </c>
      <c r="I838" s="29">
        <f>I820+I810+I784+I706+I626+I513+I174+I484+I168+I165+I133+I125+I97+I76+I54+I15+I12+I4+I50+I161+I592+I480</f>
        <v>121939608</v>
      </c>
    </row>
    <row r="839" spans="1:9" ht="15">
      <c r="A839" s="51"/>
      <c r="B839" s="51"/>
      <c r="C839" s="51"/>
      <c r="D839" s="51"/>
      <c r="E839" s="30"/>
      <c r="F839" s="52"/>
      <c r="G839" s="52"/>
      <c r="H839" s="53"/>
      <c r="I839" s="52"/>
    </row>
    <row r="840" spans="1:9" ht="24.75" customHeight="1">
      <c r="A840" s="76"/>
      <c r="B840" s="76"/>
      <c r="C840" s="76" t="s">
        <v>27</v>
      </c>
      <c r="D840" s="76"/>
      <c r="E840" s="29">
        <f>E841</f>
        <v>4236000</v>
      </c>
      <c r="F840" s="29">
        <f>F841</f>
        <v>950400</v>
      </c>
      <c r="G840" s="29">
        <f>G841</f>
        <v>1085400</v>
      </c>
      <c r="H840" s="29">
        <f>H841</f>
        <v>1100000</v>
      </c>
      <c r="I840" s="29">
        <f>I841</f>
        <v>1100200</v>
      </c>
    </row>
    <row r="841" spans="1:9" ht="25.5">
      <c r="A841" s="8"/>
      <c r="B841" s="8">
        <v>992</v>
      </c>
      <c r="C841" s="9" t="s">
        <v>28</v>
      </c>
      <c r="D841" s="13" t="s">
        <v>652</v>
      </c>
      <c r="E841" s="10">
        <v>4236000</v>
      </c>
      <c r="F841" s="10">
        <v>950400</v>
      </c>
      <c r="G841" s="10">
        <v>1085400</v>
      </c>
      <c r="H841" s="10">
        <v>1100000</v>
      </c>
      <c r="I841" s="10">
        <v>1100200</v>
      </c>
    </row>
    <row r="842" spans="1:17" ht="23.25" customHeight="1">
      <c r="A842" s="76"/>
      <c r="B842" s="76"/>
      <c r="C842" s="76" t="s">
        <v>29</v>
      </c>
      <c r="D842" s="76"/>
      <c r="E842" s="29">
        <f>E840+E838</f>
        <v>423842572</v>
      </c>
      <c r="F842" s="29">
        <f>F840+F838</f>
        <v>105533860</v>
      </c>
      <c r="G842" s="29">
        <f>G840+G838</f>
        <v>93952507</v>
      </c>
      <c r="H842" s="29">
        <f>H840+H838</f>
        <v>101316397</v>
      </c>
      <c r="I842" s="29">
        <f>I840+I838</f>
        <v>123039808</v>
      </c>
      <c r="J842" s="85"/>
      <c r="K842" s="85"/>
      <c r="L842" s="85"/>
      <c r="M842" s="85"/>
      <c r="N842" s="85"/>
      <c r="O842" s="85"/>
      <c r="P842" s="85"/>
      <c r="Q842" s="85"/>
    </row>
    <row r="843" spans="6:9" s="73" customFormat="1" ht="12" customHeight="1">
      <c r="F843" s="14"/>
      <c r="G843" s="14"/>
      <c r="H843" s="14"/>
      <c r="I843" s="14"/>
    </row>
    <row r="844" spans="3:9" s="73" customFormat="1" ht="15">
      <c r="C844" s="74"/>
      <c r="F844" s="14"/>
      <c r="G844" s="14"/>
      <c r="H844" s="14"/>
      <c r="I844" s="14"/>
    </row>
    <row r="845" spans="6:9" s="73" customFormat="1" ht="12.75">
      <c r="F845" s="14"/>
      <c r="G845" s="14"/>
      <c r="H845" s="14"/>
      <c r="I845" s="14"/>
    </row>
    <row r="846" spans="6:9" s="73" customFormat="1" ht="12.75">
      <c r="F846" s="14"/>
      <c r="G846" s="14"/>
      <c r="H846" s="14"/>
      <c r="I846" s="14"/>
    </row>
    <row r="847" spans="6:9" s="73" customFormat="1" ht="12.75">
      <c r="F847" s="14"/>
      <c r="G847" s="14"/>
      <c r="H847" s="14"/>
      <c r="I847" s="14"/>
    </row>
    <row r="848" spans="6:9" s="73" customFormat="1" ht="12.75">
      <c r="F848" s="14"/>
      <c r="G848" s="14"/>
      <c r="H848" s="14"/>
      <c r="I848" s="14"/>
    </row>
    <row r="849" spans="6:9" s="73" customFormat="1" ht="12.75">
      <c r="F849" s="14"/>
      <c r="G849" s="14"/>
      <c r="H849" s="14"/>
      <c r="I849" s="14"/>
    </row>
    <row r="850" spans="6:9" s="73" customFormat="1" ht="12.75">
      <c r="F850" s="14"/>
      <c r="G850" s="14"/>
      <c r="H850" s="14"/>
      <c r="I850" s="14"/>
    </row>
    <row r="851" spans="6:9" s="73" customFormat="1" ht="12.75">
      <c r="F851" s="14"/>
      <c r="G851" s="14"/>
      <c r="H851" s="14"/>
      <c r="I851" s="14"/>
    </row>
    <row r="852" spans="6:9" s="73" customFormat="1" ht="12.75">
      <c r="F852" s="14"/>
      <c r="G852" s="14"/>
      <c r="H852" s="14"/>
      <c r="I852" s="14"/>
    </row>
    <row r="853" spans="6:9" s="73" customFormat="1" ht="12.75">
      <c r="F853" s="14"/>
      <c r="G853" s="14"/>
      <c r="H853" s="14"/>
      <c r="I853" s="14"/>
    </row>
    <row r="854" spans="6:9" s="73" customFormat="1" ht="12.75">
      <c r="F854" s="14"/>
      <c r="G854" s="14"/>
      <c r="H854" s="14"/>
      <c r="I854" s="14"/>
    </row>
    <row r="855" spans="6:9" s="73" customFormat="1" ht="12.75">
      <c r="F855" s="14"/>
      <c r="G855" s="14"/>
      <c r="H855" s="14"/>
      <c r="I855" s="14"/>
    </row>
    <row r="856" spans="6:9" s="73" customFormat="1" ht="12.75">
      <c r="F856" s="14"/>
      <c r="G856" s="14"/>
      <c r="H856" s="14"/>
      <c r="I856" s="14"/>
    </row>
    <row r="857" spans="6:9" s="73" customFormat="1" ht="12.75">
      <c r="F857" s="14"/>
      <c r="G857" s="14"/>
      <c r="H857" s="14"/>
      <c r="I857" s="14"/>
    </row>
    <row r="858" spans="6:9" s="73" customFormat="1" ht="12.75">
      <c r="F858" s="14"/>
      <c r="G858" s="14"/>
      <c r="H858" s="14"/>
      <c r="I858" s="14"/>
    </row>
    <row r="859" spans="6:9" s="73" customFormat="1" ht="12.75">
      <c r="F859" s="14"/>
      <c r="G859" s="14"/>
      <c r="H859" s="14"/>
      <c r="I859" s="14"/>
    </row>
  </sheetData>
  <mergeCells count="6">
    <mergeCell ref="F1:I1"/>
    <mergeCell ref="A1:A2"/>
    <mergeCell ref="C1:C2"/>
    <mergeCell ref="D1:D2"/>
    <mergeCell ref="E1:E2"/>
    <mergeCell ref="B1:B2"/>
  </mergeCells>
  <printOptions gridLines="1" horizontalCentered="1"/>
  <pageMargins left="0.5905511811023623" right="0.5905511811023623" top="0.8661417322834646" bottom="0.3937007874015748" header="0.3937007874015748" footer="0.1968503937007874"/>
  <pageSetup horizontalDpi="600" verticalDpi="600" orientation="landscape" paperSize="9" scale="80" r:id="rId1"/>
  <headerFooter alignWithMargins="0">
    <oddHeader>&amp;C&amp;"Arial CE,Pogrubiony"Harmonogram  wydatków   budżetowych  miasta Opola na 2005 r.
&amp;R&amp;8Zał. Nr 2
do zarządzenia  Nr OR.I-0151-40/2006 
Prezydent Miasta Opola 
z dnia 30.01.2006 r.   
</oddHeader>
    <oddFooter>&amp;Rstona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Urządu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Urządu Miasta Opola</dc:creator>
  <cp:keywords/>
  <dc:description/>
  <cp:lastModifiedBy>Dauksz</cp:lastModifiedBy>
  <cp:lastPrinted>2006-01-30T10:52:11Z</cp:lastPrinted>
  <dcterms:created xsi:type="dcterms:W3CDTF">2002-01-08T12:59:39Z</dcterms:created>
  <dcterms:modified xsi:type="dcterms:W3CDTF">2006-02-16T12:26:59Z</dcterms:modified>
  <cp:category/>
  <cp:version/>
  <cp:contentType/>
  <cp:contentStatus/>
</cp:coreProperties>
</file>