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7" activeTab="1"/>
  </bookViews>
  <sheets>
    <sheet name="doch-miasto " sheetId="1" r:id="rId1"/>
    <sheet name="wydatk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aa" hidden="1">'[5]Inwestycje-zał.3'!#REF!</definedName>
    <definedName name="aaa" hidden="1">'[3]Inwestycje-zał.3'!#REF!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_xlnm.Print_Area" localSheetId="1">'wydatki'!$A$1:$I$797</definedName>
    <definedName name="planowanie" hidden="1">'[4]Inwestycje-zał.3'!#REF!</definedName>
    <definedName name="Sierpień" hidden="1">'[4]Inwestycje-zał.3'!#REF!</definedName>
    <definedName name="_xlnm.Print_Titles" localSheetId="0">'doch-miasto '!$1:$3</definedName>
    <definedName name="_xlnm.Print_Titles" localSheetId="1">'wydatki'!$1:$3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<sst xmlns="http://schemas.openxmlformats.org/spreadsheetml/2006/main" count="1252" uniqueCount="824">
  <si>
    <t>Dotacje celowe otrzymane z budżetu państwa na realizację zadań bieżących z zakresu administracji rządowej oraz innych zadań zleconych gminie (związkom gmin) ustawami</t>
  </si>
  <si>
    <t>Wpływy z opłaty komunikacyjnej</t>
  </si>
  <si>
    <t>Urzędy gmin (miast i miast na prawach powiatu)</t>
  </si>
  <si>
    <t>Dotacje celowe otrzymane z budżetu państwa na zadania bieżące realizowane przez powiat na podstawie porozumień z organami administracji rządowej</t>
  </si>
  <si>
    <t xml:space="preserve">Komendy powiatowe Państwowej Straży Pożarnej </t>
  </si>
  <si>
    <t>UM - Biuro Projektu FS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</si>
  <si>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</si>
  <si>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 xml:space="preserve">Miejski Zarząd Dróg - </t>
    </r>
    <r>
      <rPr>
        <sz val="10"/>
        <rFont val="Arial CE"/>
        <family val="2"/>
      </rPr>
      <t>wydatki bieżące</t>
    </r>
  </si>
  <si>
    <t>UM - Biuro Projektu FS (PIU UM)</t>
  </si>
  <si>
    <r>
      <t>Miejski Ośrodek Kultury</t>
    </r>
    <r>
      <rPr>
        <sz val="10"/>
        <rFont val="Arial CE"/>
        <family val="2"/>
      </rPr>
      <t xml:space="preserve"> - dotacja </t>
    </r>
  </si>
  <si>
    <t xml:space="preserve">Obrona cywilna </t>
  </si>
  <si>
    <t>Grzywny, mandaty i inne kary pieniężne od ludności</t>
  </si>
  <si>
    <t xml:space="preserve">Wpływy z podatku dochodowego od osób fizycznych 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</si>
  <si>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</si>
  <si>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</si>
  <si>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</si>
  <si>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</si>
  <si>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</si>
  <si>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</si>
  <si>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</si>
  <si>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</si>
  <si>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</si>
  <si>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</si>
  <si>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</si>
  <si>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</si>
  <si>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</si>
  <si>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</si>
  <si>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</si>
  <si>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</si>
  <si>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</si>
  <si>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</si>
  <si>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</si>
  <si>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</si>
  <si>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</si>
  <si>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</si>
  <si>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</si>
  <si>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</si>
  <si>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</si>
  <si>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Zespoły do spraw orzekania o stopniu niepełnosprawności </t>
  </si>
  <si>
    <t xml:space="preserve">Przychody z zaciągniętych pożyczek i kredytów na rynku krajowym </t>
  </si>
  <si>
    <t>Dział</t>
  </si>
  <si>
    <t xml:space="preserve">Rozdział </t>
  </si>
  <si>
    <t>Treść</t>
  </si>
  <si>
    <t>Realizator budżetu</t>
  </si>
  <si>
    <t>w tym  :</t>
  </si>
  <si>
    <t>I kw</t>
  </si>
  <si>
    <t>II kw</t>
  </si>
  <si>
    <t>III kw</t>
  </si>
  <si>
    <t>IV kw</t>
  </si>
  <si>
    <t>010</t>
  </si>
  <si>
    <t>ROLNICTWO I ŁOWIECTWO</t>
  </si>
  <si>
    <t>01008</t>
  </si>
  <si>
    <t>UM-Wydz.Ochr.Środ. i Roln.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</si>
  <si>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</si>
  <si>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</si>
  <si>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</si>
  <si>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</si>
  <si>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</si>
  <si>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</si>
  <si>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</si>
  <si>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</si>
  <si>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"</t>
  </si>
  <si>
    <t>TRANSPORT I ŁĄCZNOŚĆ</t>
  </si>
  <si>
    <t xml:space="preserve">Lokalny transport zbiorowy </t>
  </si>
  <si>
    <t xml:space="preserve">UM -  Wydz. Komunikacji </t>
  </si>
  <si>
    <t>Drogi publiczne w miastach na prawach powiatu</t>
  </si>
  <si>
    <t xml:space="preserve">Miejski Zarząd Dróg </t>
  </si>
  <si>
    <t xml:space="preserve">UM - Wydz. Inw. Miejskich </t>
  </si>
  <si>
    <t xml:space="preserve">Drogi publiczne gminne </t>
  </si>
  <si>
    <t xml:space="preserve">UM - Wydz. Inżynierii Miejskiej </t>
  </si>
  <si>
    <t>w tym:</t>
  </si>
  <si>
    <t xml:space="preserve">GOSPODARKA MIESZKANIOWA </t>
  </si>
  <si>
    <t>Zakłady gospodarki mieszkaniowej</t>
  </si>
  <si>
    <t xml:space="preserve">Różne jednostki obsługi gospodarki mieszkaniowej i komunalnej </t>
  </si>
  <si>
    <t>Gospodarka gruntami i nieruchomościami</t>
  </si>
  <si>
    <t>UM-Wydz.Gosp. Nieruch.,Geodezji i Kart.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</si>
  <si>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</si>
  <si>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</si>
  <si>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</si>
  <si>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</si>
  <si>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>Nadzór budowlany</t>
  </si>
  <si>
    <t xml:space="preserve"> Powiatowy Inspektorat            Nadzoru Budowlanego </t>
  </si>
  <si>
    <t xml:space="preserve">Cmentarze </t>
  </si>
  <si>
    <t>w tym: remonty</t>
  </si>
  <si>
    <t>w tym: inwestycje</t>
  </si>
  <si>
    <t>Wydatki bieżące / inwestycje</t>
  </si>
  <si>
    <t>Publiczne Gimnazjum Nr 3</t>
  </si>
  <si>
    <t>w tym:remonty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</si>
  <si>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</si>
  <si>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</si>
  <si>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</si>
  <si>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utrzymanie cmentarzy</t>
  </si>
  <si>
    <t xml:space="preserve">ADMINISTRACJA PUBLICZNA </t>
  </si>
  <si>
    <t>Urzędy wojewódzkie</t>
  </si>
  <si>
    <t>UM - Wydz. Adm.-Gosp.</t>
  </si>
  <si>
    <t xml:space="preserve">Starostwa powiatowe </t>
  </si>
  <si>
    <t xml:space="preserve">Rady gmin (miast i miast na prawach powiatu) </t>
  </si>
  <si>
    <t>UM-Biuro Rady Miasta</t>
  </si>
  <si>
    <t xml:space="preserve">Urzędy gmin (miast i miast na prawach powiatu) </t>
  </si>
  <si>
    <t xml:space="preserve">UM - Wydz. Adm. - Gosp. </t>
  </si>
  <si>
    <t>Komisje poborowe</t>
  </si>
  <si>
    <t>UM-Wydz.Zarządz.Kryzys., Ochr. Ludności i Spr. Obr.</t>
  </si>
  <si>
    <t>Obsługa Urzędu Miasta</t>
  </si>
  <si>
    <t xml:space="preserve">UM - Wydz. Adm.-Gosp. </t>
  </si>
  <si>
    <t xml:space="preserve">Promocja miasta </t>
  </si>
  <si>
    <t xml:space="preserve">BEZPIECZEŃSTWO PUBLICZNE I OCHRONA PRZECIWPOŻAROWA </t>
  </si>
  <si>
    <t>Komendy powiatowe Policji</t>
  </si>
  <si>
    <t>Posterunek w rewirze dzielnicowych - ZWM III KP</t>
  </si>
  <si>
    <t>Komendy powiatowe Państwowej Straży Pożarnej</t>
  </si>
  <si>
    <t>Komenda Miejska Państw. Straży Poż.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</si>
  <si>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</si>
  <si>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</si>
  <si>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</si>
  <si>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</si>
  <si>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</si>
  <si>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</si>
  <si>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</si>
  <si>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Rezerwa celowa</t>
  </si>
  <si>
    <t xml:space="preserve">OŚWIATA I WYCHOWANIE </t>
  </si>
  <si>
    <t>Szkoły podstawowe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</si>
  <si>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</si>
  <si>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</si>
  <si>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</si>
  <si>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</si>
  <si>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</si>
  <si>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</si>
  <si>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</si>
  <si>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</si>
  <si>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</si>
  <si>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</si>
  <si>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</si>
  <si>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</si>
  <si>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</si>
  <si>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</si>
  <si>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</si>
  <si>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</si>
  <si>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</si>
  <si>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</si>
  <si>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</si>
  <si>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</si>
  <si>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</si>
  <si>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</si>
  <si>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</si>
  <si>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</si>
  <si>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</si>
  <si>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</si>
  <si>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</si>
  <si>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</si>
  <si>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</si>
  <si>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</si>
  <si>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</si>
  <si>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</si>
  <si>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</si>
  <si>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</si>
  <si>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</si>
  <si>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</si>
  <si>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PSP Nr 13</t>
  </si>
  <si>
    <t>Publiczna Szkoła Podstawowa w Pogotowiu Opiekuńczym</t>
  </si>
  <si>
    <t>PSP w PO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</si>
  <si>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</si>
  <si>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</si>
  <si>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</si>
  <si>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</si>
  <si>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</si>
  <si>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</si>
  <si>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</si>
  <si>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</si>
  <si>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</si>
  <si>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</si>
  <si>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</si>
  <si>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</si>
  <si>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</si>
  <si>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</si>
  <si>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23</t>
  </si>
  <si>
    <t>PP Nr 23</t>
  </si>
  <si>
    <t>Przedszkole Publiczne Nr 24</t>
  </si>
  <si>
    <t>PP Nr 24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</si>
  <si>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</si>
  <si>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</si>
  <si>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</si>
  <si>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</si>
  <si>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</si>
  <si>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</si>
  <si>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</si>
  <si>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</si>
  <si>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</si>
  <si>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</si>
  <si>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</si>
  <si>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</si>
  <si>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</si>
  <si>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</si>
  <si>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51</t>
  </si>
  <si>
    <t>PP Nr 51</t>
  </si>
  <si>
    <t>Przedszkole Publiczne Nr 55</t>
  </si>
  <si>
    <t>PP Nr 55</t>
  </si>
  <si>
    <t>Przedszkola niepubliczne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</si>
  <si>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</si>
  <si>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</si>
  <si>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</si>
  <si>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</si>
  <si>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</si>
  <si>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</si>
  <si>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</si>
  <si>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</si>
  <si>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</si>
  <si>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</si>
  <si>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</si>
  <si>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</si>
  <si>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</si>
  <si>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</si>
  <si>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</si>
  <si>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</si>
  <si>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</si>
  <si>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</si>
  <si>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</si>
  <si>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</si>
  <si>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</si>
  <si>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</si>
  <si>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</si>
  <si>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</si>
  <si>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</si>
  <si>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I Liceum Ogólnokształcące</t>
  </si>
  <si>
    <t>I LO</t>
  </si>
  <si>
    <t>II Liceum Ogólnokształcące</t>
  </si>
  <si>
    <t>II LO</t>
  </si>
  <si>
    <t>III Liceum Ogólnokształcące</t>
  </si>
  <si>
    <t>III LO</t>
  </si>
  <si>
    <t>IV Liceum Ogólnokształcące</t>
  </si>
  <si>
    <t>IV LO</t>
  </si>
  <si>
    <t>V Liceum Ogólnokształcące</t>
  </si>
  <si>
    <t>V LO</t>
  </si>
  <si>
    <t xml:space="preserve">Licea ogólnokształcące niepubliczne </t>
  </si>
  <si>
    <t>Zespół Szkół Elektrycznych</t>
  </si>
  <si>
    <t>ZSE</t>
  </si>
  <si>
    <t>Zespół Szkół  Mechanicznych</t>
  </si>
  <si>
    <t>ZSM</t>
  </si>
  <si>
    <t>Zespół Szkół Ekonomicznych</t>
  </si>
  <si>
    <t>ZSEkon.</t>
  </si>
  <si>
    <t>Zespół Szkół Technicznych i Ogólnokształcących</t>
  </si>
  <si>
    <t>Zespół Szkół Zawodowych Nr 4</t>
  </si>
  <si>
    <t>ZSZ Nr 4</t>
  </si>
  <si>
    <t>Państwowy Fundusz Rehabilitacji Osób Niepełnosprawnych</t>
  </si>
  <si>
    <t>Pomoc dla repatriantów</t>
  </si>
  <si>
    <t>Dotacje celowe otrzymane z gminy na zadania bieżące realizowane na podstawie porozumień (umów) między jednostkami samorządu terytorialnego</t>
  </si>
  <si>
    <t>UM - Wydz. Inwestycji Miejskich/Referat Przetargów i Zamówień Publicznych</t>
  </si>
  <si>
    <t>Towarzystwa budownictwa społecznego</t>
  </si>
  <si>
    <t>Opolskie Towarzystwo Budownictwa Społecznego Sp. zo.o.</t>
  </si>
  <si>
    <t>Opracowania projektowe (zmiany)</t>
  </si>
  <si>
    <t>Posiłek dla potrzebujących</t>
  </si>
  <si>
    <t>Rehabilitacja zawodowa i społeczna</t>
  </si>
  <si>
    <t>Realizacja zadania w zakresie działalności wspomagającej rozwój wspólnot i społeczności lokalnych</t>
  </si>
  <si>
    <t>utrzymanie szaletów</t>
  </si>
  <si>
    <r>
      <t xml:space="preserve">Fundusz Spójności/ISPA - utrzymanie biura PIU </t>
    </r>
    <r>
      <rPr>
        <sz val="10"/>
        <rFont val="Arial CE"/>
        <family val="2"/>
      </rPr>
      <t>- wydatki bieżące</t>
    </r>
  </si>
  <si>
    <t>Zakup kontenera sanitarno - socjalnego na targowisko "Centruś"</t>
  </si>
  <si>
    <t>Zobowiązania Estrady Opolskiej</t>
  </si>
  <si>
    <t>UM - Wydz. Ochr.Środ. I Roln.</t>
  </si>
  <si>
    <t xml:space="preserve">UM - Wydz. Lokalowy </t>
  </si>
  <si>
    <t xml:space="preserve">UM - Wydz. Budżetu </t>
  </si>
  <si>
    <t>UM - Wydz. Lokalowy</t>
  </si>
  <si>
    <t>Komenda Wojewódzka Policji</t>
  </si>
  <si>
    <t>UM - Wydz. Finansowo-Ksiegowy</t>
  </si>
  <si>
    <t>Biuro Projektu FS</t>
  </si>
  <si>
    <t>Um - Wydz. Budżetu</t>
  </si>
  <si>
    <t>koszty eksploatacji i zarządzania</t>
  </si>
  <si>
    <t>Realizacja projektu "e - urząd dla mieszkańca Opolszczyzny"</t>
  </si>
  <si>
    <t>wydatki na zakupy inwestycyjne jednostek budżetowych - łącznie</t>
  </si>
  <si>
    <t>Budowa zespołu boisk do siatkówki plażowej na terenie akwenu Silesia</t>
  </si>
  <si>
    <t>Środki na dofinansowanie własnych inwestycji gmin (związków gmin), powiatów (związków powiatów), samorządów województw, pozyskane z innych źródeł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</si>
  <si>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</si>
  <si>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</si>
  <si>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</si>
  <si>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</si>
  <si>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</si>
  <si>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</si>
  <si>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</si>
  <si>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</si>
  <si>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</si>
  <si>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</si>
  <si>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</si>
  <si>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</si>
  <si>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Komisje egzaminacyjne</t>
  </si>
  <si>
    <t>Odszkodowanie z tytułu chorób zawodowych nauczycieli</t>
  </si>
  <si>
    <t>Odszkodowania z tytułu wypadków przy pracy</t>
  </si>
  <si>
    <t>Fundusz nagród do dyspozycji Prezydenta</t>
  </si>
  <si>
    <t xml:space="preserve">Przebudowa skrzyżowania ulic: Spychalskiego - Pl.Piłsudskiego - Wrocławskiej w Opolu wraz z budową sygnalizacji świetlnej </t>
  </si>
  <si>
    <t xml:space="preserve">Budowa parkingu na Wyspie Bolko wraz z przebudową dróg dojazdowych </t>
  </si>
  <si>
    <t xml:space="preserve">Budowa kanalizacji teleinformatycznej na odcinku ul. Kołłataja </t>
  </si>
  <si>
    <t>UM - Wydz. Inżynierii Miejskiej</t>
  </si>
  <si>
    <t>Wydatki na inwestycje i zakupy inwestycyjne z zakresu administracji rządowej oraz inne  zadania zlecone ustawami realizowane przez powiat – modernizacja obiektu KMPSP</t>
  </si>
  <si>
    <t>Zakup samochodu specjalistycznego</t>
  </si>
  <si>
    <t>UM - Wydz. Inwestycji Miejskich/ SP ZOZ "Śródmieście"</t>
  </si>
  <si>
    <t>w tym: Zakup sprzętu komputerowego na potrzeby Biura PIU</t>
  </si>
  <si>
    <t>Zakład Komunalny Sp. z o.o./ UM - Wydz. Inwestycji Miejskich</t>
  </si>
  <si>
    <t>Fundusz świadczeń socjalnych dla nauczycieli emerytów i rencistów</t>
  </si>
  <si>
    <t>Kontakty zagraniczne placówek oświatowych</t>
  </si>
  <si>
    <t>Odprawy i nagrody jubileuszowe pracowników oświaty</t>
  </si>
  <si>
    <t>OCHRONA ZDROWIA</t>
  </si>
  <si>
    <t>Lecznictwo ambulatoryjne</t>
  </si>
  <si>
    <t>Przeciwdziałanie alkoholizmowi</t>
  </si>
  <si>
    <t>Miejski Ośrodek Pomocy Rodzinie</t>
  </si>
  <si>
    <t>Inwestycje z udziałem ludności</t>
  </si>
  <si>
    <t>Rezerwaty i pomniki przyrody</t>
  </si>
  <si>
    <t>w tym:                                                              Rezerwa ogólna</t>
  </si>
  <si>
    <t xml:space="preserve">Rodziny zastępcze 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</si>
  <si>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</si>
  <si>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Środowiskowy Dom Samopomocy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</si>
  <si>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</si>
  <si>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</si>
  <si>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PRAWNEJ ORAZ WYDATKI ZWIĄZANE Z ICH POBOREM</t>
  </si>
  <si>
    <t>O G Ó Ł E M</t>
  </si>
  <si>
    <t>P R Z Y C H O D Y</t>
  </si>
  <si>
    <t>Wpływy z podatku rolnego, podatku leśnego, podatku od czynności cywilnoprawnych, podatków i opłat lokalnych od osób prawnych i innych jednostek organizacyjnych</t>
  </si>
  <si>
    <t>0450</t>
  </si>
  <si>
    <t>Wpływy z opłaty administracyjnej za czynności urzędowe</t>
  </si>
  <si>
    <t>Podatek od działalności gospodarczej osób fizycznych, opłacany w formie karty podatkowej</t>
  </si>
  <si>
    <t>Wpływy z podatku rolnego, podatku leśnego, podatku od spadków i darowizn, podatku od czynności cywilnoprawnych oraz podatków i opłat lokalnych od osób fizycznych</t>
  </si>
  <si>
    <t>Świadczeni rodzinne oraz składki na ubezpieczenia emerytalne i rentowe z ubezpieczenia społecznego</t>
  </si>
  <si>
    <t>Dotacje celowe otrzymane z budżetu państwa na realizację własnych zadań bieżących gmin (związków gmin)</t>
  </si>
  <si>
    <t xml:space="preserve">Dotacje celowe otrzymane z powiatu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</si>
  <si>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</si>
  <si>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>0400</t>
  </si>
  <si>
    <t>Wpływy z opłaty produktowej</t>
  </si>
  <si>
    <t xml:space="preserve">Dotacje celowe otrzymane z gminy na zadania bieżące realizowane na podstawie porozumień (umów) między jednostkami samorządu terytorialnego </t>
  </si>
  <si>
    <t xml:space="preserve">Przychody ze sprzedaży innych papierów wartościowych </t>
  </si>
  <si>
    <t xml:space="preserve">URZĘDY NACZELNYCH ORGANÓW WŁADZY PAŃSTWOWEJ KONTROLI I OCHRONY PRAWA ORAZ SĄDOWNICTWA </t>
  </si>
  <si>
    <t>Zobowiązania z tytułu rozliczenia I odcinka Budowy Obwodnicy Północnej miasta Opola od odcinka ul. Oleskiej do ul. Częstochowskiej</t>
  </si>
  <si>
    <t>Budowa alejki wraz z odwodnieniem oraz przebudowa ogrodzenia na cmentarzu komunalnym przy ul. Tysiąclecia - opracowanie dokumentacji</t>
  </si>
  <si>
    <t xml:space="preserve">Budowa alejki wraz z odwodnieniem oraz przebudowa ogrodzenia na cmentarzu komunalnym przy ul. Tysiąclecia </t>
  </si>
  <si>
    <t>Remont SP ZOZ Śródmieście - etap II</t>
  </si>
  <si>
    <t>Wydatki bieżące niekwalifikowane związane z realizacją Programu Fundusz Spójności/ISPA - "Poprawa jakości wody w Opolu"</t>
  </si>
  <si>
    <t xml:space="preserve">Wydatki majątkowe niekwalifikowane związane z realizacją Programu Fundusz Spójności/ISPA - "Poprawa jakości wody w Opolu" </t>
  </si>
  <si>
    <t>Budowa kanalizacji sanitarnej w ul. Czarnowaska i Mikołaja</t>
  </si>
  <si>
    <t>Biuro Urbanistyczne</t>
  </si>
  <si>
    <t>Przychody z zaciągniętych pożyczek i kredytów na rynku krajowym (pożyczki na prefinansowanie wydatków z funduszy UE)</t>
  </si>
  <si>
    <t xml:space="preserve">Przychody z tytułu innych rozliczeń krajowych </t>
  </si>
  <si>
    <t xml:space="preserve">zakup usług remontowych </t>
  </si>
  <si>
    <t>UM - Wydz. ds. Europejskich  i Planowania Rozwoju</t>
  </si>
  <si>
    <t>''          ''             ''</t>
  </si>
  <si>
    <t>Wydatki na realizację bieżących zadań własnych powiatu</t>
  </si>
  <si>
    <r>
      <t>Komenda Miejska Państwowej Straży Pożarnej</t>
    </r>
    <r>
      <rPr>
        <i/>
        <sz val="10"/>
        <rFont val="Arial CE"/>
        <family val="2"/>
      </rPr>
      <t xml:space="preserve"> - </t>
    </r>
    <r>
      <rPr>
        <i/>
        <sz val="10"/>
        <rFont val="Arial CE"/>
        <family val="0"/>
      </rPr>
      <t>wydatki na zadania bieżące z zakresu administracji rządowej oraz inne zadania zlecone ustawami realizowane przez powiat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</si>
  <si>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</si>
  <si>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</si>
  <si>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t>Ośrodek Readaptacji Społecznej "Szansa" - wydatki bieżące</t>
  </si>
  <si>
    <t xml:space="preserve">w tym: - remont dachu </t>
  </si>
  <si>
    <t>Wydatki inwestycyjne jednostek  budżetowych - łącznie</t>
  </si>
  <si>
    <t>Opolski Teatr Lalki i Aktora - dotacja</t>
  </si>
  <si>
    <t xml:space="preserve">Miejski Zarząd Obiektów Rekreacyjnych 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</si>
  <si>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</si>
  <si>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</si>
  <si>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Opracowanie programu rozwoju oświaty w Opolu wg procedury POST</t>
  </si>
  <si>
    <t>Fundusz stypendialny Prezydenta dla uczniów za osiągnięcia w nauce</t>
  </si>
  <si>
    <t>Remonty szkolnych boisk sportowych</t>
  </si>
  <si>
    <t>UM - Wydz. Polityki Społecznej</t>
  </si>
  <si>
    <t xml:space="preserve">Realizacja programu profilaktyki szczepień ochronnych przeciwko wirusowemu zapaleniu wątroby typu "B" </t>
  </si>
  <si>
    <t>Realizacja programu profilaktyki chorób układu krążenia</t>
  </si>
  <si>
    <t>Zwalczanie narkomanii</t>
  </si>
  <si>
    <t>Środki na usamodzielnienie i kontynuację nauki wychowanków placówek opiekuńczo - wychowawczych</t>
  </si>
  <si>
    <t>Pokrycie kosztów pobytu dzieci w placówkach opiekuńczo - wychowawczych poza powiatem Opole</t>
  </si>
  <si>
    <t>Plan wydatków na 2005 r.</t>
  </si>
  <si>
    <t>w tym  : inwestycje</t>
  </si>
  <si>
    <t>w tym : remont</t>
  </si>
  <si>
    <t xml:space="preserve">"       "      </t>
  </si>
  <si>
    <t xml:space="preserve">"       "     </t>
  </si>
  <si>
    <t>Świadczenia rodzinne oraz składki na ubezpieczenia emerytalne i rentowe z ubezpieczenia społecznego</t>
  </si>
  <si>
    <t>Kontrakty usługowe nr 5, 6a, 6b: Pomoc techniczna - przygotowanie dokumentacji przetargowej</t>
  </si>
  <si>
    <t>Opolski Teatr Lalki i Aktora - dotacja na organizację XXII OFTL</t>
  </si>
  <si>
    <t xml:space="preserve">Utrzymanie dróg dojazdowych </t>
  </si>
  <si>
    <t xml:space="preserve">Remonty, modernizacje i utrzymanie dróg </t>
  </si>
  <si>
    <t>Wykonanie projektu i budowa ekranów akustycznych przy Obwodnicy Północnej - od ul.Gminnej</t>
  </si>
  <si>
    <t>Budowa wiaduktu w ciągu ul.Ozimskiej nad linią PKP (opracowanie dokumentacji)</t>
  </si>
  <si>
    <t xml:space="preserve">Budowa węzła komunikacyjnego ul.Niemodlińska </t>
  </si>
  <si>
    <t>Przebudowa wiaduktu i układu komunikacyjnego oraz remont wiaduktu żelbetowego w ciągu ul.Reymonta</t>
  </si>
  <si>
    <t>Remont mostu Piastowskiego</t>
  </si>
  <si>
    <t>Przebudowa ul.Krapkowickiej - etap I</t>
  </si>
  <si>
    <t xml:space="preserve">Modernizacja ul.Styki wraz z budową kanalizacji deszczowej </t>
  </si>
  <si>
    <t>Opracowanie koncepcji i projektu technicznego przebudowy wiaduktu na ul.Wschodniej</t>
  </si>
  <si>
    <t>Budowa pętli autobusowej MZK przy ul.Częstochowskiej</t>
  </si>
  <si>
    <t>Dokumentacja przyszłościowa, w tym dla projektów finansowanych z funduszy strukturalnych</t>
  </si>
  <si>
    <t>Budowa ścieżki rowerowej na ul.Luboszyckiej - odc. od ul.Chabrów do ronda</t>
  </si>
  <si>
    <t>Eksploatacja kanalizacji deszczowej</t>
  </si>
  <si>
    <t>Eksploatacja rowów komunalnych</t>
  </si>
  <si>
    <t>Administrowanie parkingiem strzeżonym przy ul.Kołłątaja w Opolu</t>
  </si>
  <si>
    <t>Program poprawy bezpieczeństwa ruchu drogowego - GAMBIT OPOLSKI</t>
  </si>
  <si>
    <t>Wydatki na zadania bieżące z zakresu administracji rządowej oraz inne zadania zlecone ustawami realizowane przez powiat</t>
  </si>
  <si>
    <t>Wydatki na inwestycje i zakupy inwestycyjne z zakresu administracji rządowej oraz inne zadania zlecone ustawami realizowane przez powiat - zakupy inwestycyjne sprzętu</t>
  </si>
  <si>
    <t>Rozbudowa cmentarza komunalnego - Półwieś - etap I</t>
  </si>
  <si>
    <t>Przebudowa przepompowni wód drenażowych na cmentarzu komunalnym w Opolu-Półwsi</t>
  </si>
  <si>
    <t xml:space="preserve">Remont domu przedpogrzebowego na cmentarzu komunalnym przy ul.Zielonej </t>
  </si>
  <si>
    <t>Wydatki na realizację zadań bieżących z zakresu administracji rządowej oraz innych zadań zleconych gminie (związkom gmin) ustawami</t>
  </si>
  <si>
    <t>Komputeryzacja Urzędu Miasta</t>
  </si>
  <si>
    <t>Zakupy inwestycyjne sprzętu</t>
  </si>
  <si>
    <t>Adaptacja budynku przy ul.Budowlanych na archiwum zakładowe - etap II</t>
  </si>
  <si>
    <t>Zakup syren alarmowych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</si>
  <si>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</si>
  <si>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</si>
  <si>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</si>
  <si>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>Wydatki na zadania realizowane przez powiat na podstawie porozumień z organami administracji rządowej</t>
  </si>
  <si>
    <t>Zakup urządzenia do wytwarzania mieszanek tlenowych dla płetwonurków</t>
  </si>
  <si>
    <t xml:space="preserve">Modernizacja nadwozia samochodu na potrzeby OSP Szczepanowice </t>
  </si>
  <si>
    <t>Wpłata do budżetu państwa</t>
  </si>
  <si>
    <t>SP ZOZ "Śródmieście" - zakup urządzeń medycznych</t>
  </si>
  <si>
    <t>Realizacja zadań z zakresu promocji zdrowia</t>
  </si>
  <si>
    <t>Badania do celów sanitarno - epidemiologicznych</t>
  </si>
  <si>
    <t>Wydatki bieżące - środki z Miejskiego Programu Profilaktyki i Rozwiązywania Problemów Alkoholowych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</si>
  <si>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</si>
  <si>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</si>
  <si>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Dofinansowanie zadań z zakresu opieki paliatywno - hospicyjnej</t>
  </si>
  <si>
    <t>Prowadzenie oddziału dziennego pobytu dla dzieci z porażeniem mózgowym i innymi schorzeniami układu nerwowego</t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</si>
  <si>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</si>
  <si>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</si>
  <si>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</si>
  <si>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środki z Miejskiego Programu Profilaktyki i Rozwiązywania Problemów Alkoholowych</t>
  </si>
  <si>
    <t>Ośrodek Readaptacji Społecznej "Szansa" - wymiana instalacji elektrycznej</t>
  </si>
  <si>
    <t>UM - Wydz. Inwestycji Miejskich</t>
  </si>
  <si>
    <t>dotacje celowe otrzymane z budżetu państwa na realizację własnych zadań bieżących gmin (związków gmin) - wyprawka szkolna</t>
  </si>
  <si>
    <t>UM - Wydz.Oświaty</t>
  </si>
  <si>
    <t>UM-Wydz.Budżetu i Wydz.Oświaty</t>
  </si>
  <si>
    <t>Dotacje celowe otrzymane z budżetu państwa na realizację własnych zadań bieżących gmin (związków gmin) komisje kwalifikacyjne i egzaminacyjne powoływane do przeprowadzenia postępowania kwalifikacyjnego związanego z awansem zawodowym nauczycieli</t>
  </si>
  <si>
    <t>Realizacja zadania w zakresie promocji i organizacji wolontariatu</t>
  </si>
  <si>
    <t xml:space="preserve">Realizacja zadania w zakresie promocji zatrudnienia i aktywizacji osób pozostających bez pracy i zagrożonych zwolnieniem z pracy </t>
  </si>
  <si>
    <t>Realizacja zadania w zakresie działania na rzecz osób niepełnosprawnych</t>
  </si>
  <si>
    <t>Realizacja zadania w zakresie reintegracji społecznej i zawodowej osób wykluczonych społecznie</t>
  </si>
  <si>
    <t>Kontrakt nr 1: Budowa sieci kanalizacyjnej w miejscowościach: Folwark, Chrzowice, Chmielowice, Żerkowice, Komprachcice-Osiny, Polska Nowa Wieś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</si>
  <si>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</si>
  <si>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</si>
  <si>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</si>
  <si>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 nr 7: Nadzór nad realizacją Projektu - Inżynier Kontraktu</t>
  </si>
  <si>
    <t>Utrzymanie terenów zieleni</t>
  </si>
  <si>
    <t>Utrzymanie terenów zieleni na Wyspie Bolko i w parku ZWM</t>
  </si>
  <si>
    <t>Konserwacja placów zabaw na terenie gminy</t>
  </si>
  <si>
    <t>Interwencyjne porządkowanie terenów zieleni</t>
  </si>
  <si>
    <t>Doświetlenie ulic</t>
  </si>
  <si>
    <t>Remont szaletu przy pl.Daszyńskiego</t>
  </si>
  <si>
    <t>Administrowanie terenem po rekultywacji składowiska odpadów przy Al.Przyjaźni</t>
  </si>
  <si>
    <t>Zakup samochodu osobowego na potrzeby Biura PIU</t>
  </si>
  <si>
    <t>Dopłaty związane z odprowadzaniem ścieków z gospodarstw domowych</t>
  </si>
  <si>
    <t>Dokumentacja przyszłościowa</t>
  </si>
  <si>
    <t>Budowa kanalizacji deszczowej w ul.Podlesie - etap II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</si>
  <si>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</si>
  <si>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</si>
  <si>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</si>
  <si>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</si>
  <si>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</si>
  <si>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</si>
  <si>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</si>
  <si>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Remont kanału deszczowego w ul.Kusocińskiego</t>
  </si>
  <si>
    <t>Rozbudowa amfiteatru 1000-lecia</t>
  </si>
  <si>
    <t>Konkurs architektoniczny na projekt rozbudowy Galerii Sztuki Współczesnej</t>
  </si>
  <si>
    <t>Ochrona i konserwacja zabytków</t>
  </si>
  <si>
    <t>Remonty interwencyjne obiektów zabytkowych</t>
  </si>
  <si>
    <t>Kryta pływalnia "AKWARIUM" (przebudowa przyłącza wod.-kan.)</t>
  </si>
  <si>
    <t>Sztuczne lodowisko "TOROPOL" - remont 2 szt. sprężarek chłodniczych</t>
  </si>
  <si>
    <t xml:space="preserve">Modernizacja stadionu żużlowego przy ul.Wschodniej - wieża sędziowska </t>
  </si>
  <si>
    <t>Remont pomieszczeń szkółki żużlowej na stadionie miejskim przy ul.Wschodniej</t>
  </si>
  <si>
    <t>Modernizacja basenu letniego Plac Róż</t>
  </si>
  <si>
    <t>Remonty boisk sportowych</t>
  </si>
  <si>
    <t>Zagospodarowanie terenów akwenów Silesia i Malina</t>
  </si>
  <si>
    <r>
      <t>Środowiskowy Dom Samopomocy w Opolu przy ul.Stoińskiego 8</t>
    </r>
    <r>
      <rPr>
        <i/>
        <sz val="10"/>
        <rFont val="Arial CE"/>
        <family val="2"/>
      </rPr>
      <t xml:space="preserve"> </t>
    </r>
    <r>
      <rPr>
        <i/>
        <sz val="10"/>
        <rFont val="Arial CE"/>
        <family val="0"/>
      </rPr>
      <t>- wy</t>
    </r>
    <r>
      <rPr>
        <i/>
        <sz val="10"/>
        <rFont val="Arial CE"/>
        <family val="2"/>
      </rPr>
      <t>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</si>
  <si>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</t>
    </r>
    <r>
      <rPr>
        <i/>
        <sz val="10"/>
        <rFont val="Arial CE"/>
        <family val="0"/>
      </rPr>
      <t>- wydatki na realizację zadań bieżących z zakresu administracji rządowej oraz innych zadań zleconych gminie (związkom gmin) ustawami</t>
    </r>
  </si>
  <si>
    <t xml:space="preserve">Składki na ubezpieczenie zdrowotne opłacone za osoby pobierające niektóre świadczenia z pomocy społecznej </t>
  </si>
  <si>
    <t>UM - Wydz.Gospodarki i Promocji Miasta</t>
  </si>
  <si>
    <t>Drogi publiczne gminne</t>
  </si>
  <si>
    <t>0690</t>
  </si>
  <si>
    <t>0470</t>
  </si>
  <si>
    <t>0750</t>
  </si>
  <si>
    <t>0760</t>
  </si>
  <si>
    <t>0770</t>
  </si>
  <si>
    <t>0910</t>
  </si>
  <si>
    <t>0970</t>
  </si>
  <si>
    <t>Dochody jednostek samorządu terytorialnego związane z realizacją zadań z zakresu administracji rządowej oraz innych zadań zleconych ustawami</t>
  </si>
  <si>
    <t>Prace  geodezyjne i kartograficzne (nieinwestycyjne)</t>
  </si>
  <si>
    <t>0420</t>
  </si>
  <si>
    <t>0570</t>
  </si>
  <si>
    <t>0350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</si>
  <si>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</si>
  <si>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</si>
  <si>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</si>
  <si>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</si>
  <si>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</si>
  <si>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</si>
  <si>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</si>
  <si>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</si>
  <si>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</si>
  <si>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0460</t>
  </si>
  <si>
    <t>0010</t>
  </si>
  <si>
    <t>0020</t>
  </si>
  <si>
    <t>Podatek dochodowy od osób prawnych</t>
  </si>
  <si>
    <t>0920</t>
  </si>
  <si>
    <t>Część równoważąca subwencji ogólnej dla powiatów</t>
  </si>
  <si>
    <t>0480</t>
  </si>
  <si>
    <t xml:space="preserve">Składki na ubezpieczenie zdrowotne oraz świadczenia dla osób nieobjętych obowiązkiem ubezpieczenia zdrowotnego </t>
  </si>
  <si>
    <t>0830</t>
  </si>
  <si>
    <t xml:space="preserve">Środki na dofinansowanie własnych inwestycji gmin (związków gmin), powiatów (związków powiatów), samorządów województw, pozyskane z innych źródeł </t>
  </si>
  <si>
    <t>w tym : remonty</t>
  </si>
  <si>
    <t>w tym : inwestycje</t>
  </si>
  <si>
    <t>Zespół Szkolno-Przedszkolny Nr 1 - Publiczna Szkoła Podstawowa nr 28</t>
  </si>
  <si>
    <t>ZSP Nr 1 - PSP nr 28</t>
  </si>
  <si>
    <t xml:space="preserve">w tym : inwestycje </t>
  </si>
  <si>
    <t>ZSTiO</t>
  </si>
  <si>
    <t>Dodatki motywacyjne dla dyrektorów szkół</t>
  </si>
  <si>
    <t xml:space="preserve">Zasiłki i pomoc w naturze oraz składki na ubezpieczenia społeczne </t>
  </si>
  <si>
    <t xml:space="preserve">Ogrody botaniczne i zoologiczne </t>
  </si>
  <si>
    <t xml:space="preserve">Różne jednostki obsługi gospodarki mieszkaniowej </t>
  </si>
  <si>
    <t xml:space="preserve">Wpływy z różnych dochodów </t>
  </si>
  <si>
    <t xml:space="preserve">URZĘDY NACZELNYCH ORGANÓW WŁADZY PAŃSTWOWEJ, KONTROLI I OCHRONY PRAWA ORAZ SĄDOWNICTWA </t>
  </si>
  <si>
    <t>Zakup samochodu</t>
  </si>
  <si>
    <t>Zakup sprzętu komputerowego</t>
  </si>
  <si>
    <t>Zakupy inwestycyjne</t>
  </si>
  <si>
    <t>Selektywna zbiórka i utylizacja odpadów</t>
  </si>
  <si>
    <t>Zbiornik retencyjny  ścieków ZR - 2 przy ul. Żwirki i Wigury w Opolu (usunięcie wady ukrytej zbiornika)</t>
  </si>
  <si>
    <t>Budowa budynku zaplecza technicznego  z salą prób Opolskiego Teatru Lalki i Aktora im. A. Smolki, wraz z rozbiórką istniejącego budynku zaplecza technicznego w Opolu</t>
  </si>
  <si>
    <t xml:space="preserve">Zagospodarowanie terenu i przebudowa elewacji oraz remont wnętrza budynku Galerii Sztuki Współczesnej w Opolu ze szczególnym uwzględnieniem termoizolacyjności </t>
  </si>
  <si>
    <t xml:space="preserve">Galeria Sztuki Współczesnej - zakup oprogramowania </t>
  </si>
  <si>
    <t>Zakup ciągnika z przyczepą</t>
  </si>
  <si>
    <t>Aktualizacja projektu technologicznego basenu dla fok wraz z kosztorysem</t>
  </si>
  <si>
    <t xml:space="preserve">Adaptacja budynku obora na azyl dla zwierząt </t>
  </si>
  <si>
    <t>Rozbudowa stadionu lekkoatletycznego w Opolu</t>
  </si>
  <si>
    <t>Budowa zespołu boisk do siatkówki plażowej na terenie akwenu Silesia (zakupy inwestycyjne)</t>
  </si>
  <si>
    <t>Zagospodarowanie terenu akwenu "Bolko I"</t>
  </si>
  <si>
    <t>Przebudowa jezdni ul.Partyzanckiej i Kurpiowskiej wraz z budową kanalizacji deszczowej związane z realizacją Programu Funduszu Spójności/ISPA</t>
  </si>
  <si>
    <t xml:space="preserve">Urzędy naczelnych organów władzy państwowej, kontroli i ochrony prawa </t>
  </si>
  <si>
    <t>Ośrodki szkolenia, dokształcania i doskonalenia kadr</t>
  </si>
  <si>
    <t xml:space="preserve">Miejski Ośrodek Doskonalenia Nauczycieli </t>
  </si>
  <si>
    <t xml:space="preserve">Zadania ratownictwa górskiego i wodnego </t>
  </si>
  <si>
    <t>UM - Wydz.Spraw  Obywatelskich</t>
  </si>
  <si>
    <t>Zespół Szkół Ogólnokształcących - Publiczne Gimnazjum Nr 9</t>
  </si>
  <si>
    <t>ZSO-PG Nr 9</t>
  </si>
  <si>
    <t>VI LO</t>
  </si>
  <si>
    <t>Przedszkole Publiczne Nr 37</t>
  </si>
  <si>
    <t>PP Nr 37</t>
  </si>
  <si>
    <t xml:space="preserve">Usuwanie skutków klęsk żywiołowych </t>
  </si>
  <si>
    <t xml:space="preserve">Drogi wewnętrzne </t>
  </si>
  <si>
    <t>ZSO - Publiczne Gimnazjum Nr 9</t>
  </si>
  <si>
    <t>PG Nr 9</t>
  </si>
  <si>
    <t xml:space="preserve">Dokształcanie i doskonalenie nauczycieli </t>
  </si>
  <si>
    <t>Urzędy naczelnych organów władzy państwowej, kontroli i ochrony prawa</t>
  </si>
  <si>
    <t xml:space="preserve">Wpływy z innych opłat stanowiących dochody jednostek samorządu terytorialnego na podstawie ustaw </t>
  </si>
  <si>
    <t xml:space="preserve">MODN </t>
  </si>
  <si>
    <t>UM - Wydz. Oświaty</t>
  </si>
  <si>
    <t>SSM</t>
  </si>
  <si>
    <t xml:space="preserve">Wpływy z usług </t>
  </si>
  <si>
    <t xml:space="preserve">Pozostałe odsetki </t>
  </si>
  <si>
    <t>Melioracje wodne</t>
  </si>
  <si>
    <t>Wydatki na oświetlenie ulic</t>
  </si>
  <si>
    <t>Pozostałe instytucje kultury</t>
  </si>
  <si>
    <t>Wykup gruntów na potrzeby realizacji projektu ISPA</t>
  </si>
  <si>
    <t>Powiatowy Zespół ds.. Orzekania o Niepełnosprawności</t>
  </si>
  <si>
    <t>Remont SP ZOZ Śródmieście</t>
  </si>
  <si>
    <t xml:space="preserve">Dotacja </t>
  </si>
  <si>
    <t xml:space="preserve">usuwanie wraków pojazdów z terenu gminy </t>
  </si>
  <si>
    <t xml:space="preserve">Operaty wykonywane przez biegłych rzeczoznawców w zakresie ochrony środowiska </t>
  </si>
  <si>
    <t xml:space="preserve">Badania dotyczące ochrony środowiska </t>
  </si>
  <si>
    <t xml:space="preserve">Odsetki od zaciągniętych kredytów i pożyczek </t>
  </si>
  <si>
    <t>UM - Wydz.Budżetu</t>
  </si>
  <si>
    <t>VI Liceum Ogólnokształcące</t>
  </si>
  <si>
    <t>Programy polityki zdrowotnej</t>
  </si>
  <si>
    <t>POMOC SPOŁECZNA</t>
  </si>
  <si>
    <t>POZOSTAŁE ZADANIA W ZAKRESIE POLITYKI SPOŁECZNEJ</t>
  </si>
  <si>
    <t>Dokształcanie i doskonalenie nauczycieli</t>
  </si>
  <si>
    <t>Przedszkole Publiczne Nr 18</t>
  </si>
  <si>
    <t>PP Nr 18</t>
  </si>
  <si>
    <t>Dokształcanie  i doskonalenie nauczycieli</t>
  </si>
  <si>
    <t xml:space="preserve">Centrum Kształcenia Specjalnego </t>
  </si>
  <si>
    <t>UM - Referat Informatyki</t>
  </si>
  <si>
    <t>UM - Wydz. Finansowo - Księgowy</t>
  </si>
  <si>
    <t xml:space="preserve">UM - Wydz. Kultury, Spotu i Turystyki </t>
  </si>
  <si>
    <t xml:space="preserve">UM - Wydz.Finansowo - Księgowy </t>
  </si>
  <si>
    <t>UM-Wydział Budżetu</t>
  </si>
  <si>
    <t>UM - Wydz. Budżetu</t>
  </si>
  <si>
    <t xml:space="preserve">UM - Wydz. Inwestycji Miejskich </t>
  </si>
  <si>
    <t>Dom Pomocy Społecznej w Opolu, ul. Szpitalna 17</t>
  </si>
  <si>
    <t xml:space="preserve">UM - Wydz.Budżetu </t>
  </si>
  <si>
    <t xml:space="preserve">Ogród Zoologiczny </t>
  </si>
  <si>
    <t>UM - Wydz.Kultury, Sportu i Turystyki/ OTLiA</t>
  </si>
  <si>
    <t>UM - Wydz.Kultury, Sportu i Turystyki/ MOK</t>
  </si>
  <si>
    <t>UM - Wydz.Kultury, Sportu i Turystyki/ GSW</t>
  </si>
  <si>
    <t xml:space="preserve">UM - Wydz.Kultury, Sportu i Turystyki/ MBP </t>
  </si>
  <si>
    <t>UM - Wydz.Kultury, Sportu i Turystyki</t>
  </si>
  <si>
    <t xml:space="preserve">Wydatki na oczyszczanie miasta </t>
  </si>
  <si>
    <t xml:space="preserve">Dotacje podmiotowe z budżetu dla instytucji kultury </t>
  </si>
  <si>
    <t>Administrowanie strefą płatnego parkowania</t>
  </si>
  <si>
    <t>TURYSTYKA</t>
  </si>
  <si>
    <t>Ośrodki informacji turystycznej</t>
  </si>
  <si>
    <t>Miejska Informacja Turystyczna - wydatki bieżące</t>
  </si>
  <si>
    <t>UM - Wydz. Kultury, Sportu i Turystyki</t>
  </si>
  <si>
    <t>Zakłady gospodarki komunalnej</t>
  </si>
  <si>
    <t>0580</t>
  </si>
  <si>
    <t>Grzywny i inne kary pieniężne od osób prawnych i innych jednostek organizacyjnych</t>
  </si>
  <si>
    <t>Wpływy i wydatki związane z gromadzeniem środków z opłat produktowych</t>
  </si>
  <si>
    <t>Konserwacja i utrzymanie rowów melioracyjnych</t>
  </si>
  <si>
    <t>dopłaty do przejazdów pasażerskich</t>
  </si>
  <si>
    <t>Budowa obwodnicy północnej dla miasta Opola, w tym: odc. od ul. Częstochowskiej do ul. Strzeleckiej</t>
  </si>
  <si>
    <t>Remont wspornika mostu przez rzekę Odrę w ciągu ul. Nysy Łużyckiej</t>
  </si>
  <si>
    <t>Przebudowa przepustu na ul. Partyzanckiej</t>
  </si>
  <si>
    <t>Przebudowa ul.Rzeszowskiej (opracowanie dokumentacji technicznej)</t>
  </si>
  <si>
    <t>Przebudowa ulic Złotej, Srebrnej, Metalowej, Irydowej, Niklowej (opracowanie dokumentacji technicznej)</t>
  </si>
  <si>
    <t>Przebudowa Sali wielofunkcyjnej w budynku przy ul. Odrzańskiej 4 na lokale socjalne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</si>
  <si>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</si>
  <si>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</si>
  <si>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>Wydatki na zadania bieżące realizowane przez gminę na podstawie porozumień z organami administracji rządowej</t>
  </si>
  <si>
    <t>Remont sanitariatów na cmentarzu komunalnym Opole - Półwieś</t>
  </si>
  <si>
    <t>Przebudowa wejścia do kaplicy przy ul. Cmentarnej i remont elewacji  wraz z dokumentacją</t>
  </si>
  <si>
    <t>Zakup samochodu osobowego</t>
  </si>
  <si>
    <t>Udział w konkursie "Europrodukt", kategoria Inicjatywa samorządowa</t>
  </si>
  <si>
    <t>Zakup ciężkiego samochodu gaśniczego dla OSP Grudzice</t>
  </si>
  <si>
    <t>Komputeryzacja Straży Miejskiej</t>
  </si>
  <si>
    <t>Adaptacja pomieszczeń na posterunek Straży Miejskiej przy ul. Niemodlińskiej w Opolu</t>
  </si>
  <si>
    <t>SP ZOZ "Śródmieście" - zakup sprzętu medycznego</t>
  </si>
  <si>
    <t>Realizacja programu promocji i profilaktyki zdrowia - badania mammograficzne - dotacja dla SP ZOZ Centrum</t>
  </si>
  <si>
    <t>Realizacja programu profilaktyki chorób układu krążenia - dotacja dla SP ZOZ Centrum</t>
  </si>
  <si>
    <t>Realizacja programu profilaktyki chorób układu krążenia - dotacja dla SP ZOZ Zaodrze</t>
  </si>
  <si>
    <t>Realizacja programu profilaktyki chorób układu krążenia - dotacja dla SP ZOZ Śródmieście</t>
  </si>
  <si>
    <t>Wymiana stolarki okiennej w Domu Dziennego Pobytu "Złota Jesień"</t>
  </si>
  <si>
    <t>Zakup kotła warzelnego gazowego dla Domu Dziennego Pobytu "Złota Jesień"</t>
  </si>
  <si>
    <t>Modernizacja infrastruktury technicznej - kuchni Domu Pomocy Społecznej dla Kombatantów w Opolu</t>
  </si>
  <si>
    <t>Adaptacja lokalu przy ul. Armii Krajowej w Opolu na nową siedzibę Miejskiego Ośrodka Pomocy Rodzinie (opracowanie dokumentacji)</t>
  </si>
  <si>
    <t xml:space="preserve">w tym: - remont zewnętrznych schodów wejściowych wraz z podjazdem dla wózków </t>
  </si>
  <si>
    <t>naprawa elewacji budynku</t>
  </si>
  <si>
    <t>Powiatowy Urząd Pracy - audyt projektu SKOK</t>
  </si>
  <si>
    <t xml:space="preserve">Powiatowy Urząd Pracy - audyt projektu SOS </t>
  </si>
  <si>
    <t>Powiatowy Urząd Pracy - adaptacja pomieszczeń na archiwum zakładowe</t>
  </si>
  <si>
    <t>Zakupy koszy na śmieci</t>
  </si>
  <si>
    <t xml:space="preserve">Zakupy ławek na tereny zieleni </t>
  </si>
  <si>
    <t xml:space="preserve">Kontynuacja przebudowy dolnego tarasu Placu Wolności </t>
  </si>
  <si>
    <t>Rozbiórka budynków mieszkalnych i gospodarczych</t>
  </si>
  <si>
    <t>UM - Referat Nieruchomości Skarbu Państwa</t>
  </si>
  <si>
    <t>wydatki bieżące</t>
  </si>
  <si>
    <t>Zwrot kaucji mieszkaniowych</t>
  </si>
  <si>
    <t>Um - Wydz. Adm.-Gosp.</t>
  </si>
  <si>
    <t>Administrowanie cmentarzami komunalnymi</t>
  </si>
  <si>
    <t>DOCHODY OD OSÓB PRAWNYCH , OD OSÓB FIZYCZNYCH I OD INNYCH JEDNOSTEK NIE POSIADAJĄCYCH OSOBOWOŚCI PRAWNEJ ORAZ WYDATKI ZWIĄZANE Z ICH POBOREM</t>
  </si>
  <si>
    <t>Pobór podatków, opłat i niepodatkowych należności budżetowych</t>
  </si>
  <si>
    <t>Prowizje  z tytułu opłaty targowej</t>
  </si>
  <si>
    <t xml:space="preserve">Dotacja przedmiotowa z budżetu dla zakładu budżetowego </t>
  </si>
  <si>
    <t>CKP</t>
  </si>
  <si>
    <t>Inwestycje - budowa Centrum Powiadamiania Ratunkowego</t>
  </si>
  <si>
    <t>Remont kanalizacji deszczowej</t>
  </si>
  <si>
    <t xml:space="preserve">Gospodarka ściekowa i ochrona wód </t>
  </si>
  <si>
    <t>UM - Wydz. Finansowo-Księgowy</t>
  </si>
  <si>
    <t xml:space="preserve">Dotacje celowe otrzymane z gminy lub miasta stołecznego Warszawy na zadania bieżące realizowane na podstawie porozumień (umów) między jednostkami samorządu terytorialnego </t>
  </si>
  <si>
    <t xml:space="preserve">Dowóz dzieci niepełnosprawnych do Ośrodków Szkolno-Wychowawczych </t>
  </si>
  <si>
    <t xml:space="preserve">Centra kształcenia ustawicznego i praktycznego oraz ośrodki doskonalenia zawodowego </t>
  </si>
  <si>
    <t xml:space="preserve">Centrum kształcenia Praktycznego </t>
  </si>
  <si>
    <t>Dotacje celowe otrzymane z budżetu państwa na inwestycje i zakupy inwestycyjne z zakresu administracji rządowej oraz inne zadania zlecone ustawami realizowane przez powiat</t>
  </si>
  <si>
    <t>Miejski Ośrodek Pomocy Osobom Bezdomnym i Uzależnionym</t>
  </si>
  <si>
    <t>Obiekty sportowe</t>
  </si>
  <si>
    <t xml:space="preserve">Miejski Zakład Komunikacyjny Sp. z o. o. </t>
  </si>
  <si>
    <t>Koszty eksmisji</t>
  </si>
  <si>
    <t>Opracowania projektowe</t>
  </si>
  <si>
    <t xml:space="preserve">"  </t>
  </si>
  <si>
    <t>Zespół Szkół Specjalnych - Publiczna Szkoła Podstawowa Nr 13</t>
  </si>
  <si>
    <t>Wydatki bieżące /remonty / inwestycje</t>
  </si>
  <si>
    <t>Niepubliczne Gimnazja - dotacje</t>
  </si>
  <si>
    <t>Licea ogólnokształcące niepubliczne - dotacje</t>
  </si>
  <si>
    <t xml:space="preserve">dotacja podmiotowa z budżetu dla niepublicznej szkoły </t>
  </si>
  <si>
    <t>Szkoły zawodowe</t>
  </si>
  <si>
    <t xml:space="preserve">UM - Wydz. Oświaty </t>
  </si>
  <si>
    <t>Awanse zawodowe nauczycieli</t>
  </si>
  <si>
    <t>Środ. Dom Samopomocy</t>
  </si>
  <si>
    <t>Składki na ubezpieczenie zdrowotne opłacane za osoby pobierające niektóre świadczenia z pomocy społecznej</t>
  </si>
  <si>
    <t>Przedszkola niepubliczne - dotacje</t>
  </si>
  <si>
    <t>Państwowe Ognisko Plastyczne - dotacja</t>
  </si>
  <si>
    <t>Internat przy WZDZ Opole - dotacja</t>
  </si>
  <si>
    <t>Składki na ubezpieczenie zdrowotne oraz świadczenia dla osób nie objętych obowiązkiem ubezpieczenia zdrowotnego</t>
  </si>
  <si>
    <t xml:space="preserve">Powiatowy Urząd Pracy </t>
  </si>
  <si>
    <t xml:space="preserve">Placówki opiekuńczo-wychowawcze </t>
  </si>
  <si>
    <t>Dom Dziecka</t>
  </si>
  <si>
    <t>Pogotowie Opiekuńcze</t>
  </si>
  <si>
    <t xml:space="preserve">Domy pomocy społecznej </t>
  </si>
  <si>
    <t xml:space="preserve">Dom Dziennego Pobytu </t>
  </si>
  <si>
    <t>Dom Pomocy Społecznej dla Kombatantów</t>
  </si>
  <si>
    <t>Ośrodki wsparcia</t>
  </si>
  <si>
    <t>Dotacja celowa z budżetu państwa na zadanie zlecone</t>
  </si>
  <si>
    <t>Wydatki bieżące</t>
  </si>
  <si>
    <t>Żłobki</t>
  </si>
  <si>
    <t xml:space="preserve">Żłobek nr 2 </t>
  </si>
  <si>
    <t>Żłobek nr 4</t>
  </si>
  <si>
    <t>Żłobek nr 9</t>
  </si>
  <si>
    <t>Żłobek - Pomnik Matki Polki</t>
  </si>
  <si>
    <t>MOPR</t>
  </si>
  <si>
    <t>Miejska Biblioteka Publiczna</t>
  </si>
  <si>
    <t>Zasiłki i pomoc w naturze oraz składki na ubezpieczenia społeczne i zdrowotne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</si>
  <si>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</si>
  <si>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</si>
  <si>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</si>
  <si>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</si>
  <si>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 xml:space="preserve">Miejski Ośrodek Pomocy Rodzinie </t>
  </si>
  <si>
    <t>Zespoły do spraw orzekania o stopniu niepełnosprawności</t>
  </si>
  <si>
    <t>Fundusz pracy</t>
  </si>
  <si>
    <t>Przeciwdziałanie bezrobociu</t>
  </si>
  <si>
    <t>Ośrodki adopcyjno-opiekuńcze</t>
  </si>
  <si>
    <t>Ośrodek Adopcyjno-Opiekuńczy</t>
  </si>
  <si>
    <t xml:space="preserve">Usługi opiekuńcze i specjalistyczne na usługi opiekuńcze 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</si>
  <si>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</si>
  <si>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</si>
  <si>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</si>
  <si>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</si>
  <si>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EDUKACYJNA OPIEKA WYCHOWAWCZA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</si>
  <si>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</si>
  <si>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</si>
  <si>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</si>
  <si>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</si>
  <si>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</si>
  <si>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</si>
  <si>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</si>
  <si>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</si>
  <si>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</si>
  <si>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</si>
  <si>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</si>
  <si>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</si>
  <si>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</si>
  <si>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</si>
  <si>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</si>
  <si>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</si>
  <si>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</si>
  <si>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</si>
  <si>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</si>
  <si>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</si>
  <si>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</si>
  <si>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</si>
  <si>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</si>
  <si>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</si>
  <si>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</si>
  <si>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</si>
  <si>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</si>
  <si>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</si>
  <si>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</si>
  <si>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</si>
  <si>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</si>
  <si>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28</t>
  </si>
  <si>
    <t>PSP Nr 28</t>
  </si>
  <si>
    <t>Publiczna Szkoła Podstawowa Nr 29</t>
  </si>
  <si>
    <t>PSP Nr 29</t>
  </si>
  <si>
    <t>Zespół Szkół Specjalnych  -  Publiczna Szkoła Podstawowa    Nr 13 Specjalna</t>
  </si>
  <si>
    <t>ZSS-PSP Nr 13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</si>
  <si>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</si>
  <si>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</si>
  <si>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</si>
  <si>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</si>
  <si>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</si>
  <si>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8</t>
  </si>
  <si>
    <t>PP Nr 8</t>
  </si>
  <si>
    <t>Przedszkole Publiczne Nr 22</t>
  </si>
  <si>
    <t>PP Nr 22</t>
  </si>
  <si>
    <t>Przedszkole Publiczne Nr 25</t>
  </si>
  <si>
    <t>PP Nr 25</t>
  </si>
  <si>
    <t>Przedszkole Publiczne Nr 33</t>
  </si>
  <si>
    <t>PP Nr 33</t>
  </si>
  <si>
    <t>Przedszkole Publiczne Nr 36</t>
  </si>
  <si>
    <t>PP Nr 36</t>
  </si>
  <si>
    <t>Przedszkole Publiczne Nr 38</t>
  </si>
  <si>
    <t>PP Nr 38</t>
  </si>
  <si>
    <t>Przedszkole Publiczne Nr 46</t>
  </si>
  <si>
    <t>PP Nr 46</t>
  </si>
  <si>
    <t>Przedszkole Publiczne Nr 54</t>
  </si>
  <si>
    <t>PP Nr 54</t>
  </si>
  <si>
    <t>Przedszkole Publiczne Nr 56</t>
  </si>
  <si>
    <t>PP Nr 56</t>
  </si>
  <si>
    <t>Przedszkola specjalne</t>
  </si>
  <si>
    <t>Przedszkole Publiczne Nr 53 Specjalne</t>
  </si>
  <si>
    <t>PP Nr 53</t>
  </si>
  <si>
    <t>Poradnie psychologiczno-pedagogiczne oraz inne poradnie specjalistyczne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</si>
  <si>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</si>
  <si>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</si>
  <si>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</si>
  <si>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</si>
  <si>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</si>
  <si>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</si>
  <si>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</si>
  <si>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</si>
  <si>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</si>
  <si>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</si>
  <si>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</si>
  <si>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</si>
  <si>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Bursa Szkół Pomaturalnych</t>
  </si>
  <si>
    <t>Bursa Szkół Pomatur.</t>
  </si>
  <si>
    <t>Internat przy WZDZ Opole</t>
  </si>
  <si>
    <t>Kolonie i obozy oraz inne formy wypoczynku</t>
  </si>
  <si>
    <t>Pomoc materialna dla uczniów</t>
  </si>
  <si>
    <t>Szkolne schronisko młodzieżowe</t>
  </si>
  <si>
    <t>Odszkodowania z tytułu chorób zawodowych nauczycieli</t>
  </si>
  <si>
    <t xml:space="preserve">GOSPODARKA KOMUNALNA I OCHRONA ŚRODOWISKA 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</si>
  <si>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</si>
  <si>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</si>
  <si>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</si>
  <si>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</si>
  <si>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 xml:space="preserve">Zakłady gospodarki komunalnej </t>
  </si>
  <si>
    <t>usługi weterynaryjne</t>
  </si>
  <si>
    <t>odkomarzanie i odszczurzanie</t>
  </si>
  <si>
    <t>Cmentarze</t>
  </si>
  <si>
    <t>usuwanie odpadów z terenów gminy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</si>
  <si>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</si>
  <si>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</si>
  <si>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</si>
  <si>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</si>
  <si>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Galeria i biura wystaw artystycznych </t>
  </si>
  <si>
    <t>Biblioteki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</si>
  <si>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</si>
  <si>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</si>
  <si>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</si>
  <si>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</si>
  <si>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 xml:space="preserve">MZOR </t>
  </si>
  <si>
    <t>OGÓŁEM WYDATKI</t>
  </si>
  <si>
    <t>ROZCHODY</t>
  </si>
  <si>
    <t>Spłaty otrzymanych krajowych pożyczek i kredytów</t>
  </si>
  <si>
    <t>OGÓŁEM</t>
  </si>
  <si>
    <r>
      <t>Miejski Zarząd Obiektów Rekreacyjnych</t>
    </r>
    <r>
      <rPr>
        <sz val="10"/>
        <rFont val="Arial CE"/>
        <family val="2"/>
      </rPr>
      <t xml:space="preserve"> </t>
    </r>
  </si>
  <si>
    <t>Rozdział</t>
  </si>
  <si>
    <t xml:space="preserve">Plan dochodów </t>
  </si>
  <si>
    <t xml:space="preserve">DOCHODY OGÓŁEM </t>
  </si>
  <si>
    <t>Dotacje celowe otrzymane z budżetu państwa na zadania bieżące z zakresu administracji rządowej oraz inne zadania zlecone ustawami realizowane przez powiat</t>
  </si>
  <si>
    <t>Wpływy z różnych opłat</t>
  </si>
  <si>
    <t>Dotacje celowe otrzymane z budżetu państwa na realizację bieżących zadań własnych powiatu</t>
  </si>
  <si>
    <t>GOSPODARKA MIESZKANIOWA</t>
  </si>
  <si>
    <t>na 2005 r.</t>
  </si>
  <si>
    <t xml:space="preserve">Wpływy z opłat za zarząd, użytkowanie i użytkowanie wieczyste nieruchomości </t>
  </si>
  <si>
    <t xml:space="preserve">Gospodarka gruntami i nieruchomościami 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</si>
  <si>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</si>
  <si>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</si>
  <si>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</si>
  <si>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Nadzór budowlany </t>
  </si>
  <si>
    <t>Dotacje celowe otrzymane z budżetu państwa na zadania bieżące realizowane przez gminę na podstawie porozumień z organami administracji rządowej</t>
  </si>
  <si>
    <t>ADMINISTRACJA PUBLICZNA</t>
  </si>
  <si>
    <t xml:space="preserve">Urzędy  wojewódzkie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</si>
</sst>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22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10"/>
      <color indexed="11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0"/>
    </font>
    <font>
      <b/>
      <sz val="10"/>
      <color indexed="40"/>
      <name val="Arial CE"/>
      <family val="2"/>
    </font>
    <font>
      <sz val="10"/>
      <color indexed="40"/>
      <name val="Arial CE"/>
      <family val="2"/>
    </font>
    <font>
      <i/>
      <sz val="10"/>
      <color indexed="11"/>
      <name val="Arial CE"/>
      <family val="2"/>
    </font>
    <font>
      <b/>
      <sz val="10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3" fontId="7" fillId="0" borderId="1" xfId="64" applyNumberFormat="1" applyFont="1" applyFill="1" applyBorder="1" applyAlignment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64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6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" fontId="0" fillId="0" borderId="2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0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7" fillId="0" borderId="6" xfId="64" applyFont="1" applyFill="1" applyBorder="1" applyAlignment="1">
      <alignment horizontal="center" vertical="center"/>
      <protection/>
    </xf>
    <xf numFmtId="1" fontId="0" fillId="0" borderId="5" xfId="0" applyNumberFormat="1" applyFont="1" applyFill="1" applyBorder="1" applyAlignment="1" quotePrefix="1">
      <alignment horizontal="center" vertical="center" wrapText="1"/>
    </xf>
    <xf numFmtId="1" fontId="6" fillId="0" borderId="5" xfId="0" applyNumberFormat="1" applyFont="1" applyFill="1" applyBorder="1" applyAlignment="1" quotePrefix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9" fillId="0" borderId="2" xfId="64" applyNumberFormat="1" applyFont="1" applyFill="1" applyBorder="1" applyAlignment="1">
      <alignment horizontal="right" vertical="center" wrapText="1"/>
      <protection/>
    </xf>
    <xf numFmtId="1" fontId="6" fillId="0" borderId="2" xfId="64" applyNumberFormat="1" applyFont="1" applyFill="1" applyBorder="1" applyAlignment="1">
      <alignment horizontal="center" vertical="center" wrapText="1"/>
      <protection/>
    </xf>
    <xf numFmtId="3" fontId="6" fillId="0" borderId="2" xfId="64" applyNumberFormat="1" applyFont="1" applyFill="1" applyBorder="1" applyAlignment="1">
      <alignment horizontal="left" vertical="center" wrapText="1"/>
      <protection/>
    </xf>
    <xf numFmtId="3" fontId="0" fillId="0" borderId="2" xfId="64" applyNumberFormat="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1" fontId="6" fillId="2" borderId="1" xfId="64" applyNumberFormat="1" applyFont="1" applyFill="1" applyBorder="1" applyAlignment="1">
      <alignment horizontal="center" vertical="center" wrapText="1"/>
      <protection/>
    </xf>
    <xf numFmtId="3" fontId="6" fillId="2" borderId="1" xfId="64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3" fontId="8" fillId="0" borderId="1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64" applyNumberFormat="1" applyFont="1" applyFill="1" applyBorder="1" applyAlignment="1">
      <alignment horizontal="centerContinuous" vertical="center" wrapText="1"/>
      <protection/>
    </xf>
    <xf numFmtId="3" fontId="12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1" fontId="6" fillId="0" borderId="2" xfId="0" applyNumberFormat="1" applyFont="1" applyBorder="1" applyAlignment="1" quotePrefix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3" fontId="6" fillId="0" borderId="2" xfId="65" applyNumberFormat="1" applyFont="1" applyFill="1" applyBorder="1" applyAlignment="1">
      <alignment horizontal="center" vertical="center" wrapText="1"/>
      <protection/>
    </xf>
    <xf numFmtId="1" fontId="6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left" vertical="center" wrapText="1"/>
    </xf>
    <xf numFmtId="3" fontId="0" fillId="0" borderId="2" xfId="64" applyNumberFormat="1" applyFont="1" applyFill="1" applyBorder="1" applyAlignment="1">
      <alignment horizontal="center" vertical="center" wrapText="1"/>
      <protection/>
    </xf>
    <xf numFmtId="3" fontId="9" fillId="0" borderId="2" xfId="64" applyNumberFormat="1" applyFont="1" applyFill="1" applyBorder="1" applyAlignment="1">
      <alignment horizontal="right" vertical="center" wrapText="1"/>
      <protection/>
    </xf>
    <xf numFmtId="3" fontId="0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3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9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9" fillId="0" borderId="2" xfId="65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3" fontId="6" fillId="0" borderId="6" xfId="64" applyNumberFormat="1" applyFont="1" applyFill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2" borderId="7" xfId="64" applyNumberFormat="1" applyFont="1" applyFill="1" applyBorder="1" applyAlignment="1">
      <alignment horizontal="center" vertical="center" wrapText="1"/>
      <protection/>
    </xf>
    <xf numFmtId="3" fontId="6" fillId="0" borderId="4" xfId="64" applyNumberFormat="1" applyFont="1" applyFill="1" applyBorder="1" applyAlignment="1">
      <alignment horizontal="center" vertical="center" wrapText="1"/>
      <protection/>
    </xf>
    <xf numFmtId="3" fontId="0" fillId="0" borderId="4" xfId="64" applyNumberFormat="1" applyFont="1" applyFill="1" applyBorder="1" applyAlignment="1">
      <alignment horizontal="center" vertical="center" wrapText="1"/>
      <protection/>
    </xf>
    <xf numFmtId="3" fontId="17" fillId="0" borderId="5" xfId="64" applyNumberFormat="1" applyFont="1" applyFill="1" applyBorder="1" applyAlignment="1">
      <alignment horizontal="center" vertical="center" wrapText="1"/>
      <protection/>
    </xf>
    <xf numFmtId="3" fontId="0" fillId="0" borderId="5" xfId="64" applyNumberFormat="1" applyFont="1" applyFill="1" applyBorder="1" applyAlignment="1">
      <alignment horizontal="center" vertical="center" wrapText="1"/>
      <protection/>
    </xf>
    <xf numFmtId="3" fontId="21" fillId="0" borderId="2" xfId="64" applyNumberFormat="1" applyFont="1" applyFill="1" applyBorder="1" applyAlignment="1">
      <alignment horizontal="center" vertical="center" wrapText="1"/>
      <protection/>
    </xf>
    <xf numFmtId="3" fontId="9" fillId="0" borderId="5" xfId="64" applyNumberFormat="1" applyFont="1" applyFill="1" applyBorder="1" applyAlignment="1">
      <alignment horizontal="right" vertical="center" wrapText="1"/>
      <protection/>
    </xf>
    <xf numFmtId="3" fontId="6" fillId="0" borderId="0" xfId="64" applyNumberFormat="1" applyFont="1" applyFill="1" applyBorder="1" applyAlignment="1">
      <alignment horizontal="center" vertical="center" wrapText="1"/>
      <protection/>
    </xf>
    <xf numFmtId="49" fontId="6" fillId="0" borderId="4" xfId="64" applyNumberFormat="1" applyFont="1" applyFill="1" applyBorder="1" applyAlignment="1">
      <alignment horizontal="center" vertical="center" wrapText="1"/>
      <protection/>
    </xf>
    <xf numFmtId="3" fontId="10" fillId="0" borderId="4" xfId="64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3" xfId="64" applyFont="1" applyFill="1" applyBorder="1" applyAlignment="1">
      <alignment horizontal="center" vertical="center" wrapText="1"/>
      <protection/>
    </xf>
    <xf numFmtId="0" fontId="6" fillId="0" borderId="6" xfId="64" applyFont="1" applyFill="1" applyBorder="1" applyAlignment="1">
      <alignment horizontal="center" vertical="center" wrapText="1"/>
      <protection/>
    </xf>
    <xf numFmtId="0" fontId="6" fillId="3" borderId="3" xfId="64" applyFont="1" applyFill="1" applyBorder="1" applyAlignment="1">
      <alignment horizontal="center" vertical="center" wrapText="1"/>
      <protection/>
    </xf>
    <xf numFmtId="0" fontId="6" fillId="3" borderId="6" xfId="64" applyFont="1" applyFill="1" applyBorder="1" applyAlignment="1">
      <alignment horizontal="center" vertical="center" wrapText="1"/>
      <protection/>
    </xf>
  </cellXfs>
  <cellStyles count="55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GminnyF" xfId="23"/>
    <cellStyle name="_laroux_INFOR99" xfId="24"/>
    <cellStyle name="_laroux_Infor99a" xfId="25"/>
    <cellStyle name="_laroux_INFOR99B" xfId="26"/>
    <cellStyle name="_laroux_inwest.98-zal 3" xfId="27"/>
    <cellStyle name="_laroux_inwest.powodz" xfId="28"/>
    <cellStyle name="_laroux_INWEST99" xfId="29"/>
    <cellStyle name="_laroux_KOREKTA4" xfId="30"/>
    <cellStyle name="_laroux_korVI99a" xfId="31"/>
    <cellStyle name="_laroux_korVI99b" xfId="32"/>
    <cellStyle name="_laroux_SPRAW97R" xfId="33"/>
    <cellStyle name="_laroux_SPRAW98A" xfId="34"/>
    <cellStyle name="_laroux_SPRAW98R" xfId="35"/>
    <cellStyle name="_laroux_Tabela nr3 (2)" xfId="36"/>
    <cellStyle name="_laroux_UKWYD98A" xfId="37"/>
    <cellStyle name="_laroux_unia euro." xfId="38"/>
    <cellStyle name="_laroux_Wyd§-30.11 (2)" xfId="39"/>
    <cellStyle name="_laroux_Wyd§-30.9-(2)aktualne (2)" xfId="40"/>
    <cellStyle name="_laroux_Wyd§-31.12.98r (2)" xfId="41"/>
    <cellStyle name="_laroux_WYDAT98" xfId="42"/>
    <cellStyle name="_laroux_WYDATKI-jedn. (2)" xfId="43"/>
    <cellStyle name="_laroux_WYKRMP98" xfId="44"/>
    <cellStyle name="_laroux_Wyn.i zatr. j.org. 96-98 (2)" xfId="45"/>
    <cellStyle name="_laroux_ZAŁ NR 1" xfId="46"/>
    <cellStyle name="_laroux_zał. 1 wyd" xfId="47"/>
    <cellStyle name="_laroux_ZAŁ. NR 14" xfId="48"/>
    <cellStyle name="_laroux_ZAŁ. NR 7" xfId="49"/>
    <cellStyle name="_laroux_ZAŁ. NR 8" xfId="50"/>
    <cellStyle name="_laroux_ZAŁ. NR 9" xfId="51"/>
    <cellStyle name="_laroux_zał.3" xfId="52"/>
    <cellStyle name="_laroux_ZATRUD" xfId="53"/>
    <cellStyle name="_laroux_Zeszyt1" xfId="54"/>
    <cellStyle name="Comma [0]_laroux" xfId="55"/>
    <cellStyle name="Comma_laroux" xfId="56"/>
    <cellStyle name="Currency [0]_laroux" xfId="57"/>
    <cellStyle name="Currency_laroux" xfId="58"/>
    <cellStyle name="Comma" xfId="59"/>
    <cellStyle name="Comma [0]" xfId="60"/>
    <cellStyle name="Hyperlink" xfId="61"/>
    <cellStyle name="Normal_laroux" xfId="62"/>
    <cellStyle name="normální_laroux" xfId="63"/>
    <cellStyle name="Normalny_Wyd.-miasto_1" xfId="64"/>
    <cellStyle name="Normalny_Wyd.-miasto_1_Ukł wykonawczy 30.04" xfId="65"/>
    <cellStyle name="Followed Hyperlink" xfId="66"/>
    <cellStyle name="Percent" xfId="67"/>
    <cellStyle name="Currency" xfId="68"/>
    <cellStyle name="Currency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Harmonogramy_2004\SPR\SPRAW97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D1">
      <selection activeCell="M7" sqref="M7"/>
    </sheetView>
  </sheetViews>
  <sheetFormatPr defaultColWidth="9.00390625" defaultRowHeight="12.75"/>
  <cols>
    <col min="1" max="1" width="5.625" style="28" customWidth="1"/>
    <col min="2" max="2" width="9.375" style="28" customWidth="1"/>
    <col min="3" max="3" width="56.625" style="28" customWidth="1"/>
    <col min="4" max="4" width="20.875" style="28" customWidth="1"/>
    <col min="5" max="5" width="16.00390625" style="74" customWidth="1"/>
    <col min="6" max="8" width="16.00390625" style="28" customWidth="1"/>
    <col min="9" max="16384" width="9.125" style="28" customWidth="1"/>
  </cols>
  <sheetData>
    <row r="1" spans="1:8" ht="20.25" customHeight="1">
      <c r="A1" s="79" t="s">
        <v>40</v>
      </c>
      <c r="B1" s="79" t="s">
        <v>807</v>
      </c>
      <c r="C1" s="79" t="s">
        <v>42</v>
      </c>
      <c r="D1" s="97" t="s">
        <v>808</v>
      </c>
      <c r="E1" s="83" t="s">
        <v>44</v>
      </c>
      <c r="F1" s="84"/>
      <c r="G1" s="84"/>
      <c r="H1" s="85"/>
    </row>
    <row r="2" spans="1:8" ht="12.75">
      <c r="A2" s="80"/>
      <c r="B2" s="80"/>
      <c r="C2" s="80"/>
      <c r="D2" s="98" t="s">
        <v>814</v>
      </c>
      <c r="E2" s="81" t="s">
        <v>45</v>
      </c>
      <c r="F2" s="82" t="s">
        <v>46</v>
      </c>
      <c r="G2" s="76" t="s">
        <v>47</v>
      </c>
      <c r="H2" s="81" t="s">
        <v>48</v>
      </c>
    </row>
    <row r="3" spans="1:8" ht="9" customHeight="1">
      <c r="A3" s="73">
        <v>1</v>
      </c>
      <c r="B3" s="73">
        <v>2</v>
      </c>
      <c r="C3" s="73">
        <v>3</v>
      </c>
      <c r="D3" s="99">
        <v>4</v>
      </c>
      <c r="E3" s="100">
        <v>5</v>
      </c>
      <c r="F3" s="100">
        <v>6</v>
      </c>
      <c r="G3" s="100">
        <v>7</v>
      </c>
      <c r="H3" s="100">
        <v>8</v>
      </c>
    </row>
    <row r="4" spans="1:8" ht="12" customHeight="1">
      <c r="A4" s="70"/>
      <c r="B4" s="71"/>
      <c r="C4" s="72"/>
      <c r="D4" s="99"/>
      <c r="E4" s="101"/>
      <c r="F4" s="90"/>
      <c r="G4" s="101"/>
      <c r="H4" s="90"/>
    </row>
    <row r="5" spans="1:8" ht="30.75" customHeight="1">
      <c r="A5" s="129"/>
      <c r="B5" s="129"/>
      <c r="C5" s="130" t="s">
        <v>809</v>
      </c>
      <c r="D5" s="131">
        <f>D7+D12+D26+D35+D49+D53+D62+D96+D103+D111+D116+D145+D161+D177+D155</f>
        <v>389674167</v>
      </c>
      <c r="E5" s="132">
        <f>E7+E12+E26+E35+E49+E53+E62+E96+E103+E111+E116+E145+E161+E177+E155</f>
        <v>95869666</v>
      </c>
      <c r="F5" s="132">
        <f>F7+F12+F26+F35+F49+F53+F62+F96+F103+F111+F116+F145+F161+F177+F155</f>
        <v>89052247</v>
      </c>
      <c r="G5" s="132">
        <f>G7+G12+G26+G35+G49+G53+G62+G96+G103+G111+G116+G145+G161+G177+G155</f>
        <v>112400638</v>
      </c>
      <c r="H5" s="132">
        <f>H7+H12+H26+H35+H49+H53+H62+H96+H103+H111+H116+H145+H161+H177+H155</f>
        <v>92351616</v>
      </c>
    </row>
    <row r="6" spans="1:8" ht="12.75">
      <c r="A6" s="69"/>
      <c r="B6" s="69"/>
      <c r="C6" s="75"/>
      <c r="D6" s="102"/>
      <c r="E6" s="101"/>
      <c r="F6" s="90"/>
      <c r="G6" s="101"/>
      <c r="H6" s="90"/>
    </row>
    <row r="7" spans="1:8" ht="21" customHeight="1">
      <c r="A7" s="37">
        <v>600</v>
      </c>
      <c r="B7" s="37"/>
      <c r="C7" s="3" t="s">
        <v>62</v>
      </c>
      <c r="D7" s="4">
        <f>D8+D10</f>
        <v>310000</v>
      </c>
      <c r="E7" s="78">
        <f>E8+E10</f>
        <v>77000</v>
      </c>
      <c r="F7" s="4">
        <f>F8+F10</f>
        <v>77000</v>
      </c>
      <c r="G7" s="110">
        <f>G8+G10</f>
        <v>78000</v>
      </c>
      <c r="H7" s="4">
        <f>H8+H10</f>
        <v>78000</v>
      </c>
    </row>
    <row r="8" spans="1:8" ht="21" customHeight="1">
      <c r="A8" s="40"/>
      <c r="B8" s="5">
        <v>60016</v>
      </c>
      <c r="C8" s="44" t="s">
        <v>461</v>
      </c>
      <c r="D8" s="8">
        <f aca="true" t="shared" si="0" ref="D8:H10">D9</f>
        <v>140000</v>
      </c>
      <c r="E8" s="134">
        <f t="shared" si="0"/>
        <v>35000</v>
      </c>
      <c r="F8" s="8">
        <f t="shared" si="0"/>
        <v>35000</v>
      </c>
      <c r="G8" s="133">
        <f t="shared" si="0"/>
        <v>35000</v>
      </c>
      <c r="H8" s="8">
        <f t="shared" si="0"/>
        <v>35000</v>
      </c>
    </row>
    <row r="9" spans="1:8" ht="12.75">
      <c r="A9" s="40"/>
      <c r="B9" s="18" t="s">
        <v>462</v>
      </c>
      <c r="C9" s="51" t="s">
        <v>811</v>
      </c>
      <c r="D9" s="12">
        <v>140000</v>
      </c>
      <c r="E9" s="12">
        <v>35000</v>
      </c>
      <c r="F9" s="12">
        <v>35000</v>
      </c>
      <c r="G9" s="12">
        <v>35000</v>
      </c>
      <c r="H9" s="12">
        <v>35000</v>
      </c>
    </row>
    <row r="10" spans="1:8" ht="12.75">
      <c r="A10" s="40"/>
      <c r="B10" s="6">
        <v>60017</v>
      </c>
      <c r="C10" s="44" t="s">
        <v>531</v>
      </c>
      <c r="D10" s="15">
        <f t="shared" si="0"/>
        <v>170000</v>
      </c>
      <c r="E10" s="112">
        <f t="shared" si="0"/>
        <v>42000</v>
      </c>
      <c r="F10" s="15">
        <f t="shared" si="0"/>
        <v>42000</v>
      </c>
      <c r="G10" s="33">
        <f t="shared" si="0"/>
        <v>43000</v>
      </c>
      <c r="H10" s="15">
        <f t="shared" si="0"/>
        <v>43000</v>
      </c>
    </row>
    <row r="11" spans="1:8" ht="12.75">
      <c r="A11" s="40"/>
      <c r="B11" s="18" t="s">
        <v>462</v>
      </c>
      <c r="C11" s="51" t="s">
        <v>811</v>
      </c>
      <c r="D11" s="39">
        <v>170000</v>
      </c>
      <c r="E11" s="39">
        <v>42000</v>
      </c>
      <c r="F11" s="39">
        <v>42000</v>
      </c>
      <c r="G11" s="39">
        <v>43000</v>
      </c>
      <c r="H11" s="39">
        <v>43000</v>
      </c>
    </row>
    <row r="12" spans="1:8" ht="21" customHeight="1">
      <c r="A12" s="37">
        <v>700</v>
      </c>
      <c r="B12" s="37"/>
      <c r="C12" s="41" t="s">
        <v>813</v>
      </c>
      <c r="D12" s="4">
        <f>D13+D15+D24</f>
        <v>41452400</v>
      </c>
      <c r="E12" s="4">
        <f>E13+E15+E24</f>
        <v>9588100</v>
      </c>
      <c r="F12" s="4">
        <f>F13+F15+F24</f>
        <v>10588100</v>
      </c>
      <c r="G12" s="78">
        <f>G13+G15+G24</f>
        <v>11388100</v>
      </c>
      <c r="H12" s="4">
        <f>H13+H15+H24</f>
        <v>9888100</v>
      </c>
    </row>
    <row r="13" spans="1:8" ht="25.5">
      <c r="A13" s="42"/>
      <c r="B13" s="43">
        <v>70004</v>
      </c>
      <c r="C13" s="44" t="s">
        <v>73</v>
      </c>
      <c r="D13" s="8">
        <f>D14</f>
        <v>19100000</v>
      </c>
      <c r="E13" s="8">
        <f>E14</f>
        <v>4000000</v>
      </c>
      <c r="F13" s="8">
        <f>F14</f>
        <v>5000000</v>
      </c>
      <c r="G13" s="8">
        <f>G14</f>
        <v>5800000</v>
      </c>
      <c r="H13" s="8">
        <f>H14</f>
        <v>4300000</v>
      </c>
    </row>
    <row r="14" spans="1:8" ht="25.5">
      <c r="A14" s="10"/>
      <c r="B14" s="53" t="s">
        <v>463</v>
      </c>
      <c r="C14" s="51" t="s">
        <v>815</v>
      </c>
      <c r="D14" s="12">
        <v>19100000</v>
      </c>
      <c r="E14" s="12">
        <v>4000000</v>
      </c>
      <c r="F14" s="12">
        <v>5000000</v>
      </c>
      <c r="G14" s="12">
        <v>5800000</v>
      </c>
      <c r="H14" s="12">
        <v>4300000</v>
      </c>
    </row>
    <row r="15" spans="1:8" ht="12.75">
      <c r="A15" s="5"/>
      <c r="B15" s="54">
        <v>70005</v>
      </c>
      <c r="C15" s="44" t="s">
        <v>816</v>
      </c>
      <c r="D15" s="15">
        <f>D16+D17+D19+D21+D22+D18+D23+D20</f>
        <v>21702400</v>
      </c>
      <c r="E15" s="15">
        <f>E16+E17+E19+E21+E22+E18+E23+E20</f>
        <v>5425600</v>
      </c>
      <c r="F15" s="15">
        <f>F16+F17+F19+F21+F22+F18+F23+F20</f>
        <v>5425600</v>
      </c>
      <c r="G15" s="15">
        <f>G16+G17+G19+G21+G22+G18+G23+G20</f>
        <v>5425600</v>
      </c>
      <c r="H15" s="15">
        <f>H16+H17+H19+H21+H22+H18+H23+H20</f>
        <v>5425600</v>
      </c>
    </row>
    <row r="16" spans="1:8" ht="25.5">
      <c r="A16" s="5"/>
      <c r="B16" s="53" t="s">
        <v>463</v>
      </c>
      <c r="C16" s="51" t="s">
        <v>815</v>
      </c>
      <c r="D16" s="12">
        <v>2100000</v>
      </c>
      <c r="E16" s="12">
        <v>525000</v>
      </c>
      <c r="F16" s="12">
        <v>525000</v>
      </c>
      <c r="G16" s="12">
        <v>525000</v>
      </c>
      <c r="H16" s="12">
        <v>525000</v>
      </c>
    </row>
    <row r="17" spans="1:8" ht="51">
      <c r="A17" s="10"/>
      <c r="B17" s="53" t="s">
        <v>464</v>
      </c>
      <c r="C17" s="51" t="s">
        <v>307</v>
      </c>
      <c r="D17" s="12">
        <v>1200000</v>
      </c>
      <c r="E17" s="12">
        <v>300000</v>
      </c>
      <c r="F17" s="12">
        <v>300000</v>
      </c>
      <c r="G17" s="12">
        <v>300000</v>
      </c>
      <c r="H17" s="12">
        <v>300000</v>
      </c>
    </row>
    <row r="18" spans="1:8" ht="25.5">
      <c r="A18" s="10"/>
      <c r="B18" s="53" t="s">
        <v>465</v>
      </c>
      <c r="C18" s="51" t="s">
        <v>817</v>
      </c>
      <c r="D18" s="12">
        <v>50000</v>
      </c>
      <c r="E18" s="12">
        <v>12500</v>
      </c>
      <c r="F18" s="12">
        <v>12500</v>
      </c>
      <c r="G18" s="12">
        <v>12500</v>
      </c>
      <c r="H18" s="12">
        <v>12500</v>
      </c>
    </row>
    <row r="19" spans="1:8" ht="25.5">
      <c r="A19" s="10"/>
      <c r="B19" s="53" t="s">
        <v>466</v>
      </c>
      <c r="C19" s="51" t="s">
        <v>818</v>
      </c>
      <c r="D19" s="12">
        <v>17200000</v>
      </c>
      <c r="E19" s="12">
        <v>4300000</v>
      </c>
      <c r="F19" s="12">
        <v>4300000</v>
      </c>
      <c r="G19" s="12">
        <v>4300000</v>
      </c>
      <c r="H19" s="12">
        <v>4300000</v>
      </c>
    </row>
    <row r="20" spans="1:8" ht="12.75">
      <c r="A20" s="10"/>
      <c r="B20" s="18" t="s">
        <v>487</v>
      </c>
      <c r="C20" s="24" t="s">
        <v>32</v>
      </c>
      <c r="D20" s="12">
        <v>200000</v>
      </c>
      <c r="E20" s="12">
        <v>50000</v>
      </c>
      <c r="F20" s="12">
        <v>50000</v>
      </c>
      <c r="G20" s="12">
        <v>50000</v>
      </c>
      <c r="H20" s="12">
        <v>50000</v>
      </c>
    </row>
    <row r="21" spans="1:8" ht="20.25" customHeight="1">
      <c r="A21" s="5"/>
      <c r="B21" s="53" t="s">
        <v>468</v>
      </c>
      <c r="C21" s="51" t="s">
        <v>819</v>
      </c>
      <c r="D21" s="12">
        <v>150000</v>
      </c>
      <c r="E21" s="12">
        <v>37500</v>
      </c>
      <c r="F21" s="12">
        <v>37500</v>
      </c>
      <c r="G21" s="12">
        <v>37500</v>
      </c>
      <c r="H21" s="12">
        <v>37500</v>
      </c>
    </row>
    <row r="22" spans="1:8" ht="38.25">
      <c r="A22" s="5"/>
      <c r="B22" s="55">
        <v>2110</v>
      </c>
      <c r="C22" s="24" t="s">
        <v>810</v>
      </c>
      <c r="D22" s="12">
        <v>80000</v>
      </c>
      <c r="E22" s="12">
        <v>20000</v>
      </c>
      <c r="F22" s="12">
        <v>20000</v>
      </c>
      <c r="G22" s="12">
        <v>20000</v>
      </c>
      <c r="H22" s="12">
        <v>20000</v>
      </c>
    </row>
    <row r="23" spans="1:8" ht="38.25">
      <c r="A23" s="5"/>
      <c r="B23" s="55">
        <v>2360</v>
      </c>
      <c r="C23" s="51" t="s">
        <v>469</v>
      </c>
      <c r="D23" s="12">
        <v>722400</v>
      </c>
      <c r="E23" s="12">
        <v>180600</v>
      </c>
      <c r="F23" s="12">
        <v>180600</v>
      </c>
      <c r="G23" s="12">
        <v>180600</v>
      </c>
      <c r="H23" s="12">
        <v>180600</v>
      </c>
    </row>
    <row r="24" spans="1:8" ht="12.75">
      <c r="A24" s="5"/>
      <c r="B24" s="43">
        <v>70095</v>
      </c>
      <c r="C24" s="44" t="s">
        <v>694</v>
      </c>
      <c r="D24" s="15">
        <f>D25</f>
        <v>650000</v>
      </c>
      <c r="E24" s="15">
        <f>E25</f>
        <v>162500</v>
      </c>
      <c r="F24" s="15">
        <f>F25</f>
        <v>162500</v>
      </c>
      <c r="G24" s="15">
        <f>G25</f>
        <v>162500</v>
      </c>
      <c r="H24" s="15">
        <f>H25</f>
        <v>162500</v>
      </c>
    </row>
    <row r="25" spans="1:8" s="48" customFormat="1" ht="12.75">
      <c r="A25" s="56"/>
      <c r="B25" s="53" t="s">
        <v>468</v>
      </c>
      <c r="C25" s="51" t="s">
        <v>819</v>
      </c>
      <c r="D25" s="12">
        <v>650000</v>
      </c>
      <c r="E25" s="45">
        <v>162500</v>
      </c>
      <c r="F25" s="45">
        <v>162500</v>
      </c>
      <c r="G25" s="45">
        <v>162500</v>
      </c>
      <c r="H25" s="45">
        <v>162500</v>
      </c>
    </row>
    <row r="26" spans="1:8" ht="20.25" customHeight="1">
      <c r="A26" s="37">
        <v>710</v>
      </c>
      <c r="B26" s="37"/>
      <c r="C26" s="41" t="s">
        <v>76</v>
      </c>
      <c r="D26" s="4">
        <f>D27+D29+D32</f>
        <v>928500</v>
      </c>
      <c r="E26" s="4">
        <f>E27+E29+E32</f>
        <v>231250</v>
      </c>
      <c r="F26" s="4">
        <f>F27+F29+F32</f>
        <v>233250</v>
      </c>
      <c r="G26" s="4">
        <f>G27+G29+G32</f>
        <v>232750</v>
      </c>
      <c r="H26" s="4">
        <f>H27+H29+H32</f>
        <v>231250</v>
      </c>
    </row>
    <row r="27" spans="1:8" ht="12.75">
      <c r="A27" s="40"/>
      <c r="B27" s="5">
        <v>71013</v>
      </c>
      <c r="C27" s="13" t="s">
        <v>470</v>
      </c>
      <c r="D27" s="15">
        <f>D28</f>
        <v>60000</v>
      </c>
      <c r="E27" s="15">
        <f>E28</f>
        <v>15000</v>
      </c>
      <c r="F27" s="15">
        <f>F28</f>
        <v>15000</v>
      </c>
      <c r="G27" s="15">
        <f>G28</f>
        <v>15000</v>
      </c>
      <c r="H27" s="15">
        <f>H28</f>
        <v>15000</v>
      </c>
    </row>
    <row r="28" spans="1:8" ht="38.25">
      <c r="A28" s="40"/>
      <c r="B28" s="10">
        <v>2110</v>
      </c>
      <c r="C28" s="24" t="s">
        <v>810</v>
      </c>
      <c r="D28" s="12">
        <v>60000</v>
      </c>
      <c r="E28" s="45">
        <v>15000</v>
      </c>
      <c r="F28" s="45">
        <v>15000</v>
      </c>
      <c r="G28" s="45">
        <v>15000</v>
      </c>
      <c r="H28" s="45">
        <v>15000</v>
      </c>
    </row>
    <row r="29" spans="1:8" ht="12.75">
      <c r="A29" s="40"/>
      <c r="B29" s="40">
        <v>71015</v>
      </c>
      <c r="C29" s="30" t="s">
        <v>820</v>
      </c>
      <c r="D29" s="15">
        <f>D30+D31</f>
        <v>265000</v>
      </c>
      <c r="E29" s="15">
        <f>E30+E31</f>
        <v>66250</v>
      </c>
      <c r="F29" s="15">
        <f>F30+F31</f>
        <v>66250</v>
      </c>
      <c r="G29" s="15">
        <f>G30+G31</f>
        <v>66250</v>
      </c>
      <c r="H29" s="15">
        <f>H30+H31</f>
        <v>66250</v>
      </c>
    </row>
    <row r="30" spans="1:8" ht="38.25">
      <c r="A30" s="40"/>
      <c r="B30" s="10">
        <v>2110</v>
      </c>
      <c r="C30" s="24" t="s">
        <v>810</v>
      </c>
      <c r="D30" s="12">
        <v>215000</v>
      </c>
      <c r="E30" s="12">
        <v>53750</v>
      </c>
      <c r="F30" s="12">
        <v>53750</v>
      </c>
      <c r="G30" s="12">
        <v>53750</v>
      </c>
      <c r="H30" s="12">
        <v>53750</v>
      </c>
    </row>
    <row r="31" spans="1:8" ht="38.25">
      <c r="A31" s="40"/>
      <c r="B31" s="10">
        <v>6410</v>
      </c>
      <c r="C31" s="51" t="s">
        <v>643</v>
      </c>
      <c r="D31" s="12">
        <v>50000</v>
      </c>
      <c r="E31" s="12">
        <v>12500</v>
      </c>
      <c r="F31" s="12">
        <v>12500</v>
      </c>
      <c r="G31" s="12">
        <v>12500</v>
      </c>
      <c r="H31" s="12">
        <v>12500</v>
      </c>
    </row>
    <row r="32" spans="1:8" ht="12.75">
      <c r="A32" s="40"/>
      <c r="B32" s="40">
        <v>71035</v>
      </c>
      <c r="C32" s="30" t="s">
        <v>789</v>
      </c>
      <c r="D32" s="15">
        <f>D33+D34</f>
        <v>603500</v>
      </c>
      <c r="E32" s="15">
        <f>E33+E34</f>
        <v>150000</v>
      </c>
      <c r="F32" s="15">
        <f>F33+F34</f>
        <v>152000</v>
      </c>
      <c r="G32" s="15">
        <f>G33+G34</f>
        <v>151500</v>
      </c>
      <c r="H32" s="15">
        <f>H33+H34</f>
        <v>150000</v>
      </c>
    </row>
    <row r="33" spans="1:8" ht="12.75">
      <c r="A33" s="40"/>
      <c r="B33" s="18" t="s">
        <v>491</v>
      </c>
      <c r="C33" s="57" t="s">
        <v>36</v>
      </c>
      <c r="D33" s="12">
        <v>600000</v>
      </c>
      <c r="E33" s="12">
        <v>150000</v>
      </c>
      <c r="F33" s="12">
        <v>150000</v>
      </c>
      <c r="G33" s="12">
        <v>150000</v>
      </c>
      <c r="H33" s="12">
        <v>150000</v>
      </c>
    </row>
    <row r="34" spans="1:8" ht="38.25">
      <c r="A34" s="10"/>
      <c r="B34" s="10">
        <v>2020</v>
      </c>
      <c r="C34" s="24" t="s">
        <v>821</v>
      </c>
      <c r="D34" s="12">
        <v>3500</v>
      </c>
      <c r="E34" s="12"/>
      <c r="F34" s="12">
        <v>2000</v>
      </c>
      <c r="G34" s="12">
        <v>1500</v>
      </c>
      <c r="H34" s="12"/>
    </row>
    <row r="35" spans="1:8" ht="20.25" customHeight="1">
      <c r="A35" s="37">
        <v>750</v>
      </c>
      <c r="B35" s="37"/>
      <c r="C35" s="3" t="s">
        <v>822</v>
      </c>
      <c r="D35" s="4">
        <f>D36+D39+D41+D46</f>
        <v>4147435</v>
      </c>
      <c r="E35" s="4">
        <f>E36+E39+E41+E46</f>
        <v>1041500</v>
      </c>
      <c r="F35" s="4">
        <f>F36+F39+F41+F46</f>
        <v>1086200</v>
      </c>
      <c r="G35" s="4">
        <f>G36+G39+G41+G46</f>
        <v>1010000</v>
      </c>
      <c r="H35" s="4">
        <f>H36+H39+H41+H46</f>
        <v>1009735</v>
      </c>
    </row>
    <row r="36" spans="1:8" ht="12.75">
      <c r="A36" s="40"/>
      <c r="B36" s="6">
        <v>75011</v>
      </c>
      <c r="C36" s="44" t="s">
        <v>823</v>
      </c>
      <c r="D36" s="15">
        <f>D37+D38</f>
        <v>920548</v>
      </c>
      <c r="E36" s="15">
        <f>E37+E38</f>
        <v>230200</v>
      </c>
      <c r="F36" s="15">
        <f>F37+F38</f>
        <v>230200</v>
      </c>
      <c r="G36" s="15">
        <f>G37+G38</f>
        <v>230100</v>
      </c>
      <c r="H36" s="15">
        <f>H37+H38</f>
        <v>230048</v>
      </c>
    </row>
    <row r="37" spans="1:8" ht="38.25">
      <c r="A37" s="40"/>
      <c r="B37" s="10">
        <v>2010</v>
      </c>
      <c r="C37" s="24" t="s">
        <v>0</v>
      </c>
      <c r="D37" s="12">
        <v>626153</v>
      </c>
      <c r="E37" s="12">
        <v>156600</v>
      </c>
      <c r="F37" s="12">
        <v>156600</v>
      </c>
      <c r="G37" s="12">
        <v>156500</v>
      </c>
      <c r="H37" s="12">
        <v>156453</v>
      </c>
    </row>
    <row r="38" spans="1:8" ht="38.25">
      <c r="A38" s="40"/>
      <c r="B38" s="10">
        <v>2110</v>
      </c>
      <c r="C38" s="24" t="s">
        <v>810</v>
      </c>
      <c r="D38" s="12">
        <v>294395</v>
      </c>
      <c r="E38" s="12">
        <v>73600</v>
      </c>
      <c r="F38" s="12">
        <v>73600</v>
      </c>
      <c r="G38" s="12">
        <v>73600</v>
      </c>
      <c r="H38" s="12">
        <v>73595</v>
      </c>
    </row>
    <row r="39" spans="1:8" ht="12.75">
      <c r="A39" s="40"/>
      <c r="B39" s="40">
        <v>75020</v>
      </c>
      <c r="C39" s="7" t="s">
        <v>95</v>
      </c>
      <c r="D39" s="15">
        <f>D40</f>
        <v>2400000</v>
      </c>
      <c r="E39" s="15">
        <f>E40</f>
        <v>600000</v>
      </c>
      <c r="F39" s="15">
        <f>F40</f>
        <v>600000</v>
      </c>
      <c r="G39" s="15">
        <f>G40</f>
        <v>600000</v>
      </c>
      <c r="H39" s="15">
        <f>H40</f>
        <v>600000</v>
      </c>
    </row>
    <row r="40" spans="1:8" ht="12.75">
      <c r="A40" s="10"/>
      <c r="B40" s="18" t="s">
        <v>471</v>
      </c>
      <c r="C40" s="24" t="s">
        <v>1</v>
      </c>
      <c r="D40" s="12">
        <v>2400000</v>
      </c>
      <c r="E40" s="45">
        <v>600000</v>
      </c>
      <c r="F40" s="45">
        <v>600000</v>
      </c>
      <c r="G40" s="45">
        <v>600000</v>
      </c>
      <c r="H40" s="45">
        <v>600000</v>
      </c>
    </row>
    <row r="41" spans="1:8" ht="12.75">
      <c r="A41" s="5"/>
      <c r="B41" s="6">
        <v>75023</v>
      </c>
      <c r="C41" s="13" t="s">
        <v>2</v>
      </c>
      <c r="D41" s="15">
        <f>D42+D43+D45+D44</f>
        <v>789387</v>
      </c>
      <c r="E41" s="15">
        <f>E42+E43+E45+E44</f>
        <v>179900</v>
      </c>
      <c r="F41" s="15">
        <f>F42+F43+F45+F44</f>
        <v>249900</v>
      </c>
      <c r="G41" s="15">
        <f>G42+G43+G45+G44</f>
        <v>179900</v>
      </c>
      <c r="H41" s="15">
        <f>H42+H43+H45+H44</f>
        <v>179687</v>
      </c>
    </row>
    <row r="42" spans="1:8" ht="12.75">
      <c r="A42" s="10"/>
      <c r="B42" s="18" t="s">
        <v>462</v>
      </c>
      <c r="C42" s="24" t="s">
        <v>811</v>
      </c>
      <c r="D42" s="12">
        <v>300000</v>
      </c>
      <c r="E42" s="45">
        <v>75000</v>
      </c>
      <c r="F42" s="45">
        <v>75000</v>
      </c>
      <c r="G42" s="45">
        <v>75000</v>
      </c>
      <c r="H42" s="45">
        <v>75000</v>
      </c>
    </row>
    <row r="43" spans="1:8" ht="12.75">
      <c r="A43" s="10"/>
      <c r="B43" s="46" t="s">
        <v>468</v>
      </c>
      <c r="C43" s="51" t="s">
        <v>819</v>
      </c>
      <c r="D43" s="12">
        <v>400000</v>
      </c>
      <c r="E43" s="12">
        <v>100000</v>
      </c>
      <c r="F43" s="12">
        <v>100000</v>
      </c>
      <c r="G43" s="12">
        <v>100000</v>
      </c>
      <c r="H43" s="12">
        <v>100000</v>
      </c>
    </row>
    <row r="44" spans="1:8" s="48" customFormat="1" ht="38.25">
      <c r="A44" s="10"/>
      <c r="B44" s="18">
        <v>2027</v>
      </c>
      <c r="C44" s="51" t="s">
        <v>821</v>
      </c>
      <c r="D44" s="12">
        <v>70000</v>
      </c>
      <c r="E44" s="12"/>
      <c r="F44" s="12">
        <v>70000</v>
      </c>
      <c r="G44" s="12"/>
      <c r="H44" s="12"/>
    </row>
    <row r="45" spans="1:8" ht="38.25">
      <c r="A45" s="10"/>
      <c r="B45" s="10">
        <v>2360</v>
      </c>
      <c r="C45" s="24" t="s">
        <v>469</v>
      </c>
      <c r="D45" s="12">
        <v>19387</v>
      </c>
      <c r="E45" s="12">
        <v>4900</v>
      </c>
      <c r="F45" s="12">
        <v>4900</v>
      </c>
      <c r="G45" s="12">
        <v>4900</v>
      </c>
      <c r="H45" s="12">
        <v>4687</v>
      </c>
    </row>
    <row r="46" spans="1:8" ht="12.75">
      <c r="A46" s="5"/>
      <c r="B46" s="5">
        <v>75045</v>
      </c>
      <c r="C46" s="13" t="s">
        <v>100</v>
      </c>
      <c r="D46" s="15">
        <f>D47+D48</f>
        <v>37500</v>
      </c>
      <c r="E46" s="15">
        <f>E47+E48</f>
        <v>31400</v>
      </c>
      <c r="F46" s="15">
        <f>F47+F48</f>
        <v>6100</v>
      </c>
      <c r="G46" s="15">
        <f>G47+G48</f>
        <v>0</v>
      </c>
      <c r="H46" s="15">
        <f>H47+H48</f>
        <v>0</v>
      </c>
    </row>
    <row r="47" spans="1:8" ht="38.25">
      <c r="A47" s="40"/>
      <c r="B47" s="10">
        <v>2110</v>
      </c>
      <c r="C47" s="24" t="s">
        <v>810</v>
      </c>
      <c r="D47" s="12">
        <v>14500</v>
      </c>
      <c r="E47" s="12">
        <v>12400</v>
      </c>
      <c r="F47" s="12">
        <v>2100</v>
      </c>
      <c r="G47" s="12"/>
      <c r="H47" s="12"/>
    </row>
    <row r="48" spans="1:8" ht="38.25">
      <c r="A48" s="40"/>
      <c r="B48" s="10">
        <v>2120</v>
      </c>
      <c r="C48" s="24" t="s">
        <v>3</v>
      </c>
      <c r="D48" s="12">
        <v>23000</v>
      </c>
      <c r="E48" s="12">
        <v>19000</v>
      </c>
      <c r="F48" s="12">
        <v>4000</v>
      </c>
      <c r="G48" s="12"/>
      <c r="H48" s="12"/>
    </row>
    <row r="49" spans="1:8" ht="25.5">
      <c r="A49" s="37">
        <v>751</v>
      </c>
      <c r="B49" s="25"/>
      <c r="C49" s="3" t="s">
        <v>324</v>
      </c>
      <c r="D49" s="4">
        <f aca="true" t="shared" si="1" ref="D49:H50">D50</f>
        <v>20113</v>
      </c>
      <c r="E49" s="4">
        <f t="shared" si="1"/>
        <v>5050</v>
      </c>
      <c r="F49" s="4">
        <f t="shared" si="1"/>
        <v>5050</v>
      </c>
      <c r="G49" s="4">
        <f t="shared" si="1"/>
        <v>5013</v>
      </c>
      <c r="H49" s="4">
        <f t="shared" si="1"/>
        <v>5000</v>
      </c>
    </row>
    <row r="50" spans="1:8" s="47" customFormat="1" ht="25.5">
      <c r="A50" s="5"/>
      <c r="B50" s="5">
        <v>75101</v>
      </c>
      <c r="C50" s="13" t="s">
        <v>535</v>
      </c>
      <c r="D50" s="15">
        <f t="shared" si="1"/>
        <v>20113</v>
      </c>
      <c r="E50" s="15">
        <f t="shared" si="1"/>
        <v>5050</v>
      </c>
      <c r="F50" s="15">
        <f t="shared" si="1"/>
        <v>5050</v>
      </c>
      <c r="G50" s="15">
        <f t="shared" si="1"/>
        <v>5013</v>
      </c>
      <c r="H50" s="15">
        <f t="shared" si="1"/>
        <v>5000</v>
      </c>
    </row>
    <row r="51" spans="1:8" ht="38.25">
      <c r="A51" s="40"/>
      <c r="B51" s="10">
        <v>2010</v>
      </c>
      <c r="C51" s="24" t="s">
        <v>0</v>
      </c>
      <c r="D51" s="12">
        <v>20113</v>
      </c>
      <c r="E51" s="12">
        <v>5050</v>
      </c>
      <c r="F51" s="12">
        <v>5050</v>
      </c>
      <c r="G51" s="12">
        <v>5013</v>
      </c>
      <c r="H51" s="12">
        <v>5000</v>
      </c>
    </row>
    <row r="52" spans="1:8" ht="12.75">
      <c r="A52" s="40"/>
      <c r="B52" s="10"/>
      <c r="C52" s="24"/>
      <c r="D52" s="12"/>
      <c r="E52" s="12"/>
      <c r="F52" s="12"/>
      <c r="G52" s="12"/>
      <c r="H52" s="12"/>
    </row>
    <row r="53" spans="1:8" ht="25.5">
      <c r="A53" s="37">
        <v>754</v>
      </c>
      <c r="B53" s="25"/>
      <c r="C53" s="3" t="s">
        <v>105</v>
      </c>
      <c r="D53" s="4">
        <f>D54+D57+D59</f>
        <v>8127000</v>
      </c>
      <c r="E53" s="4">
        <f>E54+E57+E59</f>
        <v>2021050</v>
      </c>
      <c r="F53" s="4">
        <f>F54+F57+F59</f>
        <v>2079550</v>
      </c>
      <c r="G53" s="4">
        <f>G54+G57+G59</f>
        <v>2036950</v>
      </c>
      <c r="H53" s="4">
        <f>H54+H57+H59</f>
        <v>1989450</v>
      </c>
    </row>
    <row r="54" spans="1:8" ht="21" customHeight="1">
      <c r="A54" s="40"/>
      <c r="B54" s="6">
        <v>75411</v>
      </c>
      <c r="C54" s="13" t="s">
        <v>4</v>
      </c>
      <c r="D54" s="15">
        <f>D55+D56</f>
        <v>8057000</v>
      </c>
      <c r="E54" s="15">
        <f>E55+E56</f>
        <v>2001800</v>
      </c>
      <c r="F54" s="15">
        <f>F55+F56</f>
        <v>2063800</v>
      </c>
      <c r="G54" s="15">
        <f>G55+G56</f>
        <v>2017700</v>
      </c>
      <c r="H54" s="15">
        <f>H55+H56</f>
        <v>1973700</v>
      </c>
    </row>
    <row r="55" spans="1:8" ht="38.25">
      <c r="A55" s="40"/>
      <c r="B55" s="10">
        <v>2110</v>
      </c>
      <c r="C55" s="24" t="s">
        <v>810</v>
      </c>
      <c r="D55" s="12">
        <v>8007000</v>
      </c>
      <c r="E55" s="12">
        <v>2001800</v>
      </c>
      <c r="F55" s="12">
        <v>2047800</v>
      </c>
      <c r="G55" s="12">
        <v>2001700</v>
      </c>
      <c r="H55" s="12">
        <v>1955700</v>
      </c>
    </row>
    <row r="56" spans="1:8" s="48" customFormat="1" ht="38.25">
      <c r="A56" s="5"/>
      <c r="B56" s="10">
        <v>6410</v>
      </c>
      <c r="C56" s="24" t="s">
        <v>643</v>
      </c>
      <c r="D56" s="12">
        <v>50000</v>
      </c>
      <c r="E56" s="12"/>
      <c r="F56" s="12">
        <v>16000</v>
      </c>
      <c r="G56" s="12">
        <v>16000</v>
      </c>
      <c r="H56" s="12">
        <v>18000</v>
      </c>
    </row>
    <row r="57" spans="1:8" ht="12.75">
      <c r="A57" s="5"/>
      <c r="B57" s="6">
        <v>75414</v>
      </c>
      <c r="C57" s="13" t="s">
        <v>10</v>
      </c>
      <c r="D57" s="15">
        <f>D58</f>
        <v>7000</v>
      </c>
      <c r="E57" s="15">
        <f>E58</f>
        <v>3500</v>
      </c>
      <c r="F57" s="15">
        <f>F58</f>
        <v>0</v>
      </c>
      <c r="G57" s="15">
        <f>G58</f>
        <v>3500</v>
      </c>
      <c r="H57" s="15">
        <f>H58</f>
        <v>0</v>
      </c>
    </row>
    <row r="58" spans="1:8" ht="38.25">
      <c r="A58" s="40"/>
      <c r="B58" s="10">
        <v>2010</v>
      </c>
      <c r="C58" s="24" t="s">
        <v>0</v>
      </c>
      <c r="D58" s="12">
        <v>7000</v>
      </c>
      <c r="E58" s="12">
        <v>3500</v>
      </c>
      <c r="F58" s="12"/>
      <c r="G58" s="12">
        <v>3500</v>
      </c>
      <c r="H58" s="12"/>
    </row>
    <row r="59" spans="1:8" ht="12.75">
      <c r="A59" s="5"/>
      <c r="B59" s="6">
        <v>75416</v>
      </c>
      <c r="C59" s="13" t="s">
        <v>112</v>
      </c>
      <c r="D59" s="15">
        <f>D60+D61</f>
        <v>63000</v>
      </c>
      <c r="E59" s="15">
        <f>E60+E61</f>
        <v>15750</v>
      </c>
      <c r="F59" s="15">
        <f>F60+F61</f>
        <v>15750</v>
      </c>
      <c r="G59" s="15">
        <f>G60+G61</f>
        <v>15750</v>
      </c>
      <c r="H59" s="15">
        <f>H60+H61</f>
        <v>15750</v>
      </c>
    </row>
    <row r="60" spans="1:8" ht="12.75">
      <c r="A60" s="40"/>
      <c r="B60" s="18" t="s">
        <v>462</v>
      </c>
      <c r="C60" s="24" t="s">
        <v>811</v>
      </c>
      <c r="D60" s="12">
        <v>3000</v>
      </c>
      <c r="E60" s="12">
        <v>750</v>
      </c>
      <c r="F60" s="12">
        <v>750</v>
      </c>
      <c r="G60" s="12">
        <v>750</v>
      </c>
      <c r="H60" s="12">
        <v>750</v>
      </c>
    </row>
    <row r="61" spans="1:8" ht="12.75">
      <c r="A61" s="40"/>
      <c r="B61" s="18" t="s">
        <v>472</v>
      </c>
      <c r="C61" s="24" t="s">
        <v>11</v>
      </c>
      <c r="D61" s="12">
        <v>60000</v>
      </c>
      <c r="E61" s="12">
        <v>15000</v>
      </c>
      <c r="F61" s="12">
        <v>15000</v>
      </c>
      <c r="G61" s="12">
        <v>15000</v>
      </c>
      <c r="H61" s="12">
        <v>15000</v>
      </c>
    </row>
    <row r="62" spans="1:8" s="47" customFormat="1" ht="51">
      <c r="A62" s="37">
        <v>756</v>
      </c>
      <c r="B62" s="25"/>
      <c r="C62" s="3" t="s">
        <v>308</v>
      </c>
      <c r="D62" s="4">
        <f>D63+D66+D74+D85+D88+D90+D93</f>
        <v>162642216</v>
      </c>
      <c r="E62" s="4">
        <f>E63+E66+E74+E85+E88+E90+E93</f>
        <v>40987116</v>
      </c>
      <c r="F62" s="4">
        <f>F63+F66+F74+F85+F88+F90+F93</f>
        <v>40235405</v>
      </c>
      <c r="G62" s="4">
        <f>G63+G66+G74+G85+G88+G90+G93</f>
        <v>41185305</v>
      </c>
      <c r="H62" s="4">
        <f>H63+H66+H74+H85+H88+H90+H93</f>
        <v>40234390</v>
      </c>
    </row>
    <row r="63" spans="1:8" s="47" customFormat="1" ht="12.75">
      <c r="A63" s="5"/>
      <c r="B63" s="5">
        <v>75601</v>
      </c>
      <c r="C63" s="13" t="s">
        <v>12</v>
      </c>
      <c r="D63" s="15">
        <f>D64+D65</f>
        <v>370000</v>
      </c>
      <c r="E63" s="15">
        <f>E64+E65</f>
        <v>92500</v>
      </c>
      <c r="F63" s="15">
        <f>F64+F65</f>
        <v>92500</v>
      </c>
      <c r="G63" s="15">
        <f>G64+G65</f>
        <v>92500</v>
      </c>
      <c r="H63" s="15">
        <f>H64+H65</f>
        <v>92500</v>
      </c>
    </row>
    <row r="64" spans="1:8" s="48" customFormat="1" ht="25.5">
      <c r="A64" s="40"/>
      <c r="B64" s="18" t="s">
        <v>473</v>
      </c>
      <c r="C64" s="24" t="s">
        <v>314</v>
      </c>
      <c r="D64" s="12">
        <v>350000</v>
      </c>
      <c r="E64" s="45">
        <v>87500</v>
      </c>
      <c r="F64" s="45">
        <v>87500</v>
      </c>
      <c r="G64" s="45">
        <v>87500</v>
      </c>
      <c r="H64" s="45">
        <v>87500</v>
      </c>
    </row>
    <row r="65" spans="1:8" s="48" customFormat="1" ht="12.75">
      <c r="A65" s="40"/>
      <c r="B65" s="18" t="s">
        <v>467</v>
      </c>
      <c r="C65" s="24" t="s">
        <v>18</v>
      </c>
      <c r="D65" s="12">
        <v>20000</v>
      </c>
      <c r="E65" s="45">
        <v>5000</v>
      </c>
      <c r="F65" s="45">
        <v>5000</v>
      </c>
      <c r="G65" s="45">
        <v>5000</v>
      </c>
      <c r="H65" s="45">
        <v>5000</v>
      </c>
    </row>
    <row r="66" spans="1:8" s="47" customFormat="1" ht="38.25">
      <c r="A66" s="5"/>
      <c r="B66" s="6">
        <v>75615</v>
      </c>
      <c r="C66" s="13" t="s">
        <v>311</v>
      </c>
      <c r="D66" s="15">
        <f>SUM(D67:D73)</f>
        <v>50000900</v>
      </c>
      <c r="E66" s="12">
        <f>SUM(E67:E73)</f>
        <v>12836300</v>
      </c>
      <c r="F66" s="12">
        <f>SUM(F67:F73)</f>
        <v>12164300</v>
      </c>
      <c r="G66" s="12">
        <f>SUM(G67:G73)</f>
        <v>12836200</v>
      </c>
      <c r="H66" s="12">
        <f>SUM(H67:H73)</f>
        <v>12164100</v>
      </c>
    </row>
    <row r="67" spans="1:8" s="48" customFormat="1" ht="12.75">
      <c r="A67" s="10"/>
      <c r="B67" s="18" t="s">
        <v>474</v>
      </c>
      <c r="C67" s="24" t="s">
        <v>13</v>
      </c>
      <c r="D67" s="12">
        <v>47100000</v>
      </c>
      <c r="E67" s="45">
        <v>11775000</v>
      </c>
      <c r="F67" s="45">
        <v>11775000</v>
      </c>
      <c r="G67" s="45">
        <v>11775000</v>
      </c>
      <c r="H67" s="45">
        <v>11775000</v>
      </c>
    </row>
    <row r="68" spans="1:8" s="48" customFormat="1" ht="12.75">
      <c r="A68" s="10"/>
      <c r="B68" s="18" t="s">
        <v>475</v>
      </c>
      <c r="C68" s="24" t="s">
        <v>14</v>
      </c>
      <c r="D68" s="12">
        <v>30900</v>
      </c>
      <c r="E68" s="45">
        <v>7800</v>
      </c>
      <c r="F68" s="45">
        <v>7800</v>
      </c>
      <c r="G68" s="45">
        <v>7700</v>
      </c>
      <c r="H68" s="45">
        <v>7600</v>
      </c>
    </row>
    <row r="69" spans="1:8" s="47" customFormat="1" ht="12.75">
      <c r="A69" s="40"/>
      <c r="B69" s="18" t="s">
        <v>476</v>
      </c>
      <c r="C69" s="24" t="s">
        <v>15</v>
      </c>
      <c r="D69" s="12">
        <v>6000</v>
      </c>
      <c r="E69" s="45">
        <v>1500</v>
      </c>
      <c r="F69" s="45">
        <v>1500</v>
      </c>
      <c r="G69" s="45">
        <v>1500</v>
      </c>
      <c r="H69" s="45">
        <v>1500</v>
      </c>
    </row>
    <row r="70" spans="1:8" s="48" customFormat="1" ht="12.75">
      <c r="A70" s="40"/>
      <c r="B70" s="18" t="s">
        <v>477</v>
      </c>
      <c r="C70" s="24" t="s">
        <v>16</v>
      </c>
      <c r="D70" s="12">
        <v>1744000</v>
      </c>
      <c r="E70" s="45">
        <v>772000</v>
      </c>
      <c r="F70" s="45">
        <v>100000</v>
      </c>
      <c r="G70" s="45">
        <v>772000</v>
      </c>
      <c r="H70" s="45">
        <v>100000</v>
      </c>
    </row>
    <row r="71" spans="1:8" s="48" customFormat="1" ht="12.75">
      <c r="A71" s="40"/>
      <c r="B71" s="135" t="s">
        <v>312</v>
      </c>
      <c r="C71" s="87" t="s">
        <v>313</v>
      </c>
      <c r="D71" s="12">
        <v>100000</v>
      </c>
      <c r="E71" s="45">
        <v>25000</v>
      </c>
      <c r="F71" s="45">
        <v>25000</v>
      </c>
      <c r="G71" s="45">
        <v>25000</v>
      </c>
      <c r="H71" s="45">
        <v>25000</v>
      </c>
    </row>
    <row r="72" spans="1:8" s="48" customFormat="1" ht="12.75">
      <c r="A72" s="40"/>
      <c r="B72" s="18" t="s">
        <v>481</v>
      </c>
      <c r="C72" s="24" t="s">
        <v>17</v>
      </c>
      <c r="D72" s="12">
        <v>700000</v>
      </c>
      <c r="E72" s="45">
        <v>175000</v>
      </c>
      <c r="F72" s="45">
        <v>175000</v>
      </c>
      <c r="G72" s="45">
        <v>175000</v>
      </c>
      <c r="H72" s="45">
        <v>175000</v>
      </c>
    </row>
    <row r="73" spans="1:8" s="47" customFormat="1" ht="12.75">
      <c r="A73" s="40"/>
      <c r="B73" s="18" t="s">
        <v>467</v>
      </c>
      <c r="C73" s="24" t="s">
        <v>18</v>
      </c>
      <c r="D73" s="12">
        <v>320000</v>
      </c>
      <c r="E73" s="45">
        <v>80000</v>
      </c>
      <c r="F73" s="45">
        <v>80000</v>
      </c>
      <c r="G73" s="45">
        <v>80000</v>
      </c>
      <c r="H73" s="45">
        <v>80000</v>
      </c>
    </row>
    <row r="74" spans="1:8" s="47" customFormat="1" ht="51">
      <c r="A74" s="40"/>
      <c r="B74" s="136">
        <v>75616</v>
      </c>
      <c r="C74" s="86" t="s">
        <v>315</v>
      </c>
      <c r="D74" s="15">
        <f>SUM(D75:D84)</f>
        <v>11742600</v>
      </c>
      <c r="E74" s="15">
        <f>SUM(E75:E84)</f>
        <v>3074705</v>
      </c>
      <c r="F74" s="15">
        <f>SUM(F75:F84)</f>
        <v>2796705</v>
      </c>
      <c r="G74" s="15">
        <f>SUM(G75:G84)</f>
        <v>3074705</v>
      </c>
      <c r="H74" s="15">
        <f>SUM(H75:H84)</f>
        <v>2796485</v>
      </c>
    </row>
    <row r="75" spans="1:8" s="47" customFormat="1" ht="12.75">
      <c r="A75" s="40"/>
      <c r="B75" s="135" t="s">
        <v>474</v>
      </c>
      <c r="C75" s="87" t="s">
        <v>13</v>
      </c>
      <c r="D75" s="12">
        <v>6900000</v>
      </c>
      <c r="E75" s="45">
        <v>1725000</v>
      </c>
      <c r="F75" s="45">
        <v>1725000</v>
      </c>
      <c r="G75" s="45">
        <v>1725000</v>
      </c>
      <c r="H75" s="45">
        <v>1725000</v>
      </c>
    </row>
    <row r="76" spans="1:8" s="47" customFormat="1" ht="12.75">
      <c r="A76" s="40"/>
      <c r="B76" s="135" t="s">
        <v>475</v>
      </c>
      <c r="C76" s="87" t="s">
        <v>14</v>
      </c>
      <c r="D76" s="12">
        <v>219100</v>
      </c>
      <c r="E76" s="45">
        <v>54775</v>
      </c>
      <c r="F76" s="45">
        <v>54775</v>
      </c>
      <c r="G76" s="45">
        <v>54775</v>
      </c>
      <c r="H76" s="45">
        <v>54775</v>
      </c>
    </row>
    <row r="77" spans="1:8" s="47" customFormat="1" ht="12.75">
      <c r="A77" s="40"/>
      <c r="B77" s="135" t="s">
        <v>476</v>
      </c>
      <c r="C77" s="87" t="s">
        <v>15</v>
      </c>
      <c r="D77" s="12">
        <v>500</v>
      </c>
      <c r="E77" s="45">
        <v>130</v>
      </c>
      <c r="F77" s="45">
        <v>130</v>
      </c>
      <c r="G77" s="45">
        <v>130</v>
      </c>
      <c r="H77" s="45">
        <v>110</v>
      </c>
    </row>
    <row r="78" spans="1:8" s="47" customFormat="1" ht="12.75">
      <c r="A78" s="40"/>
      <c r="B78" s="135" t="s">
        <v>477</v>
      </c>
      <c r="C78" s="87" t="s">
        <v>16</v>
      </c>
      <c r="D78" s="12">
        <v>756000</v>
      </c>
      <c r="E78" s="45">
        <v>328000</v>
      </c>
      <c r="F78" s="45">
        <v>50000</v>
      </c>
      <c r="G78" s="45">
        <v>328000</v>
      </c>
      <c r="H78" s="45">
        <v>50000</v>
      </c>
    </row>
    <row r="79" spans="1:8" s="47" customFormat="1" ht="12.75">
      <c r="A79" s="40"/>
      <c r="B79" s="135" t="s">
        <v>478</v>
      </c>
      <c r="C79" s="87" t="s">
        <v>19</v>
      </c>
      <c r="D79" s="12">
        <v>700000</v>
      </c>
      <c r="E79" s="45">
        <v>175000</v>
      </c>
      <c r="F79" s="45">
        <v>175000</v>
      </c>
      <c r="G79" s="45">
        <v>175000</v>
      </c>
      <c r="H79" s="45">
        <v>175000</v>
      </c>
    </row>
    <row r="80" spans="1:8" s="47" customFormat="1" ht="12.75">
      <c r="A80" s="40"/>
      <c r="B80" s="135" t="s">
        <v>479</v>
      </c>
      <c r="C80" s="87" t="s">
        <v>20</v>
      </c>
      <c r="D80" s="12">
        <v>17000</v>
      </c>
      <c r="E80" s="45">
        <v>4300</v>
      </c>
      <c r="F80" s="45">
        <v>4300</v>
      </c>
      <c r="G80" s="45">
        <v>4300</v>
      </c>
      <c r="H80" s="45">
        <v>4100</v>
      </c>
    </row>
    <row r="81" spans="1:8" s="47" customFormat="1" ht="12.75">
      <c r="A81" s="40"/>
      <c r="B81" s="135" t="s">
        <v>480</v>
      </c>
      <c r="C81" s="87" t="s">
        <v>21</v>
      </c>
      <c r="D81" s="12">
        <v>1100000</v>
      </c>
      <c r="E81" s="45">
        <v>275000</v>
      </c>
      <c r="F81" s="45">
        <v>275000</v>
      </c>
      <c r="G81" s="45">
        <v>275000</v>
      </c>
      <c r="H81" s="45">
        <v>275000</v>
      </c>
    </row>
    <row r="82" spans="1:8" s="47" customFormat="1" ht="12.75">
      <c r="A82" s="40"/>
      <c r="B82" s="135" t="s">
        <v>312</v>
      </c>
      <c r="C82" s="87" t="s">
        <v>313</v>
      </c>
      <c r="D82" s="12">
        <v>50000</v>
      </c>
      <c r="E82" s="45">
        <v>12500</v>
      </c>
      <c r="F82" s="45">
        <v>12500</v>
      </c>
      <c r="G82" s="45">
        <v>12500</v>
      </c>
      <c r="H82" s="45">
        <v>12500</v>
      </c>
    </row>
    <row r="83" spans="1:8" s="47" customFormat="1" ht="12.75">
      <c r="A83" s="40"/>
      <c r="B83" s="135" t="s">
        <v>481</v>
      </c>
      <c r="C83" s="87" t="s">
        <v>17</v>
      </c>
      <c r="D83" s="12">
        <v>1900000</v>
      </c>
      <c r="E83" s="45">
        <v>475000</v>
      </c>
      <c r="F83" s="45">
        <v>475000</v>
      </c>
      <c r="G83" s="45">
        <v>475000</v>
      </c>
      <c r="H83" s="45">
        <v>475000</v>
      </c>
    </row>
    <row r="84" spans="1:8" s="47" customFormat="1" ht="12.75">
      <c r="A84" s="40"/>
      <c r="B84" s="135" t="s">
        <v>467</v>
      </c>
      <c r="C84" s="87" t="s">
        <v>18</v>
      </c>
      <c r="D84" s="12">
        <v>100000</v>
      </c>
      <c r="E84" s="45">
        <v>25000</v>
      </c>
      <c r="F84" s="45">
        <v>25000</v>
      </c>
      <c r="G84" s="45">
        <v>25000</v>
      </c>
      <c r="H84" s="45">
        <v>25000</v>
      </c>
    </row>
    <row r="85" spans="1:8" ht="25.5">
      <c r="A85" s="5"/>
      <c r="B85" s="6">
        <v>75618</v>
      </c>
      <c r="C85" s="13" t="s">
        <v>536</v>
      </c>
      <c r="D85" s="15">
        <f>D86+D87</f>
        <v>4010000</v>
      </c>
      <c r="E85" s="15">
        <f>E86+E87</f>
        <v>1002500</v>
      </c>
      <c r="F85" s="15">
        <f>F86+F87</f>
        <v>1002500</v>
      </c>
      <c r="G85" s="15">
        <f>G86+G87</f>
        <v>1002500</v>
      </c>
      <c r="H85" s="15">
        <f>H86+H87</f>
        <v>1002500</v>
      </c>
    </row>
    <row r="86" spans="1:8" ht="12.75">
      <c r="A86" s="40"/>
      <c r="B86" s="18" t="s">
        <v>482</v>
      </c>
      <c r="C86" s="24" t="s">
        <v>22</v>
      </c>
      <c r="D86" s="12">
        <v>4000000</v>
      </c>
      <c r="E86" s="49">
        <v>1000000</v>
      </c>
      <c r="F86" s="49">
        <v>1000000</v>
      </c>
      <c r="G86" s="49">
        <v>1000000</v>
      </c>
      <c r="H86" s="49">
        <v>1000000</v>
      </c>
    </row>
    <row r="87" spans="1:8" ht="12.75">
      <c r="A87" s="40"/>
      <c r="B87" s="18" t="s">
        <v>467</v>
      </c>
      <c r="C87" s="24" t="s">
        <v>18</v>
      </c>
      <c r="D87" s="12">
        <v>10000</v>
      </c>
      <c r="E87" s="49">
        <v>2500</v>
      </c>
      <c r="F87" s="49">
        <v>2500</v>
      </c>
      <c r="G87" s="49">
        <v>2500</v>
      </c>
      <c r="H87" s="49">
        <v>2500</v>
      </c>
    </row>
    <row r="88" spans="1:8" s="47" customFormat="1" ht="12.75">
      <c r="A88" s="5"/>
      <c r="B88" s="6">
        <v>75619</v>
      </c>
      <c r="C88" s="13" t="s">
        <v>23</v>
      </c>
      <c r="D88" s="15">
        <f>D89</f>
        <v>150000</v>
      </c>
      <c r="E88" s="15">
        <f>E89</f>
        <v>37500</v>
      </c>
      <c r="F88" s="15">
        <f>F89</f>
        <v>37500</v>
      </c>
      <c r="G88" s="15">
        <f>G89</f>
        <v>37500</v>
      </c>
      <c r="H88" s="15">
        <f>H89</f>
        <v>37500</v>
      </c>
    </row>
    <row r="89" spans="1:8" s="47" customFormat="1" ht="12.75">
      <c r="A89" s="40"/>
      <c r="B89" s="18" t="s">
        <v>483</v>
      </c>
      <c r="C89" s="24" t="s">
        <v>24</v>
      </c>
      <c r="D89" s="12">
        <v>150000</v>
      </c>
      <c r="E89" s="45">
        <v>37500</v>
      </c>
      <c r="F89" s="45">
        <v>37500</v>
      </c>
      <c r="G89" s="45">
        <v>37500</v>
      </c>
      <c r="H89" s="45">
        <v>37500</v>
      </c>
    </row>
    <row r="90" spans="1:8" ht="25.5">
      <c r="A90" s="40"/>
      <c r="B90" s="5">
        <v>75621</v>
      </c>
      <c r="C90" s="13" t="s">
        <v>25</v>
      </c>
      <c r="D90" s="15">
        <f>D91+D92</f>
        <v>74894243</v>
      </c>
      <c r="E90" s="15">
        <f>E91+E92</f>
        <v>18608211</v>
      </c>
      <c r="F90" s="15">
        <f>F91+F92</f>
        <v>18762200</v>
      </c>
      <c r="G90" s="15">
        <f>G91+G92</f>
        <v>18762200</v>
      </c>
      <c r="H90" s="15">
        <f>H91+H92</f>
        <v>18761632</v>
      </c>
    </row>
    <row r="91" spans="1:8" s="48" customFormat="1" ht="12.75">
      <c r="A91" s="5"/>
      <c r="B91" s="18" t="s">
        <v>484</v>
      </c>
      <c r="C91" s="24" t="s">
        <v>26</v>
      </c>
      <c r="D91" s="12">
        <v>69394243</v>
      </c>
      <c r="E91" s="45">
        <v>17233211</v>
      </c>
      <c r="F91" s="45">
        <v>17387200</v>
      </c>
      <c r="G91" s="45">
        <v>17387200</v>
      </c>
      <c r="H91" s="45">
        <v>17386632</v>
      </c>
    </row>
    <row r="92" spans="1:8" s="47" customFormat="1" ht="12.75">
      <c r="A92" s="40"/>
      <c r="B92" s="18" t="s">
        <v>485</v>
      </c>
      <c r="C92" s="24" t="s">
        <v>27</v>
      </c>
      <c r="D92" s="12">
        <v>5500000</v>
      </c>
      <c r="E92" s="45">
        <v>1375000</v>
      </c>
      <c r="F92" s="45">
        <v>1375000</v>
      </c>
      <c r="G92" s="45">
        <v>1375000</v>
      </c>
      <c r="H92" s="45">
        <v>1375000</v>
      </c>
    </row>
    <row r="93" spans="1:8" ht="25.5">
      <c r="A93" s="40"/>
      <c r="B93" s="6">
        <v>75622</v>
      </c>
      <c r="C93" s="13" t="s">
        <v>28</v>
      </c>
      <c r="D93" s="15">
        <f>D94+D95</f>
        <v>21474473</v>
      </c>
      <c r="E93" s="15">
        <f>E94+E95</f>
        <v>5335400</v>
      </c>
      <c r="F93" s="15">
        <f>F94+F95</f>
        <v>5379700</v>
      </c>
      <c r="G93" s="15">
        <f>G94+G95</f>
        <v>5379700</v>
      </c>
      <c r="H93" s="15">
        <f>H94+H95</f>
        <v>5379673</v>
      </c>
    </row>
    <row r="94" spans="1:8" s="48" customFormat="1" ht="12.75">
      <c r="A94" s="5"/>
      <c r="B94" s="18" t="s">
        <v>484</v>
      </c>
      <c r="C94" s="24" t="s">
        <v>26</v>
      </c>
      <c r="D94" s="12">
        <v>19974473</v>
      </c>
      <c r="E94" s="12">
        <v>4960400</v>
      </c>
      <c r="F94" s="12">
        <v>5004700</v>
      </c>
      <c r="G94" s="12">
        <v>5004700</v>
      </c>
      <c r="H94" s="12">
        <v>5004673</v>
      </c>
    </row>
    <row r="95" spans="1:8" ht="12.75">
      <c r="A95" s="40"/>
      <c r="B95" s="18" t="s">
        <v>485</v>
      </c>
      <c r="C95" s="24" t="s">
        <v>486</v>
      </c>
      <c r="D95" s="12">
        <v>1500000</v>
      </c>
      <c r="E95" s="115">
        <v>375000</v>
      </c>
      <c r="F95" s="115">
        <v>375000</v>
      </c>
      <c r="G95" s="115">
        <v>375000</v>
      </c>
      <c r="H95" s="115">
        <v>375000</v>
      </c>
    </row>
    <row r="96" spans="1:8" ht="20.25" customHeight="1">
      <c r="A96" s="37">
        <v>758</v>
      </c>
      <c r="B96" s="25"/>
      <c r="C96" s="3" t="s">
        <v>115</v>
      </c>
      <c r="D96" s="4">
        <f>D97+D99+D101</f>
        <v>90660874</v>
      </c>
      <c r="E96" s="4">
        <f>E97+E99+E101</f>
        <v>22391750</v>
      </c>
      <c r="F96" s="4">
        <f>F97+F99+F101</f>
        <v>22761380</v>
      </c>
      <c r="G96" s="4">
        <f>G97+G99+G101</f>
        <v>22753750</v>
      </c>
      <c r="H96" s="4">
        <f>H97+H99+H101</f>
        <v>22753994</v>
      </c>
    </row>
    <row r="97" spans="1:8" ht="25.5">
      <c r="A97" s="5"/>
      <c r="B97" s="5">
        <v>75801</v>
      </c>
      <c r="C97" s="13" t="s">
        <v>29</v>
      </c>
      <c r="D97" s="15">
        <f>D98</f>
        <v>84500646</v>
      </c>
      <c r="E97" s="15">
        <f>E98</f>
        <v>20853600</v>
      </c>
      <c r="F97" s="15">
        <f>F98</f>
        <v>21215600</v>
      </c>
      <c r="G97" s="15">
        <f>G98</f>
        <v>21215600</v>
      </c>
      <c r="H97" s="8">
        <f>H98</f>
        <v>21215846</v>
      </c>
    </row>
    <row r="98" spans="1:8" s="48" customFormat="1" ht="12.75">
      <c r="A98" s="5"/>
      <c r="B98" s="10">
        <v>2920</v>
      </c>
      <c r="C98" s="24" t="s">
        <v>30</v>
      </c>
      <c r="D98" s="12">
        <v>84500646</v>
      </c>
      <c r="E98" s="12">
        <v>20853600</v>
      </c>
      <c r="F98" s="12">
        <v>21215600</v>
      </c>
      <c r="G98" s="12">
        <v>21215600</v>
      </c>
      <c r="H98" s="12">
        <v>21215846</v>
      </c>
    </row>
    <row r="99" spans="1:8" ht="12.75">
      <c r="A99" s="5"/>
      <c r="B99" s="5">
        <v>75814</v>
      </c>
      <c r="C99" s="13" t="s">
        <v>31</v>
      </c>
      <c r="D99" s="61">
        <f>D100</f>
        <v>250000</v>
      </c>
      <c r="E99" s="15">
        <f>E100</f>
        <v>62500</v>
      </c>
      <c r="F99" s="15">
        <f>F100</f>
        <v>62500</v>
      </c>
      <c r="G99" s="15">
        <f>G100</f>
        <v>62500</v>
      </c>
      <c r="H99" s="15">
        <f>H100</f>
        <v>62500</v>
      </c>
    </row>
    <row r="100" spans="1:8" ht="20.25" customHeight="1">
      <c r="A100" s="40"/>
      <c r="B100" s="18" t="s">
        <v>487</v>
      </c>
      <c r="C100" s="24" t="s">
        <v>32</v>
      </c>
      <c r="D100" s="12">
        <v>250000</v>
      </c>
      <c r="E100" s="12">
        <v>62500</v>
      </c>
      <c r="F100" s="12">
        <v>62500</v>
      </c>
      <c r="G100" s="12">
        <v>62500</v>
      </c>
      <c r="H100" s="12">
        <v>62500</v>
      </c>
    </row>
    <row r="101" spans="1:8" s="47" customFormat="1" ht="20.25" customHeight="1">
      <c r="A101" s="5"/>
      <c r="B101" s="6">
        <v>75832</v>
      </c>
      <c r="C101" s="13" t="s">
        <v>488</v>
      </c>
      <c r="D101" s="15">
        <f>D102</f>
        <v>5910228</v>
      </c>
      <c r="E101" s="15">
        <f>E102</f>
        <v>1475650</v>
      </c>
      <c r="F101" s="15">
        <f>F102</f>
        <v>1483280</v>
      </c>
      <c r="G101" s="15">
        <f>G102</f>
        <v>1475650</v>
      </c>
      <c r="H101" s="15">
        <f>H102</f>
        <v>1475648</v>
      </c>
    </row>
    <row r="102" spans="1:8" ht="20.25" customHeight="1">
      <c r="A102" s="40"/>
      <c r="B102" s="18">
        <v>2920</v>
      </c>
      <c r="C102" s="77" t="s">
        <v>30</v>
      </c>
      <c r="D102" s="12">
        <v>5910228</v>
      </c>
      <c r="E102" s="12">
        <v>1475650</v>
      </c>
      <c r="F102" s="12">
        <v>1483280</v>
      </c>
      <c r="G102" s="12">
        <v>1475650</v>
      </c>
      <c r="H102" s="12">
        <v>1475648</v>
      </c>
    </row>
    <row r="103" spans="1:8" ht="21" customHeight="1">
      <c r="A103" s="37">
        <v>801</v>
      </c>
      <c r="B103" s="25"/>
      <c r="C103" s="3" t="s">
        <v>33</v>
      </c>
      <c r="D103" s="4">
        <f>D107+D104+D109</f>
        <v>210988</v>
      </c>
      <c r="E103" s="4">
        <f>E107+E104+E109</f>
        <v>43100</v>
      </c>
      <c r="F103" s="4">
        <f>F107+F104+F109</f>
        <v>63362</v>
      </c>
      <c r="G103" s="4">
        <f>G107+G104+G109</f>
        <v>52200</v>
      </c>
      <c r="H103" s="4">
        <f>H107+H104+H109</f>
        <v>52326</v>
      </c>
    </row>
    <row r="104" spans="1:8" s="47" customFormat="1" ht="13.5" customHeight="1">
      <c r="A104" s="5"/>
      <c r="B104" s="140">
        <v>80101</v>
      </c>
      <c r="C104" s="13" t="s">
        <v>119</v>
      </c>
      <c r="D104" s="61">
        <f>D106+D105</f>
        <v>37988</v>
      </c>
      <c r="E104" s="61">
        <f>E106</f>
        <v>0</v>
      </c>
      <c r="F104" s="61">
        <v>19662</v>
      </c>
      <c r="G104" s="61">
        <f>G106</f>
        <v>9100</v>
      </c>
      <c r="H104" s="61">
        <f>H106</f>
        <v>9226</v>
      </c>
    </row>
    <row r="105" spans="1:8" s="48" customFormat="1" ht="25.5">
      <c r="A105" s="10"/>
      <c r="B105" s="141">
        <v>2030</v>
      </c>
      <c r="C105" s="24" t="s">
        <v>317</v>
      </c>
      <c r="D105" s="32">
        <v>10562</v>
      </c>
      <c r="E105" s="32"/>
      <c r="F105" s="32"/>
      <c r="G105" s="32"/>
      <c r="H105" s="32"/>
    </row>
    <row r="106" spans="1:8" s="48" customFormat="1" ht="38.25">
      <c r="A106" s="5"/>
      <c r="B106" s="141">
        <v>6290</v>
      </c>
      <c r="C106" s="24" t="s">
        <v>267</v>
      </c>
      <c r="D106" s="32">
        <v>27426</v>
      </c>
      <c r="E106" s="61"/>
      <c r="F106" s="32">
        <v>9100</v>
      </c>
      <c r="G106" s="32">
        <v>9100</v>
      </c>
      <c r="H106" s="32">
        <v>9226</v>
      </c>
    </row>
    <row r="107" spans="1:8" s="47" customFormat="1" ht="12.75">
      <c r="A107" s="5"/>
      <c r="B107" s="89">
        <v>80146</v>
      </c>
      <c r="C107" s="86" t="s">
        <v>534</v>
      </c>
      <c r="D107" s="61">
        <f>D108</f>
        <v>172400</v>
      </c>
      <c r="E107" s="61">
        <f>E108</f>
        <v>43100</v>
      </c>
      <c r="F107" s="61">
        <f>F108</f>
        <v>43100</v>
      </c>
      <c r="G107" s="61">
        <f>G108</f>
        <v>43100</v>
      </c>
      <c r="H107" s="61">
        <f>H108</f>
        <v>43100</v>
      </c>
    </row>
    <row r="108" spans="1:8" ht="51">
      <c r="A108" s="40"/>
      <c r="B108" s="88">
        <v>2310</v>
      </c>
      <c r="C108" s="87" t="s">
        <v>639</v>
      </c>
      <c r="D108" s="12">
        <v>172400</v>
      </c>
      <c r="E108" s="12">
        <v>43100</v>
      </c>
      <c r="F108" s="12">
        <v>43100</v>
      </c>
      <c r="G108" s="12">
        <v>43100</v>
      </c>
      <c r="H108" s="12">
        <v>43100</v>
      </c>
    </row>
    <row r="109" spans="1:8" s="47" customFormat="1" ht="12.75">
      <c r="A109" s="5"/>
      <c r="B109" s="89">
        <v>80195</v>
      </c>
      <c r="C109" s="86" t="s">
        <v>694</v>
      </c>
      <c r="D109" s="15">
        <f>D110</f>
        <v>600</v>
      </c>
      <c r="E109" s="15">
        <f>E110</f>
        <v>0</v>
      </c>
      <c r="F109" s="15">
        <f>F110</f>
        <v>600</v>
      </c>
      <c r="G109" s="15">
        <f>G110</f>
        <v>0</v>
      </c>
      <c r="H109" s="15">
        <f>H110</f>
        <v>0</v>
      </c>
    </row>
    <row r="110" spans="1:8" s="48" customFormat="1" ht="25.5">
      <c r="A110" s="5"/>
      <c r="B110" s="141">
        <v>2030</v>
      </c>
      <c r="C110" s="24" t="s">
        <v>317</v>
      </c>
      <c r="D110" s="12">
        <v>600</v>
      </c>
      <c r="E110" s="12"/>
      <c r="F110" s="12">
        <v>600</v>
      </c>
      <c r="G110" s="12"/>
      <c r="H110" s="12"/>
    </row>
    <row r="111" spans="1:8" ht="21" customHeight="1">
      <c r="A111" s="37">
        <v>851</v>
      </c>
      <c r="B111" s="25"/>
      <c r="C111" s="3" t="s">
        <v>296</v>
      </c>
      <c r="D111" s="4">
        <f>D112+D114</f>
        <v>5125000</v>
      </c>
      <c r="E111" s="4">
        <f>E112+E114</f>
        <v>2856300</v>
      </c>
      <c r="F111" s="4">
        <f>F112+F114</f>
        <v>756300</v>
      </c>
      <c r="G111" s="4">
        <f>G112+G114</f>
        <v>856200</v>
      </c>
      <c r="H111" s="4">
        <f>H112+H114</f>
        <v>656200</v>
      </c>
    </row>
    <row r="112" spans="1:8" ht="12.75">
      <c r="A112" s="5"/>
      <c r="B112" s="5">
        <v>85154</v>
      </c>
      <c r="C112" s="13" t="s">
        <v>34</v>
      </c>
      <c r="D112" s="15">
        <f>D113</f>
        <v>2500000</v>
      </c>
      <c r="E112" s="15">
        <f>E113</f>
        <v>2200000</v>
      </c>
      <c r="F112" s="15">
        <f>F113</f>
        <v>100000</v>
      </c>
      <c r="G112" s="15">
        <f>G113</f>
        <v>200000</v>
      </c>
      <c r="H112" s="8">
        <f>H113</f>
        <v>0</v>
      </c>
    </row>
    <row r="113" spans="1:8" ht="12.75">
      <c r="A113" s="40"/>
      <c r="B113" s="18" t="s">
        <v>489</v>
      </c>
      <c r="C113" s="24" t="s">
        <v>35</v>
      </c>
      <c r="D113" s="12">
        <v>2500000</v>
      </c>
      <c r="E113" s="45">
        <v>2200000</v>
      </c>
      <c r="F113" s="45">
        <v>100000</v>
      </c>
      <c r="G113" s="45">
        <v>200000</v>
      </c>
      <c r="H113" s="12"/>
    </row>
    <row r="114" spans="1:8" ht="38.25">
      <c r="A114" s="5"/>
      <c r="B114" s="6">
        <v>85156</v>
      </c>
      <c r="C114" s="13" t="s">
        <v>490</v>
      </c>
      <c r="D114" s="15">
        <f>D115</f>
        <v>2625000</v>
      </c>
      <c r="E114" s="15">
        <f>E115</f>
        <v>656300</v>
      </c>
      <c r="F114" s="15">
        <f>F115</f>
        <v>656300</v>
      </c>
      <c r="G114" s="15">
        <f>G115</f>
        <v>656200</v>
      </c>
      <c r="H114" s="15">
        <f>H115</f>
        <v>656200</v>
      </c>
    </row>
    <row r="115" spans="1:8" ht="38.25">
      <c r="A115" s="40"/>
      <c r="B115" s="10">
        <v>2110</v>
      </c>
      <c r="C115" s="24" t="s">
        <v>810</v>
      </c>
      <c r="D115" s="12">
        <v>2625000</v>
      </c>
      <c r="E115" s="45">
        <v>656300</v>
      </c>
      <c r="F115" s="45">
        <v>656300</v>
      </c>
      <c r="G115" s="45">
        <v>656200</v>
      </c>
      <c r="H115" s="39">
        <v>656200</v>
      </c>
    </row>
    <row r="116" spans="1:8" ht="24" customHeight="1">
      <c r="A116" s="37">
        <v>852</v>
      </c>
      <c r="B116" s="25"/>
      <c r="C116" s="3" t="s">
        <v>556</v>
      </c>
      <c r="D116" s="4">
        <f>D117+D119+D124+D126+D129+D131+D134+D139+D142</f>
        <v>29419839</v>
      </c>
      <c r="E116" s="4">
        <f>E117+E119+E124+E126+E129+E131+E134+E139+E142</f>
        <v>7320050</v>
      </c>
      <c r="F116" s="4">
        <f>F117+F119+F124+F126+F129+F131+F134+F139+F142</f>
        <v>7369250</v>
      </c>
      <c r="G116" s="4">
        <f>G117+G119+G124+G126+G129+G131+G134+G139+G142</f>
        <v>7365150</v>
      </c>
      <c r="H116" s="4">
        <f>H117+H119+H124+H126+H129+H131+H134+H139+H142</f>
        <v>7365389</v>
      </c>
    </row>
    <row r="117" spans="1:8" ht="12.75">
      <c r="A117" s="5"/>
      <c r="B117" s="42">
        <v>85201</v>
      </c>
      <c r="C117" s="50" t="s">
        <v>37</v>
      </c>
      <c r="D117" s="15">
        <f>SUM(D118:D118)</f>
        <v>495000</v>
      </c>
      <c r="E117" s="8">
        <f>SUM(E118:E118)</f>
        <v>123800</v>
      </c>
      <c r="F117" s="8">
        <f>SUM(F118:F118)</f>
        <v>123800</v>
      </c>
      <c r="G117" s="61">
        <f>SUM(G118:G118)</f>
        <v>123800</v>
      </c>
      <c r="H117" s="15">
        <f>SUM(H118:H118)</f>
        <v>123600</v>
      </c>
    </row>
    <row r="118" spans="1:8" ht="38.25">
      <c r="A118" s="5"/>
      <c r="B118" s="137">
        <v>2320</v>
      </c>
      <c r="C118" s="87" t="s">
        <v>318</v>
      </c>
      <c r="D118" s="12">
        <v>495000</v>
      </c>
      <c r="E118" s="38">
        <v>123800</v>
      </c>
      <c r="F118" s="38">
        <v>123800</v>
      </c>
      <c r="G118" s="38">
        <v>123800</v>
      </c>
      <c r="H118" s="175">
        <v>123600</v>
      </c>
    </row>
    <row r="119" spans="1:8" s="47" customFormat="1" ht="12.75">
      <c r="A119" s="5"/>
      <c r="B119" s="5">
        <v>85202</v>
      </c>
      <c r="C119" s="13" t="s">
        <v>668</v>
      </c>
      <c r="D119" s="15">
        <f>D120+D121+D122+D123</f>
        <v>3568550</v>
      </c>
      <c r="E119" s="15">
        <f>E120+E121+E122+E123</f>
        <v>883800</v>
      </c>
      <c r="F119" s="15">
        <f>F120+F121+F122+F123</f>
        <v>893900</v>
      </c>
      <c r="G119" s="15">
        <f>G120+G121+G122+G123</f>
        <v>893700</v>
      </c>
      <c r="H119" s="61">
        <f>H120+H121+H122+H123</f>
        <v>897150</v>
      </c>
    </row>
    <row r="120" spans="1:8" ht="12.75">
      <c r="A120" s="5"/>
      <c r="B120" s="18" t="s">
        <v>491</v>
      </c>
      <c r="C120" s="57" t="s">
        <v>36</v>
      </c>
      <c r="D120" s="12">
        <v>1075000</v>
      </c>
      <c r="E120" s="12">
        <v>268800</v>
      </c>
      <c r="F120" s="12">
        <v>268800</v>
      </c>
      <c r="G120" s="12">
        <v>268700</v>
      </c>
      <c r="H120" s="20">
        <v>268700</v>
      </c>
    </row>
    <row r="121" spans="1:8" ht="12.75">
      <c r="A121" s="5"/>
      <c r="B121" s="18" t="s">
        <v>487</v>
      </c>
      <c r="C121" s="24" t="s">
        <v>32</v>
      </c>
      <c r="D121" s="12">
        <v>200</v>
      </c>
      <c r="E121" s="38"/>
      <c r="F121" s="38">
        <v>100</v>
      </c>
      <c r="G121" s="38"/>
      <c r="H121" s="175">
        <v>100</v>
      </c>
    </row>
    <row r="122" spans="1:8" ht="12.75">
      <c r="A122" s="5"/>
      <c r="B122" s="18" t="s">
        <v>468</v>
      </c>
      <c r="C122" s="24" t="s">
        <v>503</v>
      </c>
      <c r="D122" s="12">
        <v>40000</v>
      </c>
      <c r="E122" s="12">
        <v>10000</v>
      </c>
      <c r="F122" s="12">
        <v>10000</v>
      </c>
      <c r="G122" s="12">
        <v>10000</v>
      </c>
      <c r="H122" s="20">
        <v>10000</v>
      </c>
    </row>
    <row r="123" spans="1:8" s="48" customFormat="1" ht="25.5">
      <c r="A123" s="5"/>
      <c r="B123" s="10">
        <v>2130</v>
      </c>
      <c r="C123" s="24" t="s">
        <v>812</v>
      </c>
      <c r="D123" s="12">
        <v>2453350</v>
      </c>
      <c r="E123" s="12">
        <v>605000</v>
      </c>
      <c r="F123" s="12">
        <v>615000</v>
      </c>
      <c r="G123" s="12">
        <v>615000</v>
      </c>
      <c r="H123" s="20">
        <v>618350</v>
      </c>
    </row>
    <row r="124" spans="1:8" ht="12.75">
      <c r="A124" s="5"/>
      <c r="B124" s="5">
        <v>85203</v>
      </c>
      <c r="C124" s="13" t="s">
        <v>671</v>
      </c>
      <c r="D124" s="15">
        <f>D125</f>
        <v>513000</v>
      </c>
      <c r="E124" s="15">
        <f>E125</f>
        <v>128300</v>
      </c>
      <c r="F124" s="15">
        <f>F125</f>
        <v>128300</v>
      </c>
      <c r="G124" s="15">
        <f>G125</f>
        <v>128300</v>
      </c>
      <c r="H124" s="61">
        <f>H125</f>
        <v>128100</v>
      </c>
    </row>
    <row r="125" spans="1:8" ht="38.25">
      <c r="A125" s="5"/>
      <c r="B125" s="10">
        <v>2010</v>
      </c>
      <c r="C125" s="24" t="s">
        <v>0</v>
      </c>
      <c r="D125" s="12">
        <v>513000</v>
      </c>
      <c r="E125" s="12">
        <v>128300</v>
      </c>
      <c r="F125" s="12">
        <v>128300</v>
      </c>
      <c r="G125" s="12">
        <v>128300</v>
      </c>
      <c r="H125" s="20">
        <v>128100</v>
      </c>
    </row>
    <row r="126" spans="1:8" ht="25.5">
      <c r="A126" s="5"/>
      <c r="B126" s="5">
        <v>85212</v>
      </c>
      <c r="C126" s="13" t="s">
        <v>316</v>
      </c>
      <c r="D126" s="15">
        <f>SUM(D127:D128)</f>
        <v>20470600</v>
      </c>
      <c r="E126" s="15">
        <f>SUM(E127:E128)</f>
        <v>5116800</v>
      </c>
      <c r="F126" s="15">
        <f>SUM(F127:F128)</f>
        <v>5120400</v>
      </c>
      <c r="G126" s="15">
        <f>SUM(G127:G128)</f>
        <v>5116800</v>
      </c>
      <c r="H126" s="61">
        <f>SUM(H127:H128)</f>
        <v>5116600</v>
      </c>
    </row>
    <row r="127" spans="1:8" ht="38.25">
      <c r="A127" s="5"/>
      <c r="B127" s="10">
        <v>2010</v>
      </c>
      <c r="C127" s="24" t="s">
        <v>0</v>
      </c>
      <c r="D127" s="12">
        <v>20455000</v>
      </c>
      <c r="E127" s="12">
        <v>5113800</v>
      </c>
      <c r="F127" s="12">
        <v>5113800</v>
      </c>
      <c r="G127" s="12">
        <v>5113800</v>
      </c>
      <c r="H127" s="20">
        <v>5113600</v>
      </c>
    </row>
    <row r="128" spans="1:8" ht="38.25">
      <c r="A128" s="5"/>
      <c r="B128" s="10">
        <v>2110</v>
      </c>
      <c r="C128" s="24" t="s">
        <v>810</v>
      </c>
      <c r="D128" s="12">
        <v>15600</v>
      </c>
      <c r="E128" s="12">
        <v>3000</v>
      </c>
      <c r="F128" s="12">
        <v>6600</v>
      </c>
      <c r="G128" s="12">
        <v>3000</v>
      </c>
      <c r="H128" s="20">
        <v>3000</v>
      </c>
    </row>
    <row r="129" spans="1:8" s="47" customFormat="1" ht="25.5">
      <c r="A129" s="5"/>
      <c r="B129" s="6">
        <v>85213</v>
      </c>
      <c r="C129" s="13" t="s">
        <v>459</v>
      </c>
      <c r="D129" s="15">
        <f>D130</f>
        <v>174000</v>
      </c>
      <c r="E129" s="15">
        <f>E130</f>
        <v>43500</v>
      </c>
      <c r="F129" s="15">
        <f>F130</f>
        <v>43500</v>
      </c>
      <c r="G129" s="15">
        <f>G130</f>
        <v>43500</v>
      </c>
      <c r="H129" s="61">
        <f>H130</f>
        <v>43500</v>
      </c>
    </row>
    <row r="130" spans="1:8" ht="38.25">
      <c r="A130" s="10"/>
      <c r="B130" s="10">
        <v>2010</v>
      </c>
      <c r="C130" s="24" t="s">
        <v>0</v>
      </c>
      <c r="D130" s="12">
        <v>174000</v>
      </c>
      <c r="E130" s="45">
        <v>43500</v>
      </c>
      <c r="F130" s="12">
        <v>43500</v>
      </c>
      <c r="G130" s="12">
        <v>43500</v>
      </c>
      <c r="H130" s="20">
        <v>43500</v>
      </c>
    </row>
    <row r="131" spans="1:8" ht="25.5">
      <c r="A131" s="5"/>
      <c r="B131" s="5">
        <v>85214</v>
      </c>
      <c r="C131" s="13" t="s">
        <v>500</v>
      </c>
      <c r="D131" s="15">
        <f>D132+D133</f>
        <v>2265310</v>
      </c>
      <c r="E131" s="15">
        <f>E132+E133</f>
        <v>612000</v>
      </c>
      <c r="F131" s="15">
        <f>F132+F133</f>
        <v>552000</v>
      </c>
      <c r="G131" s="15">
        <f>G132+G133</f>
        <v>552000</v>
      </c>
      <c r="H131" s="61">
        <f>H132+H133</f>
        <v>549310</v>
      </c>
    </row>
    <row r="132" spans="1:8" ht="38.25">
      <c r="A132" s="10"/>
      <c r="B132" s="10">
        <v>2010</v>
      </c>
      <c r="C132" s="24" t="s">
        <v>0</v>
      </c>
      <c r="D132" s="12">
        <v>1301310</v>
      </c>
      <c r="E132" s="45">
        <v>371000</v>
      </c>
      <c r="F132" s="45">
        <v>311000</v>
      </c>
      <c r="G132" s="12">
        <v>311000</v>
      </c>
      <c r="H132" s="20">
        <v>308310</v>
      </c>
    </row>
    <row r="133" spans="1:8" ht="25.5">
      <c r="A133" s="10"/>
      <c r="B133" s="10">
        <v>2030</v>
      </c>
      <c r="C133" s="24" t="s">
        <v>317</v>
      </c>
      <c r="D133" s="12">
        <v>964000</v>
      </c>
      <c r="E133" s="45">
        <v>241000</v>
      </c>
      <c r="F133" s="45">
        <v>241000</v>
      </c>
      <c r="G133" s="12">
        <v>241000</v>
      </c>
      <c r="H133" s="20">
        <v>241000</v>
      </c>
    </row>
    <row r="134" spans="1:8" ht="12.75">
      <c r="A134" s="5"/>
      <c r="B134" s="5">
        <v>85219</v>
      </c>
      <c r="C134" s="13" t="s">
        <v>684</v>
      </c>
      <c r="D134" s="15">
        <f>SUM(D135:D138)</f>
        <v>1396600</v>
      </c>
      <c r="E134" s="15">
        <f>SUM(E135:E138)</f>
        <v>349250</v>
      </c>
      <c r="F134" s="15">
        <f>SUM(F135:F138)</f>
        <v>349250</v>
      </c>
      <c r="G134" s="15">
        <f>SUM(G135:G138)</f>
        <v>349050</v>
      </c>
      <c r="H134" s="15">
        <f>SUM(H135:H138)</f>
        <v>349050</v>
      </c>
    </row>
    <row r="135" spans="1:8" s="48" customFormat="1" ht="12.75">
      <c r="A135" s="10"/>
      <c r="B135" s="18" t="s">
        <v>491</v>
      </c>
      <c r="C135" s="24" t="s">
        <v>540</v>
      </c>
      <c r="D135" s="12">
        <v>154200</v>
      </c>
      <c r="E135" s="45">
        <v>38600</v>
      </c>
      <c r="F135" s="45">
        <v>38600</v>
      </c>
      <c r="G135" s="45">
        <v>38500</v>
      </c>
      <c r="H135" s="45">
        <v>38500</v>
      </c>
    </row>
    <row r="136" spans="1:8" s="48" customFormat="1" ht="12.75">
      <c r="A136" s="10"/>
      <c r="B136" s="18" t="s">
        <v>487</v>
      </c>
      <c r="C136" s="24" t="s">
        <v>541</v>
      </c>
      <c r="D136" s="12">
        <v>18200</v>
      </c>
      <c r="E136" s="45">
        <v>4550</v>
      </c>
      <c r="F136" s="45">
        <v>4550</v>
      </c>
      <c r="G136" s="45">
        <v>4550</v>
      </c>
      <c r="H136" s="45">
        <v>4550</v>
      </c>
    </row>
    <row r="137" spans="1:8" ht="12.75">
      <c r="A137" s="10"/>
      <c r="B137" s="18" t="s">
        <v>468</v>
      </c>
      <c r="C137" s="24" t="s">
        <v>503</v>
      </c>
      <c r="D137" s="12">
        <v>123200</v>
      </c>
      <c r="E137" s="45">
        <v>30800</v>
      </c>
      <c r="F137" s="45">
        <v>30800</v>
      </c>
      <c r="G137" s="45">
        <v>30800</v>
      </c>
      <c r="H137" s="45">
        <v>30800</v>
      </c>
    </row>
    <row r="138" spans="1:8" ht="25.5">
      <c r="A138" s="10"/>
      <c r="B138" s="10">
        <v>2030</v>
      </c>
      <c r="C138" s="24" t="s">
        <v>317</v>
      </c>
      <c r="D138" s="12">
        <v>1101000</v>
      </c>
      <c r="E138" s="45">
        <v>275300</v>
      </c>
      <c r="F138" s="45">
        <v>275300</v>
      </c>
      <c r="G138" s="45">
        <v>275200</v>
      </c>
      <c r="H138" s="45">
        <v>275200</v>
      </c>
    </row>
    <row r="139" spans="1:8" ht="12.75">
      <c r="A139" s="5"/>
      <c r="B139" s="5">
        <v>85228</v>
      </c>
      <c r="C139" s="13" t="s">
        <v>692</v>
      </c>
      <c r="D139" s="15">
        <f>SUM(D140:D141)</f>
        <v>250200</v>
      </c>
      <c r="E139" s="15">
        <f>SUM(E140:E141)</f>
        <v>62600</v>
      </c>
      <c r="F139" s="15">
        <f>SUM(F140:F141)</f>
        <v>62600</v>
      </c>
      <c r="G139" s="15">
        <f>SUM(G140:G141)</f>
        <v>62500</v>
      </c>
      <c r="H139" s="15">
        <f>SUM(H140:H141)</f>
        <v>62500</v>
      </c>
    </row>
    <row r="140" spans="1:8" ht="12.75">
      <c r="A140" s="5"/>
      <c r="B140" s="18" t="s">
        <v>491</v>
      </c>
      <c r="C140" s="24" t="s">
        <v>540</v>
      </c>
      <c r="D140" s="12">
        <v>161200</v>
      </c>
      <c r="E140" s="45">
        <v>40300</v>
      </c>
      <c r="F140" s="45">
        <v>40300</v>
      </c>
      <c r="G140" s="45">
        <v>40300</v>
      </c>
      <c r="H140" s="45">
        <v>40300</v>
      </c>
    </row>
    <row r="141" spans="1:8" ht="38.25">
      <c r="A141" s="10"/>
      <c r="B141" s="10">
        <v>2010</v>
      </c>
      <c r="C141" s="24" t="s">
        <v>0</v>
      </c>
      <c r="D141" s="12">
        <v>89000</v>
      </c>
      <c r="E141" s="45">
        <v>22300</v>
      </c>
      <c r="F141" s="45">
        <v>22300</v>
      </c>
      <c r="G141" s="45">
        <v>22200</v>
      </c>
      <c r="H141" s="45">
        <v>22200</v>
      </c>
    </row>
    <row r="142" spans="1:8" s="47" customFormat="1" ht="12.75">
      <c r="A142" s="5"/>
      <c r="B142" s="5">
        <v>85295</v>
      </c>
      <c r="C142" s="13" t="s">
        <v>694</v>
      </c>
      <c r="D142" s="15">
        <f>D143</f>
        <v>286579</v>
      </c>
      <c r="E142" s="15">
        <f>E143</f>
        <v>0</v>
      </c>
      <c r="F142" s="15">
        <f>F143</f>
        <v>95500</v>
      </c>
      <c r="G142" s="15">
        <f>G143</f>
        <v>95500</v>
      </c>
      <c r="H142" s="15">
        <f>H143</f>
        <v>95579</v>
      </c>
    </row>
    <row r="143" spans="1:8" s="48" customFormat="1" ht="25.5">
      <c r="A143" s="10"/>
      <c r="B143" s="10">
        <v>2030</v>
      </c>
      <c r="C143" s="24" t="s">
        <v>317</v>
      </c>
      <c r="D143" s="12">
        <v>286579</v>
      </c>
      <c r="E143" s="45"/>
      <c r="F143" s="45">
        <v>95500</v>
      </c>
      <c r="G143" s="45">
        <v>95500</v>
      </c>
      <c r="H143" s="45">
        <v>95579</v>
      </c>
    </row>
    <row r="144" spans="1:8" ht="12.75">
      <c r="A144" s="40"/>
      <c r="B144" s="10"/>
      <c r="C144" s="24"/>
      <c r="D144" s="12"/>
      <c r="E144" s="45"/>
      <c r="F144" s="45"/>
      <c r="G144" s="45"/>
      <c r="H144" s="45"/>
    </row>
    <row r="145" spans="1:8" ht="21" customHeight="1">
      <c r="A145" s="2">
        <v>853</v>
      </c>
      <c r="B145" s="25"/>
      <c r="C145" s="3" t="s">
        <v>557</v>
      </c>
      <c r="D145" s="4">
        <f>D146+D149+D151+D153</f>
        <v>677693</v>
      </c>
      <c r="E145" s="4">
        <f>E146+E149+E151+E153</f>
        <v>163800</v>
      </c>
      <c r="F145" s="4">
        <f>F146+F149+F151+F153</f>
        <v>171400</v>
      </c>
      <c r="G145" s="4">
        <f>G146+G149+G151+G153</f>
        <v>171500</v>
      </c>
      <c r="H145" s="4">
        <f>H146+H149+H151+H153</f>
        <v>170993</v>
      </c>
    </row>
    <row r="146" spans="1:8" ht="12.75">
      <c r="A146" s="5"/>
      <c r="B146" s="5">
        <v>85305</v>
      </c>
      <c r="C146" s="13" t="s">
        <v>674</v>
      </c>
      <c r="D146" s="15">
        <f>SUM(D147:D148)</f>
        <v>484900</v>
      </c>
      <c r="E146" s="33">
        <f>SUM(E147:E148)</f>
        <v>121300</v>
      </c>
      <c r="F146" s="8">
        <f>SUM(F147:F148)</f>
        <v>121200</v>
      </c>
      <c r="G146" s="112">
        <f>SUM(G147:G148)</f>
        <v>121200</v>
      </c>
      <c r="H146" s="8">
        <f>SUM(H147:H148)</f>
        <v>121200</v>
      </c>
    </row>
    <row r="147" spans="1:8" ht="12.75">
      <c r="A147" s="5"/>
      <c r="B147" s="18" t="s">
        <v>491</v>
      </c>
      <c r="C147" s="24" t="s">
        <v>36</v>
      </c>
      <c r="D147" s="12">
        <v>484500</v>
      </c>
      <c r="E147" s="45">
        <v>121200</v>
      </c>
      <c r="F147" s="12">
        <v>121100</v>
      </c>
      <c r="G147" s="20">
        <v>121100</v>
      </c>
      <c r="H147" s="12">
        <v>121100</v>
      </c>
    </row>
    <row r="148" spans="1:8" ht="12.75">
      <c r="A148" s="5"/>
      <c r="B148" s="18" t="s">
        <v>487</v>
      </c>
      <c r="C148" s="24" t="s">
        <v>32</v>
      </c>
      <c r="D148" s="12">
        <v>400</v>
      </c>
      <c r="E148" s="45">
        <v>100</v>
      </c>
      <c r="F148" s="12">
        <v>100</v>
      </c>
      <c r="G148" s="20">
        <v>100</v>
      </c>
      <c r="H148" s="12">
        <v>100</v>
      </c>
    </row>
    <row r="149" spans="1:8" ht="12.75">
      <c r="A149" s="5"/>
      <c r="B149" s="6">
        <v>85321</v>
      </c>
      <c r="C149" s="13" t="s">
        <v>38</v>
      </c>
      <c r="D149" s="15">
        <f>D150</f>
        <v>170000</v>
      </c>
      <c r="E149" s="15">
        <f>E150</f>
        <v>42500</v>
      </c>
      <c r="F149" s="15">
        <f>F150</f>
        <v>42500</v>
      </c>
      <c r="G149" s="15">
        <f>G150</f>
        <v>42500</v>
      </c>
      <c r="H149" s="61">
        <f>H150</f>
        <v>42500</v>
      </c>
    </row>
    <row r="150" spans="1:8" ht="38.25">
      <c r="A150" s="10"/>
      <c r="B150" s="10">
        <v>2110</v>
      </c>
      <c r="C150" s="24" t="s">
        <v>810</v>
      </c>
      <c r="D150" s="12">
        <v>170000</v>
      </c>
      <c r="E150" s="12">
        <v>42500</v>
      </c>
      <c r="F150" s="12">
        <v>42500</v>
      </c>
      <c r="G150" s="12">
        <v>42500</v>
      </c>
      <c r="H150" s="20">
        <v>42500</v>
      </c>
    </row>
    <row r="151" spans="1:8" s="47" customFormat="1" ht="12.75">
      <c r="A151" s="5"/>
      <c r="B151" s="5">
        <v>85324</v>
      </c>
      <c r="C151" s="13" t="s">
        <v>241</v>
      </c>
      <c r="D151" s="15">
        <f>D152</f>
        <v>17944</v>
      </c>
      <c r="E151" s="15">
        <f>E152</f>
        <v>0</v>
      </c>
      <c r="F151" s="15">
        <f>F152</f>
        <v>6100</v>
      </c>
      <c r="G151" s="15">
        <f>G152</f>
        <v>6200</v>
      </c>
      <c r="H151" s="112">
        <f>H152</f>
        <v>5644</v>
      </c>
    </row>
    <row r="152" spans="1:8" s="48" customFormat="1" ht="12.75">
      <c r="A152" s="10"/>
      <c r="B152" s="18" t="s">
        <v>468</v>
      </c>
      <c r="C152" s="24" t="s">
        <v>819</v>
      </c>
      <c r="D152" s="12">
        <v>17944</v>
      </c>
      <c r="E152" s="12"/>
      <c r="F152" s="12">
        <v>6100</v>
      </c>
      <c r="G152" s="12">
        <v>6200</v>
      </c>
      <c r="H152" s="20">
        <v>5644</v>
      </c>
    </row>
    <row r="153" spans="1:8" s="47" customFormat="1" ht="12.75">
      <c r="A153" s="5"/>
      <c r="B153" s="6">
        <v>85334</v>
      </c>
      <c r="C153" s="13" t="s">
        <v>242</v>
      </c>
      <c r="D153" s="15">
        <f>D154</f>
        <v>4849</v>
      </c>
      <c r="E153" s="15">
        <f>E154</f>
        <v>0</v>
      </c>
      <c r="F153" s="15">
        <f>F154</f>
        <v>1600</v>
      </c>
      <c r="G153" s="15">
        <f>G154</f>
        <v>1600</v>
      </c>
      <c r="H153" s="112">
        <f>H154</f>
        <v>1649</v>
      </c>
    </row>
    <row r="154" spans="1:8" s="154" customFormat="1" ht="38.25">
      <c r="A154" s="157"/>
      <c r="B154" s="10">
        <v>2110</v>
      </c>
      <c r="C154" s="24" t="s">
        <v>810</v>
      </c>
      <c r="D154" s="12">
        <v>4849</v>
      </c>
      <c r="E154" s="39"/>
      <c r="F154" s="12">
        <v>1600</v>
      </c>
      <c r="G154" s="12">
        <v>1600</v>
      </c>
      <c r="H154" s="20">
        <v>1649</v>
      </c>
    </row>
    <row r="155" spans="1:8" ht="21" customHeight="1">
      <c r="A155" s="37">
        <v>854</v>
      </c>
      <c r="B155" s="25"/>
      <c r="C155" s="3" t="s">
        <v>697</v>
      </c>
      <c r="D155" s="4">
        <f>D156</f>
        <v>583920</v>
      </c>
      <c r="E155" s="4">
        <f>E156</f>
        <v>0</v>
      </c>
      <c r="F155" s="4">
        <f>F156</f>
        <v>291500</v>
      </c>
      <c r="G155" s="4">
        <f>G156</f>
        <v>292420</v>
      </c>
      <c r="H155" s="4">
        <f>H156</f>
        <v>0</v>
      </c>
    </row>
    <row r="156" spans="1:8" s="159" customFormat="1" ht="12.75">
      <c r="A156" s="152"/>
      <c r="B156" s="5">
        <v>85415</v>
      </c>
      <c r="C156" s="13" t="s">
        <v>778</v>
      </c>
      <c r="D156" s="15">
        <f>D157+D158+D159</f>
        <v>583920</v>
      </c>
      <c r="E156" s="8">
        <f>E157+E158+E159</f>
        <v>0</v>
      </c>
      <c r="F156" s="8">
        <f>F157+F158+F159</f>
        <v>291500</v>
      </c>
      <c r="G156" s="61">
        <f>G157+G158+G159</f>
        <v>292420</v>
      </c>
      <c r="H156" s="8">
        <f>H157+H158+H159</f>
        <v>0</v>
      </c>
    </row>
    <row r="157" spans="1:8" s="48" customFormat="1" ht="25.5">
      <c r="A157" s="10"/>
      <c r="B157" s="10">
        <v>2030</v>
      </c>
      <c r="C157" s="24" t="s">
        <v>317</v>
      </c>
      <c r="D157" s="12">
        <v>278118</v>
      </c>
      <c r="E157" s="12"/>
      <c r="F157" s="12">
        <v>139000</v>
      </c>
      <c r="G157" s="12">
        <v>139118</v>
      </c>
      <c r="H157" s="12"/>
    </row>
    <row r="158" spans="1:8" s="48" customFormat="1" ht="38.25">
      <c r="A158" s="10"/>
      <c r="B158" s="10">
        <v>2318</v>
      </c>
      <c r="C158" s="24" t="s">
        <v>243</v>
      </c>
      <c r="D158" s="12">
        <v>214061</v>
      </c>
      <c r="E158" s="12"/>
      <c r="F158" s="12">
        <v>107000</v>
      </c>
      <c r="G158" s="12">
        <v>107061</v>
      </c>
      <c r="H158" s="12"/>
    </row>
    <row r="159" spans="1:8" s="48" customFormat="1" ht="38.25">
      <c r="A159" s="10"/>
      <c r="B159" s="10">
        <v>2319</v>
      </c>
      <c r="C159" s="24" t="s">
        <v>243</v>
      </c>
      <c r="D159" s="12">
        <v>91741</v>
      </c>
      <c r="E159" s="12"/>
      <c r="F159" s="12">
        <v>45500</v>
      </c>
      <c r="G159" s="12">
        <v>46241</v>
      </c>
      <c r="H159" s="12"/>
    </row>
    <row r="160" spans="1:8" s="154" customFormat="1" ht="12.75">
      <c r="A160" s="157"/>
      <c r="B160" s="10"/>
      <c r="C160" s="24"/>
      <c r="D160" s="153"/>
      <c r="E160" s="160"/>
      <c r="F160" s="158"/>
      <c r="G160" s="160"/>
      <c r="H160" s="158"/>
    </row>
    <row r="161" spans="1:8" ht="21" customHeight="1">
      <c r="A161" s="37">
        <v>900</v>
      </c>
      <c r="B161" s="25"/>
      <c r="C161" s="3" t="s">
        <v>781</v>
      </c>
      <c r="D161" s="4">
        <f>D162+D165+D172+D170</f>
        <v>44720189</v>
      </c>
      <c r="E161" s="4">
        <f>E162+E165+E172+E170</f>
        <v>9104600</v>
      </c>
      <c r="F161" s="4">
        <f>F162+F165+F172+F170</f>
        <v>3062500</v>
      </c>
      <c r="G161" s="4">
        <f>G162+G165+G172+G170</f>
        <v>24734300</v>
      </c>
      <c r="H161" s="4">
        <f>H162+H165+H172+H170</f>
        <v>7818789</v>
      </c>
    </row>
    <row r="162" spans="1:8" ht="12.75">
      <c r="A162" s="5"/>
      <c r="B162" s="5">
        <v>90001</v>
      </c>
      <c r="C162" s="13" t="s">
        <v>637</v>
      </c>
      <c r="D162" s="15">
        <f>D163+D164</f>
        <v>40084465</v>
      </c>
      <c r="E162" s="15">
        <v>8475800</v>
      </c>
      <c r="F162" s="15">
        <v>1717000</v>
      </c>
      <c r="G162" s="15">
        <v>23403800</v>
      </c>
      <c r="H162" s="15">
        <v>6487865</v>
      </c>
    </row>
    <row r="163" spans="1:8" ht="38.25">
      <c r="A163" s="40"/>
      <c r="B163" s="10">
        <v>6292</v>
      </c>
      <c r="C163" s="24" t="s">
        <v>492</v>
      </c>
      <c r="D163" s="12">
        <v>29950687</v>
      </c>
      <c r="E163" s="49"/>
      <c r="F163" s="49"/>
      <c r="G163" s="49"/>
      <c r="H163" s="49"/>
    </row>
    <row r="164" spans="1:8" ht="38.25">
      <c r="A164" s="40"/>
      <c r="B164" s="10">
        <v>6612</v>
      </c>
      <c r="C164" s="24" t="s">
        <v>319</v>
      </c>
      <c r="D164" s="12">
        <v>10133778</v>
      </c>
      <c r="E164" s="49"/>
      <c r="F164" s="49"/>
      <c r="G164" s="49"/>
      <c r="H164" s="49"/>
    </row>
    <row r="165" spans="1:8" ht="12.75">
      <c r="A165" s="5"/>
      <c r="B165" s="5">
        <v>90017</v>
      </c>
      <c r="C165" s="13" t="s">
        <v>585</v>
      </c>
      <c r="D165" s="15">
        <f>D166+D167+D168+D169</f>
        <v>3500000</v>
      </c>
      <c r="E165" s="15">
        <v>449200</v>
      </c>
      <c r="F165" s="15">
        <v>1016800</v>
      </c>
      <c r="G165" s="15">
        <v>1016900</v>
      </c>
      <c r="H165" s="15">
        <v>1017100</v>
      </c>
    </row>
    <row r="166" spans="1:8" s="48" customFormat="1" ht="12.75">
      <c r="A166" s="10"/>
      <c r="B166" s="18" t="s">
        <v>472</v>
      </c>
      <c r="C166" s="24" t="s">
        <v>11</v>
      </c>
      <c r="D166" s="12">
        <v>188000</v>
      </c>
      <c r="E166" s="45"/>
      <c r="F166" s="45"/>
      <c r="G166" s="45"/>
      <c r="H166" s="45"/>
    </row>
    <row r="167" spans="1:8" s="48" customFormat="1" ht="25.5">
      <c r="A167" s="10"/>
      <c r="B167" s="18" t="s">
        <v>586</v>
      </c>
      <c r="C167" s="24" t="s">
        <v>587</v>
      </c>
      <c r="D167" s="12">
        <v>5000</v>
      </c>
      <c r="E167" s="45"/>
      <c r="F167" s="45"/>
      <c r="G167" s="45"/>
      <c r="H167" s="45"/>
    </row>
    <row r="168" spans="1:8" s="48" customFormat="1" ht="12.75">
      <c r="A168" s="10"/>
      <c r="B168" s="18" t="s">
        <v>491</v>
      </c>
      <c r="C168" s="24" t="s">
        <v>36</v>
      </c>
      <c r="D168" s="12">
        <v>1655800</v>
      </c>
      <c r="E168" s="45"/>
      <c r="F168" s="45"/>
      <c r="G168" s="45"/>
      <c r="H168" s="45"/>
    </row>
    <row r="169" spans="1:8" s="48" customFormat="1" ht="12.75">
      <c r="A169" s="10"/>
      <c r="B169" s="18" t="s">
        <v>468</v>
      </c>
      <c r="C169" s="24" t="s">
        <v>819</v>
      </c>
      <c r="D169" s="12">
        <v>1651200</v>
      </c>
      <c r="E169" s="45"/>
      <c r="F169" s="45"/>
      <c r="G169" s="45"/>
      <c r="H169" s="45"/>
    </row>
    <row r="170" spans="1:8" s="47" customFormat="1" ht="25.5">
      <c r="A170" s="5"/>
      <c r="B170" s="6">
        <v>90020</v>
      </c>
      <c r="C170" s="13" t="s">
        <v>588</v>
      </c>
      <c r="D170" s="15">
        <f>D171</f>
        <v>15000</v>
      </c>
      <c r="E170" s="33"/>
      <c r="F170" s="33">
        <v>15000</v>
      </c>
      <c r="G170" s="33"/>
      <c r="H170" s="33"/>
    </row>
    <row r="171" spans="1:8" s="48" customFormat="1" ht="12.75">
      <c r="A171" s="10"/>
      <c r="B171" s="18" t="s">
        <v>320</v>
      </c>
      <c r="C171" s="24" t="s">
        <v>321</v>
      </c>
      <c r="D171" s="12">
        <v>15000</v>
      </c>
      <c r="E171" s="45"/>
      <c r="F171" s="45"/>
      <c r="G171" s="45"/>
      <c r="H171" s="45"/>
    </row>
    <row r="172" spans="1:8" ht="12.75">
      <c r="A172" s="5"/>
      <c r="B172" s="5">
        <v>90095</v>
      </c>
      <c r="C172" s="13" t="s">
        <v>694</v>
      </c>
      <c r="D172" s="15">
        <f>SUM(D173:D176)</f>
        <v>1120724</v>
      </c>
      <c r="E172" s="15">
        <f>SUM(E173:E176)</f>
        <v>179600</v>
      </c>
      <c r="F172" s="15">
        <f>SUM(F173:F176)</f>
        <v>313700</v>
      </c>
      <c r="G172" s="15">
        <f>SUM(G173:G176)</f>
        <v>313600</v>
      </c>
      <c r="H172" s="15">
        <f>SUM(H173:H176)</f>
        <v>313824</v>
      </c>
    </row>
    <row r="173" spans="1:8" ht="12.75">
      <c r="A173" s="40"/>
      <c r="B173" s="18" t="s">
        <v>491</v>
      </c>
      <c r="C173" s="24" t="s">
        <v>36</v>
      </c>
      <c r="D173" s="12">
        <v>50000</v>
      </c>
      <c r="E173" s="45">
        <v>12500</v>
      </c>
      <c r="F173" s="45">
        <v>12500</v>
      </c>
      <c r="G173" s="45">
        <v>12500</v>
      </c>
      <c r="H173" s="45">
        <v>12500</v>
      </c>
    </row>
    <row r="174" spans="1:8" ht="38.25">
      <c r="A174" s="40"/>
      <c r="B174" s="135">
        <v>2310</v>
      </c>
      <c r="C174" s="87" t="s">
        <v>322</v>
      </c>
      <c r="D174" s="12">
        <v>468200</v>
      </c>
      <c r="E174" s="45">
        <v>117100</v>
      </c>
      <c r="F174" s="45">
        <v>117100</v>
      </c>
      <c r="G174" s="45">
        <v>117000</v>
      </c>
      <c r="H174" s="45">
        <v>117000</v>
      </c>
    </row>
    <row r="175" spans="1:8" ht="38.25">
      <c r="A175" s="40"/>
      <c r="B175" s="135">
        <v>6290</v>
      </c>
      <c r="C175" s="87" t="s">
        <v>492</v>
      </c>
      <c r="D175" s="12">
        <v>372524</v>
      </c>
      <c r="E175" s="45">
        <v>50000</v>
      </c>
      <c r="F175" s="45">
        <v>107500</v>
      </c>
      <c r="G175" s="45">
        <v>107500</v>
      </c>
      <c r="H175" s="45">
        <v>107524</v>
      </c>
    </row>
    <row r="176" spans="1:8" ht="38.25">
      <c r="A176" s="40"/>
      <c r="B176" s="135">
        <v>6610</v>
      </c>
      <c r="C176" s="87" t="s">
        <v>319</v>
      </c>
      <c r="D176" s="12">
        <v>230000</v>
      </c>
      <c r="E176" s="45"/>
      <c r="F176" s="45">
        <v>76600</v>
      </c>
      <c r="G176" s="45">
        <v>76600</v>
      </c>
      <c r="H176" s="45">
        <v>76800</v>
      </c>
    </row>
    <row r="177" spans="1:8" ht="25.5">
      <c r="A177" s="37">
        <v>925</v>
      </c>
      <c r="B177" s="25"/>
      <c r="C177" s="3" t="s">
        <v>797</v>
      </c>
      <c r="D177" s="4">
        <f>D178</f>
        <v>648000</v>
      </c>
      <c r="E177" s="4">
        <f>E178</f>
        <v>39000</v>
      </c>
      <c r="F177" s="4">
        <f>F178</f>
        <v>272000</v>
      </c>
      <c r="G177" s="4">
        <f>G178</f>
        <v>239000</v>
      </c>
      <c r="H177" s="4">
        <f>H178</f>
        <v>98000</v>
      </c>
    </row>
    <row r="178" spans="1:8" ht="12.75">
      <c r="A178" s="40"/>
      <c r="B178" s="5">
        <v>92504</v>
      </c>
      <c r="C178" s="7" t="s">
        <v>501</v>
      </c>
      <c r="D178" s="15">
        <f>D179+D180+D181</f>
        <v>648000</v>
      </c>
      <c r="E178" s="15">
        <v>39000</v>
      </c>
      <c r="F178" s="15">
        <v>272000</v>
      </c>
      <c r="G178" s="15">
        <v>239000</v>
      </c>
      <c r="H178" s="15">
        <v>98000</v>
      </c>
    </row>
    <row r="179" spans="1:8" ht="12.75">
      <c r="A179" s="10"/>
      <c r="B179" s="18" t="s">
        <v>491</v>
      </c>
      <c r="C179" s="24" t="s">
        <v>36</v>
      </c>
      <c r="D179" s="12">
        <v>640000</v>
      </c>
      <c r="E179" s="12"/>
      <c r="F179" s="12"/>
      <c r="G179" s="12"/>
      <c r="H179" s="12"/>
    </row>
    <row r="180" spans="1:8" ht="12.75">
      <c r="A180" s="10"/>
      <c r="B180" s="18" t="s">
        <v>487</v>
      </c>
      <c r="C180" s="24" t="s">
        <v>32</v>
      </c>
      <c r="D180" s="12">
        <v>4000</v>
      </c>
      <c r="E180" s="12"/>
      <c r="F180" s="12"/>
      <c r="G180" s="12"/>
      <c r="H180" s="12"/>
    </row>
    <row r="181" spans="1:8" ht="12.75">
      <c r="A181" s="10"/>
      <c r="B181" s="18" t="s">
        <v>468</v>
      </c>
      <c r="C181" s="24" t="s">
        <v>819</v>
      </c>
      <c r="D181" s="12">
        <v>4000</v>
      </c>
      <c r="E181" s="39"/>
      <c r="F181" s="39"/>
      <c r="G181" s="39"/>
      <c r="H181" s="39"/>
    </row>
    <row r="182" spans="1:8" ht="26.25" customHeight="1">
      <c r="A182" s="124"/>
      <c r="B182" s="125"/>
      <c r="C182" s="127" t="s">
        <v>310</v>
      </c>
      <c r="D182" s="126">
        <f>SUM(D183:D186)</f>
        <v>111914790</v>
      </c>
      <c r="E182" s="126">
        <f>SUM(E183:E186)</f>
        <v>18554900</v>
      </c>
      <c r="F182" s="126">
        <f>SUM(F183:F186)</f>
        <v>29417252</v>
      </c>
      <c r="G182" s="126">
        <f>SUM(G183:G186)</f>
        <v>32500000</v>
      </c>
      <c r="H182" s="126">
        <f>SUM(H183:H186)</f>
        <v>31442638</v>
      </c>
    </row>
    <row r="183" spans="1:8" ht="12.75">
      <c r="A183" s="10"/>
      <c r="B183" s="10">
        <v>931</v>
      </c>
      <c r="C183" s="24" t="s">
        <v>323</v>
      </c>
      <c r="D183" s="12">
        <v>7800000</v>
      </c>
      <c r="E183" s="12"/>
      <c r="F183" s="12">
        <v>2000000</v>
      </c>
      <c r="G183" s="12"/>
      <c r="H183" s="12">
        <v>5800000</v>
      </c>
    </row>
    <row r="184" spans="1:8" s="48" customFormat="1" ht="25.5">
      <c r="A184" s="10"/>
      <c r="B184" s="137">
        <v>952</v>
      </c>
      <c r="C184" s="138" t="s">
        <v>39</v>
      </c>
      <c r="D184" s="12">
        <v>49452779</v>
      </c>
      <c r="E184" s="12">
        <v>9000000</v>
      </c>
      <c r="F184" s="12">
        <v>7025718</v>
      </c>
      <c r="G184" s="12">
        <v>21000000</v>
      </c>
      <c r="H184" s="12">
        <v>12427061</v>
      </c>
    </row>
    <row r="185" spans="1:8" ht="38.25">
      <c r="A185" s="10"/>
      <c r="B185" s="137">
        <v>952</v>
      </c>
      <c r="C185" s="138" t="s">
        <v>333</v>
      </c>
      <c r="D185" s="12">
        <v>35215577</v>
      </c>
      <c r="E185" s="12"/>
      <c r="F185" s="12">
        <v>10500000</v>
      </c>
      <c r="G185" s="12">
        <v>11500000</v>
      </c>
      <c r="H185" s="12">
        <v>13215577</v>
      </c>
    </row>
    <row r="186" spans="1:8" s="48" customFormat="1" ht="12.75">
      <c r="A186" s="10"/>
      <c r="B186" s="137">
        <v>955</v>
      </c>
      <c r="C186" s="138" t="s">
        <v>334</v>
      </c>
      <c r="D186" s="12">
        <v>19446434</v>
      </c>
      <c r="E186" s="12">
        <v>9554900</v>
      </c>
      <c r="F186" s="12">
        <v>9891534</v>
      </c>
      <c r="G186" s="12"/>
      <c r="H186" s="12"/>
    </row>
    <row r="187" spans="1:8" ht="28.5" customHeight="1">
      <c r="A187" s="122"/>
      <c r="B187" s="123"/>
      <c r="C187" s="128" t="s">
        <v>309</v>
      </c>
      <c r="D187" s="121">
        <f>D5+D182</f>
        <v>501588957</v>
      </c>
      <c r="E187" s="121">
        <f>E5+E182</f>
        <v>114424566</v>
      </c>
      <c r="F187" s="121">
        <f>F5+F182</f>
        <v>118469499</v>
      </c>
      <c r="G187" s="121">
        <f>G5+G182</f>
        <v>144900638</v>
      </c>
      <c r="H187" s="121">
        <f>H5+H182</f>
        <v>123794254</v>
      </c>
    </row>
  </sheetData>
  <printOptions gridLines="1" horizontalCentered="1"/>
  <pageMargins left="0.1968503937007874" right="0.1968503937007874" top="0.95" bottom="0.3937007874015748" header="0.2755905511811024" footer="0.11811023622047245"/>
  <pageSetup horizontalDpi="600" verticalDpi="600" orientation="landscape" paperSize="9" scale="90" r:id="rId1"/>
  <headerFooter alignWithMargins="0">
    <oddHeader xml:space="preserve">&amp;C&amp;"Arial CE,Pogrubiony"Harmonogram dochodów budżetowych miasta Opola na 2005 r. 
 &amp;R&amp;8Zał. Nr 1
do zarządzenia Nr OR.I-0151-
/2005  
Prezydenta  Miasta Opola
z dnia   .08.2005 r. 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4"/>
  <sheetViews>
    <sheetView tabSelected="1" workbookViewId="0" topLeftCell="A138">
      <selection activeCell="A162" sqref="A162"/>
    </sheetView>
  </sheetViews>
  <sheetFormatPr defaultColWidth="9.00390625" defaultRowHeight="12.75"/>
  <cols>
    <col min="1" max="1" width="5.625" style="48" customWidth="1"/>
    <col min="2" max="2" width="9.125" style="48" customWidth="1"/>
    <col min="3" max="3" width="56.625" style="48" customWidth="1"/>
    <col min="4" max="4" width="30.625" style="48" customWidth="1"/>
    <col min="5" max="5" width="13.75390625" style="48" customWidth="1"/>
    <col min="6" max="6" width="13.75390625" style="36" customWidth="1"/>
    <col min="7" max="8" width="13.625" style="36" customWidth="1"/>
    <col min="9" max="9" width="13.75390625" style="36" customWidth="1"/>
    <col min="10" max="16384" width="9.125" style="48" customWidth="1"/>
  </cols>
  <sheetData>
    <row r="1" spans="1:9" ht="30.75" customHeight="1">
      <c r="A1" s="191" t="s">
        <v>40</v>
      </c>
      <c r="B1" s="195" t="s">
        <v>41</v>
      </c>
      <c r="C1" s="193" t="s">
        <v>42</v>
      </c>
      <c r="D1" s="193" t="s">
        <v>43</v>
      </c>
      <c r="E1" s="193" t="s">
        <v>358</v>
      </c>
      <c r="F1" s="188" t="s">
        <v>44</v>
      </c>
      <c r="G1" s="189"/>
      <c r="H1" s="189"/>
      <c r="I1" s="190"/>
    </row>
    <row r="2" spans="1:9" ht="36" customHeight="1">
      <c r="A2" s="192"/>
      <c r="B2" s="196"/>
      <c r="C2" s="194"/>
      <c r="D2" s="194"/>
      <c r="E2" s="194"/>
      <c r="F2" s="58" t="s">
        <v>45</v>
      </c>
      <c r="G2" s="58" t="s">
        <v>46</v>
      </c>
      <c r="H2" s="58" t="s">
        <v>47</v>
      </c>
      <c r="I2" s="58" t="s">
        <v>48</v>
      </c>
    </row>
    <row r="3" spans="1:9" ht="9" customHeight="1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109">
        <v>6</v>
      </c>
      <c r="G3" s="1">
        <v>7</v>
      </c>
      <c r="H3" s="1">
        <v>8</v>
      </c>
      <c r="I3" s="1">
        <v>9</v>
      </c>
    </row>
    <row r="4" spans="1:9" ht="19.5" customHeight="1">
      <c r="A4" s="95" t="s">
        <v>49</v>
      </c>
      <c r="B4" s="2"/>
      <c r="C4" s="4" t="s">
        <v>50</v>
      </c>
      <c r="D4" s="4"/>
      <c r="E4" s="4">
        <f>E5+E7+E9</f>
        <v>163400</v>
      </c>
      <c r="F4" s="4">
        <f>F5+F7+F9</f>
        <v>1250</v>
      </c>
      <c r="G4" s="4">
        <f>G5+G7+G9</f>
        <v>77650</v>
      </c>
      <c r="H4" s="4">
        <f>H5+H7+H9</f>
        <v>83250</v>
      </c>
      <c r="I4" s="4">
        <f>I5+I7+I9</f>
        <v>1250</v>
      </c>
    </row>
    <row r="5" spans="1:9" ht="12.75">
      <c r="A5" s="5"/>
      <c r="B5" s="6" t="s">
        <v>51</v>
      </c>
      <c r="C5" s="13" t="s">
        <v>542</v>
      </c>
      <c r="D5" s="14" t="s">
        <v>52</v>
      </c>
      <c r="E5" s="15">
        <f>E6</f>
        <v>46400</v>
      </c>
      <c r="F5" s="15">
        <f>F6</f>
        <v>0</v>
      </c>
      <c r="G5" s="15">
        <f>G6</f>
        <v>26400</v>
      </c>
      <c r="H5" s="15">
        <f>H6</f>
        <v>20000</v>
      </c>
      <c r="I5" s="15">
        <f>I6</f>
        <v>0</v>
      </c>
    </row>
    <row r="6" spans="1:9" ht="12.75">
      <c r="A6" s="10"/>
      <c r="B6" s="10"/>
      <c r="C6" s="31" t="s">
        <v>589</v>
      </c>
      <c r="D6" s="11"/>
      <c r="E6" s="12">
        <v>46400</v>
      </c>
      <c r="F6" s="12"/>
      <c r="G6" s="12">
        <v>26400</v>
      </c>
      <c r="H6" s="12">
        <v>20000</v>
      </c>
      <c r="I6" s="12"/>
    </row>
    <row r="7" spans="1:9" ht="12.75">
      <c r="A7" s="10"/>
      <c r="B7" s="6" t="s">
        <v>53</v>
      </c>
      <c r="C7" s="13" t="s">
        <v>54</v>
      </c>
      <c r="D7" s="14" t="s">
        <v>52</v>
      </c>
      <c r="E7" s="15">
        <f>E8</f>
        <v>5000</v>
      </c>
      <c r="F7" s="15">
        <f>F8</f>
        <v>1250</v>
      </c>
      <c r="G7" s="15">
        <f>G8</f>
        <v>1250</v>
      </c>
      <c r="H7" s="15">
        <f>H8</f>
        <v>1250</v>
      </c>
      <c r="I7" s="15">
        <f>I8</f>
        <v>1250</v>
      </c>
    </row>
    <row r="8" spans="1:9" ht="12.75">
      <c r="A8" s="10"/>
      <c r="B8" s="10"/>
      <c r="C8" s="11" t="s">
        <v>673</v>
      </c>
      <c r="D8" s="11"/>
      <c r="E8" s="12">
        <v>5000</v>
      </c>
      <c r="F8" s="12">
        <v>1250</v>
      </c>
      <c r="G8" s="12">
        <v>1250</v>
      </c>
      <c r="H8" s="12">
        <v>1250</v>
      </c>
      <c r="I8" s="12">
        <v>1250</v>
      </c>
    </row>
    <row r="9" spans="1:9" s="47" customFormat="1" ht="12.75">
      <c r="A9" s="5"/>
      <c r="B9" s="6" t="s">
        <v>55</v>
      </c>
      <c r="C9" s="13" t="s">
        <v>56</v>
      </c>
      <c r="D9" s="14" t="s">
        <v>52</v>
      </c>
      <c r="E9" s="15">
        <f>E10+E11</f>
        <v>112000</v>
      </c>
      <c r="F9" s="15">
        <f>F10+F11</f>
        <v>0</v>
      </c>
      <c r="G9" s="15">
        <f>G10+G11</f>
        <v>50000</v>
      </c>
      <c r="H9" s="15">
        <f>H10+H11</f>
        <v>62000</v>
      </c>
      <c r="I9" s="15">
        <f>I10+I11</f>
        <v>0</v>
      </c>
    </row>
    <row r="10" spans="1:9" ht="12.75">
      <c r="A10" s="10"/>
      <c r="B10" s="10"/>
      <c r="C10" s="11" t="s">
        <v>366</v>
      </c>
      <c r="D10" s="12"/>
      <c r="E10" s="12">
        <v>102000</v>
      </c>
      <c r="F10" s="12"/>
      <c r="G10" s="12">
        <v>50000</v>
      </c>
      <c r="H10" s="12">
        <v>52000</v>
      </c>
      <c r="I10" s="12"/>
    </row>
    <row r="11" spans="1:9" ht="12.75">
      <c r="A11" s="10"/>
      <c r="B11" s="10"/>
      <c r="C11" s="11" t="s">
        <v>673</v>
      </c>
      <c r="D11" s="12"/>
      <c r="E11" s="12">
        <v>10000</v>
      </c>
      <c r="F11" s="12"/>
      <c r="G11" s="39"/>
      <c r="H11" s="12">
        <v>10000</v>
      </c>
      <c r="I11" s="39"/>
    </row>
    <row r="12" spans="1:9" ht="25.5" customHeight="1">
      <c r="A12" s="95" t="s">
        <v>57</v>
      </c>
      <c r="B12" s="2"/>
      <c r="C12" s="4" t="s">
        <v>58</v>
      </c>
      <c r="D12" s="4"/>
      <c r="E12" s="4">
        <f>E13</f>
        <v>10000</v>
      </c>
      <c r="F12" s="4">
        <f>F14</f>
        <v>0</v>
      </c>
      <c r="G12" s="4">
        <f>G14</f>
        <v>5000</v>
      </c>
      <c r="H12" s="4">
        <f>H14</f>
        <v>5000</v>
      </c>
      <c r="I12" s="4">
        <f>I14</f>
        <v>0</v>
      </c>
    </row>
    <row r="13" spans="1:9" s="47" customFormat="1" ht="12.75">
      <c r="A13" s="5"/>
      <c r="B13" s="6" t="s">
        <v>59</v>
      </c>
      <c r="C13" s="13" t="s">
        <v>60</v>
      </c>
      <c r="D13" s="14" t="s">
        <v>52</v>
      </c>
      <c r="E13" s="8">
        <f>E14</f>
        <v>10000</v>
      </c>
      <c r="F13" s="15"/>
      <c r="G13" s="8"/>
      <c r="H13" s="15"/>
      <c r="I13" s="8"/>
    </row>
    <row r="14" spans="1:9" ht="12.75">
      <c r="A14" s="5"/>
      <c r="B14" s="18"/>
      <c r="C14" s="31" t="s">
        <v>673</v>
      </c>
      <c r="D14" s="13"/>
      <c r="E14" s="12">
        <v>10000</v>
      </c>
      <c r="F14" s="12"/>
      <c r="G14" s="12">
        <v>5000</v>
      </c>
      <c r="H14" s="12">
        <v>5000</v>
      </c>
      <c r="I14" s="12"/>
    </row>
    <row r="15" spans="1:9" ht="24.75" customHeight="1">
      <c r="A15" s="2">
        <v>600</v>
      </c>
      <c r="B15" s="2"/>
      <c r="C15" s="4" t="s">
        <v>62</v>
      </c>
      <c r="D15" s="4"/>
      <c r="E15" s="4">
        <f>E16+E19+E32+E45+E49</f>
        <v>74710036</v>
      </c>
      <c r="F15" s="4">
        <f>F16+F19+F32+F45+F49</f>
        <v>4309575</v>
      </c>
      <c r="G15" s="4">
        <f>G16+G19+G32+G45+G49</f>
        <v>7300606</v>
      </c>
      <c r="H15" s="4">
        <f>H16+H19+H32+H45+H49</f>
        <v>22626911</v>
      </c>
      <c r="I15" s="4">
        <f>I16+I19+I32+I45+I49</f>
        <v>40472944</v>
      </c>
    </row>
    <row r="16" spans="1:9" s="47" customFormat="1" ht="12.75">
      <c r="A16" s="5"/>
      <c r="B16" s="5">
        <v>60004</v>
      </c>
      <c r="C16" s="13" t="s">
        <v>63</v>
      </c>
      <c r="D16" s="13"/>
      <c r="E16" s="15">
        <f>E18</f>
        <v>6450000</v>
      </c>
      <c r="F16" s="15">
        <f>F18</f>
        <v>1612500</v>
      </c>
      <c r="G16" s="15">
        <f>G18</f>
        <v>1612500</v>
      </c>
      <c r="H16" s="15">
        <f>H18</f>
        <v>1612500</v>
      </c>
      <c r="I16" s="15">
        <f>I18</f>
        <v>1612500</v>
      </c>
    </row>
    <row r="17" spans="1:9" ht="12.75">
      <c r="A17" s="10"/>
      <c r="B17" s="10"/>
      <c r="C17" s="15" t="s">
        <v>646</v>
      </c>
      <c r="D17" s="15" t="s">
        <v>64</v>
      </c>
      <c r="E17" s="15"/>
      <c r="F17" s="12"/>
      <c r="G17" s="12"/>
      <c r="H17" s="12"/>
      <c r="I17" s="12"/>
    </row>
    <row r="18" spans="1:9" ht="12.75">
      <c r="A18" s="10"/>
      <c r="B18" s="10"/>
      <c r="C18" s="31" t="s">
        <v>590</v>
      </c>
      <c r="D18" s="15"/>
      <c r="E18" s="12">
        <v>6450000</v>
      </c>
      <c r="F18" s="12">
        <v>1612500</v>
      </c>
      <c r="G18" s="12">
        <v>1612500</v>
      </c>
      <c r="H18" s="12">
        <v>1612500</v>
      </c>
      <c r="I18" s="12">
        <v>1612500</v>
      </c>
    </row>
    <row r="19" spans="1:9" s="47" customFormat="1" ht="12.75">
      <c r="A19" s="5"/>
      <c r="B19" s="5">
        <v>60015</v>
      </c>
      <c r="C19" s="13" t="s">
        <v>65</v>
      </c>
      <c r="D19" s="15" t="s">
        <v>66</v>
      </c>
      <c r="E19" s="15">
        <f>E20+E21+E22+E23+E24+E25+E27+E26+E28+E29+E30+E31</f>
        <v>55146036</v>
      </c>
      <c r="F19" s="15">
        <f>F20+F21+F22+F23+F24+F25+F27+F26+F28+F29+F30+F31</f>
        <v>1627750</v>
      </c>
      <c r="G19" s="15">
        <f>G20+G21+G22+G23+G24+G25+G27+G26+G28+G29+G30+G31</f>
        <v>4238546</v>
      </c>
      <c r="H19" s="15">
        <f>H20+H21+H22+H23+H24+H25+H27+H26+H28+H29+H30+H31</f>
        <v>18046590</v>
      </c>
      <c r="I19" s="15">
        <f>I20+I21+I22+I23+I24+I25+I27+I26+I28+I29+I30+I31</f>
        <v>31233150</v>
      </c>
    </row>
    <row r="20" spans="1:9" s="47" customFormat="1" ht="12.75">
      <c r="A20" s="5"/>
      <c r="B20" s="10"/>
      <c r="C20" s="11" t="s">
        <v>367</v>
      </c>
      <c r="D20" s="171" t="s">
        <v>337</v>
      </c>
      <c r="E20" s="12">
        <v>6739000</v>
      </c>
      <c r="F20" s="12">
        <v>1137500</v>
      </c>
      <c r="G20" s="12">
        <v>1867500</v>
      </c>
      <c r="H20" s="12">
        <v>1867500</v>
      </c>
      <c r="I20" s="12">
        <v>1866500</v>
      </c>
    </row>
    <row r="21" spans="1:9" ht="25.5">
      <c r="A21" s="5"/>
      <c r="B21" s="5"/>
      <c r="C21" s="11" t="s">
        <v>368</v>
      </c>
      <c r="D21" s="171" t="s">
        <v>337</v>
      </c>
      <c r="E21" s="12">
        <v>300000</v>
      </c>
      <c r="F21" s="12"/>
      <c r="G21" s="12"/>
      <c r="H21" s="12">
        <v>200000</v>
      </c>
      <c r="I21" s="12">
        <v>100000</v>
      </c>
    </row>
    <row r="22" spans="1:9" ht="25.5">
      <c r="A22" s="5"/>
      <c r="B22" s="5"/>
      <c r="C22" s="11" t="s">
        <v>369</v>
      </c>
      <c r="D22" s="171" t="s">
        <v>337</v>
      </c>
      <c r="E22" s="12">
        <v>380000</v>
      </c>
      <c r="F22" s="12"/>
      <c r="G22" s="12"/>
      <c r="H22" s="12">
        <v>200000</v>
      </c>
      <c r="I22" s="12">
        <v>180000</v>
      </c>
    </row>
    <row r="23" spans="1:9" ht="25.5">
      <c r="A23" s="5"/>
      <c r="B23" s="5"/>
      <c r="C23" s="11" t="s">
        <v>591</v>
      </c>
      <c r="D23" s="171" t="s">
        <v>337</v>
      </c>
      <c r="E23" s="12">
        <v>32337980</v>
      </c>
      <c r="F23" s="19">
        <v>96094</v>
      </c>
      <c r="G23" s="19">
        <v>119878</v>
      </c>
      <c r="H23" s="19">
        <v>10000000</v>
      </c>
      <c r="I23" s="19">
        <v>22122008</v>
      </c>
    </row>
    <row r="24" spans="1:9" ht="12.75">
      <c r="A24" s="5"/>
      <c r="B24" s="5"/>
      <c r="C24" s="11" t="s">
        <v>370</v>
      </c>
      <c r="D24" s="171" t="s">
        <v>337</v>
      </c>
      <c r="E24" s="12">
        <v>8362480</v>
      </c>
      <c r="F24" s="19">
        <v>322009</v>
      </c>
      <c r="G24" s="19">
        <v>17693</v>
      </c>
      <c r="H24" s="19">
        <v>3000000</v>
      </c>
      <c r="I24" s="19">
        <v>5022778</v>
      </c>
    </row>
    <row r="25" spans="1:9" ht="25.5">
      <c r="A25" s="5"/>
      <c r="B25" s="5"/>
      <c r="C25" s="11" t="s">
        <v>371</v>
      </c>
      <c r="D25" s="171" t="s">
        <v>337</v>
      </c>
      <c r="E25" s="12">
        <v>540000</v>
      </c>
      <c r="F25" s="19"/>
      <c r="G25" s="19"/>
      <c r="H25" s="19">
        <v>140000</v>
      </c>
      <c r="I25" s="19">
        <v>400000</v>
      </c>
    </row>
    <row r="26" spans="1:9" ht="12.75">
      <c r="A26" s="5"/>
      <c r="B26" s="5"/>
      <c r="C26" s="11" t="s">
        <v>372</v>
      </c>
      <c r="D26" s="171" t="s">
        <v>337</v>
      </c>
      <c r="E26" s="12">
        <v>1850000</v>
      </c>
      <c r="F26" s="19">
        <v>72147</v>
      </c>
      <c r="G26" s="19">
        <v>1107838</v>
      </c>
      <c r="H26" s="19">
        <v>670015</v>
      </c>
      <c r="I26" s="19"/>
    </row>
    <row r="27" spans="1:9" ht="12.75">
      <c r="A27" s="5"/>
      <c r="B27" s="5"/>
      <c r="C27" s="11" t="s">
        <v>373</v>
      </c>
      <c r="D27" s="171" t="s">
        <v>337</v>
      </c>
      <c r="E27" s="12">
        <v>1497000</v>
      </c>
      <c r="F27" s="19"/>
      <c r="G27" s="19">
        <v>1712</v>
      </c>
      <c r="H27" s="19">
        <v>500000</v>
      </c>
      <c r="I27" s="19">
        <v>995288</v>
      </c>
    </row>
    <row r="28" spans="1:9" ht="25.5">
      <c r="A28" s="5"/>
      <c r="B28" s="5"/>
      <c r="C28" s="11" t="s">
        <v>284</v>
      </c>
      <c r="D28" s="171" t="s">
        <v>337</v>
      </c>
      <c r="E28" s="12">
        <v>1920000</v>
      </c>
      <c r="F28" s="19"/>
      <c r="G28" s="19">
        <v>947425</v>
      </c>
      <c r="H28" s="19">
        <v>972575</v>
      </c>
      <c r="I28" s="19"/>
    </row>
    <row r="29" spans="1:9" ht="25.5">
      <c r="A29" s="5"/>
      <c r="B29" s="5"/>
      <c r="C29" s="11" t="s">
        <v>592</v>
      </c>
      <c r="D29" s="171" t="s">
        <v>337</v>
      </c>
      <c r="E29" s="12">
        <v>620000</v>
      </c>
      <c r="F29" s="19"/>
      <c r="G29" s="19"/>
      <c r="H29" s="19">
        <v>320000</v>
      </c>
      <c r="I29" s="19">
        <v>300000</v>
      </c>
    </row>
    <row r="30" spans="1:9" ht="12.75">
      <c r="A30" s="5"/>
      <c r="B30" s="5"/>
      <c r="C30" s="11" t="s">
        <v>593</v>
      </c>
      <c r="D30" s="171" t="s">
        <v>337</v>
      </c>
      <c r="E30" s="12">
        <v>70000</v>
      </c>
      <c r="F30" s="19"/>
      <c r="G30" s="19"/>
      <c r="H30" s="19"/>
      <c r="I30" s="19">
        <v>70000</v>
      </c>
    </row>
    <row r="31" spans="1:9" ht="38.25">
      <c r="A31" s="5"/>
      <c r="B31" s="5"/>
      <c r="C31" s="11" t="s">
        <v>325</v>
      </c>
      <c r="D31" s="15" t="s">
        <v>413</v>
      </c>
      <c r="E31" s="12">
        <v>529576</v>
      </c>
      <c r="F31" s="19"/>
      <c r="G31" s="19">
        <v>176500</v>
      </c>
      <c r="H31" s="19">
        <v>176500</v>
      </c>
      <c r="I31" s="19">
        <v>176576</v>
      </c>
    </row>
    <row r="32" spans="1:9" s="47" customFormat="1" ht="12.75">
      <c r="A32" s="5"/>
      <c r="B32" s="5">
        <v>60016</v>
      </c>
      <c r="C32" s="13" t="s">
        <v>68</v>
      </c>
      <c r="D32" s="15"/>
      <c r="E32" s="15">
        <f>SUM(E33:E44)</f>
        <v>12706000</v>
      </c>
      <c r="F32" s="15">
        <f>SUM(F33:F44)</f>
        <v>1019325</v>
      </c>
      <c r="G32" s="15">
        <f>SUM(G33:G44)</f>
        <v>1367660</v>
      </c>
      <c r="H32" s="15">
        <f>SUM(H33:H44)</f>
        <v>2808421</v>
      </c>
      <c r="I32" s="15">
        <f>SUM(I33:I44)</f>
        <v>7510594</v>
      </c>
    </row>
    <row r="33" spans="1:9" ht="12.75">
      <c r="A33" s="10"/>
      <c r="B33" s="10"/>
      <c r="C33" s="11" t="s">
        <v>367</v>
      </c>
      <c r="D33" s="15" t="s">
        <v>66</v>
      </c>
      <c r="E33" s="12">
        <v>2910000</v>
      </c>
      <c r="F33" s="12">
        <v>400000</v>
      </c>
      <c r="G33" s="12">
        <v>836600</v>
      </c>
      <c r="H33" s="12">
        <v>836600</v>
      </c>
      <c r="I33" s="12">
        <v>836800</v>
      </c>
    </row>
    <row r="34" spans="1:9" ht="12.75">
      <c r="A34" s="10"/>
      <c r="B34" s="10"/>
      <c r="C34" s="11" t="s">
        <v>580</v>
      </c>
      <c r="D34" s="171" t="s">
        <v>337</v>
      </c>
      <c r="E34" s="12">
        <v>800000</v>
      </c>
      <c r="F34" s="12">
        <v>200000</v>
      </c>
      <c r="G34" s="12">
        <v>200000</v>
      </c>
      <c r="H34" s="12">
        <v>200000</v>
      </c>
      <c r="I34" s="12">
        <v>200000</v>
      </c>
    </row>
    <row r="35" spans="1:9" ht="12.75">
      <c r="A35" s="10"/>
      <c r="B35" s="10"/>
      <c r="C35" s="11" t="s">
        <v>374</v>
      </c>
      <c r="D35" s="171" t="s">
        <v>337</v>
      </c>
      <c r="E35" s="12">
        <v>95000</v>
      </c>
      <c r="F35" s="19"/>
      <c r="G35" s="19">
        <v>33460</v>
      </c>
      <c r="H35" s="19">
        <v>61540</v>
      </c>
      <c r="I35" s="19"/>
    </row>
    <row r="36" spans="1:9" ht="25.5">
      <c r="A36" s="10"/>
      <c r="B36" s="10"/>
      <c r="C36" s="11" t="s">
        <v>375</v>
      </c>
      <c r="D36" s="171" t="s">
        <v>337</v>
      </c>
      <c r="E36" s="12">
        <v>100000</v>
      </c>
      <c r="F36" s="19"/>
      <c r="G36" s="19"/>
      <c r="H36" s="19">
        <v>100000</v>
      </c>
      <c r="I36" s="19"/>
    </row>
    <row r="37" spans="1:9" ht="38.25">
      <c r="A37" s="10"/>
      <c r="B37" s="10"/>
      <c r="C37" s="11" t="s">
        <v>519</v>
      </c>
      <c r="D37" s="15" t="s">
        <v>5</v>
      </c>
      <c r="E37" s="12">
        <v>6526000</v>
      </c>
      <c r="F37" s="19"/>
      <c r="G37" s="19">
        <v>29280</v>
      </c>
      <c r="H37" s="19">
        <v>970720</v>
      </c>
      <c r="I37" s="19">
        <v>5526000</v>
      </c>
    </row>
    <row r="38" spans="1:9" ht="12.75">
      <c r="A38" s="10"/>
      <c r="B38" s="10"/>
      <c r="C38" s="11" t="s">
        <v>376</v>
      </c>
      <c r="D38" s="15" t="s">
        <v>66</v>
      </c>
      <c r="E38" s="12">
        <v>100000</v>
      </c>
      <c r="F38" s="19"/>
      <c r="G38" s="19"/>
      <c r="H38" s="19">
        <v>100000</v>
      </c>
      <c r="I38" s="19"/>
    </row>
    <row r="39" spans="1:9" ht="25.5">
      <c r="A39" s="10"/>
      <c r="B39" s="10"/>
      <c r="C39" s="11" t="s">
        <v>377</v>
      </c>
      <c r="D39" s="171" t="s">
        <v>337</v>
      </c>
      <c r="E39" s="12">
        <v>550000</v>
      </c>
      <c r="F39" s="19">
        <v>19325</v>
      </c>
      <c r="G39" s="19">
        <v>24463</v>
      </c>
      <c r="H39" s="19">
        <v>150000</v>
      </c>
      <c r="I39" s="19">
        <v>356212</v>
      </c>
    </row>
    <row r="40" spans="1:9" ht="25.5">
      <c r="A40" s="10"/>
      <c r="B40" s="10"/>
      <c r="C40" s="11" t="s">
        <v>378</v>
      </c>
      <c r="D40" s="171" t="s">
        <v>337</v>
      </c>
      <c r="E40" s="12">
        <v>200000</v>
      </c>
      <c r="F40" s="19"/>
      <c r="G40" s="19">
        <v>439</v>
      </c>
      <c r="H40" s="19">
        <v>99561</v>
      </c>
      <c r="I40" s="19">
        <v>100000</v>
      </c>
    </row>
    <row r="41" spans="1:9" ht="25.5">
      <c r="A41" s="10"/>
      <c r="B41" s="10"/>
      <c r="C41" s="11" t="s">
        <v>594</v>
      </c>
      <c r="D41" s="171" t="s">
        <v>337</v>
      </c>
      <c r="E41" s="12">
        <v>50000</v>
      </c>
      <c r="F41" s="19"/>
      <c r="G41" s="19">
        <v>8418</v>
      </c>
      <c r="H41" s="19">
        <v>25000</v>
      </c>
      <c r="I41" s="19">
        <v>16582</v>
      </c>
    </row>
    <row r="42" spans="1:9" ht="25.5">
      <c r="A42" s="10"/>
      <c r="B42" s="10"/>
      <c r="C42" s="11" t="s">
        <v>595</v>
      </c>
      <c r="D42" s="171" t="s">
        <v>337</v>
      </c>
      <c r="E42" s="12">
        <v>100000</v>
      </c>
      <c r="F42" s="19"/>
      <c r="G42" s="19"/>
      <c r="H42" s="19">
        <v>25000</v>
      </c>
      <c r="I42" s="19">
        <v>75000</v>
      </c>
    </row>
    <row r="43" spans="1:9" ht="12.75">
      <c r="A43" s="10"/>
      <c r="B43" s="10"/>
      <c r="C43" s="11" t="s">
        <v>379</v>
      </c>
      <c r="D43" s="15" t="s">
        <v>287</v>
      </c>
      <c r="E43" s="12">
        <v>1205000</v>
      </c>
      <c r="F43" s="19">
        <v>400000</v>
      </c>
      <c r="G43" s="19">
        <v>200000</v>
      </c>
      <c r="H43" s="19">
        <v>205000</v>
      </c>
      <c r="I43" s="19">
        <v>400000</v>
      </c>
    </row>
    <row r="44" spans="1:9" ht="12.75">
      <c r="A44" s="10"/>
      <c r="B44" s="10"/>
      <c r="C44" s="11" t="s">
        <v>380</v>
      </c>
      <c r="D44" s="15" t="s">
        <v>255</v>
      </c>
      <c r="E44" s="12">
        <v>70000</v>
      </c>
      <c r="F44" s="19"/>
      <c r="G44" s="19">
        <v>35000</v>
      </c>
      <c r="H44" s="19">
        <v>35000</v>
      </c>
      <c r="I44" s="19"/>
    </row>
    <row r="45" spans="1:9" s="47" customFormat="1" ht="12.75">
      <c r="A45" s="5"/>
      <c r="B45" s="5">
        <v>60017</v>
      </c>
      <c r="C45" s="13" t="s">
        <v>531</v>
      </c>
      <c r="D45" s="15"/>
      <c r="E45" s="15">
        <f>E46+E47+E48</f>
        <v>379500</v>
      </c>
      <c r="F45" s="15">
        <f>F46+F47+F48</f>
        <v>44000</v>
      </c>
      <c r="G45" s="15">
        <f>G46+G47+G48</f>
        <v>59400</v>
      </c>
      <c r="H45" s="15">
        <f>H46+H47+H48</f>
        <v>159400</v>
      </c>
      <c r="I45" s="15">
        <f>I46+I47+I48</f>
        <v>116700</v>
      </c>
    </row>
    <row r="46" spans="1:9" s="47" customFormat="1" ht="12.75">
      <c r="A46" s="5"/>
      <c r="B46" s="5"/>
      <c r="C46" s="11" t="s">
        <v>367</v>
      </c>
      <c r="D46" s="15" t="s">
        <v>66</v>
      </c>
      <c r="E46" s="12">
        <v>102000</v>
      </c>
      <c r="F46" s="12">
        <v>20000</v>
      </c>
      <c r="G46" s="12">
        <v>30000</v>
      </c>
      <c r="H46" s="12">
        <v>30000</v>
      </c>
      <c r="I46" s="12">
        <v>22000</v>
      </c>
    </row>
    <row r="47" spans="1:9" ht="25.5">
      <c r="A47" s="10"/>
      <c r="B47" s="10"/>
      <c r="C47" s="11" t="s">
        <v>381</v>
      </c>
      <c r="D47" s="15" t="s">
        <v>287</v>
      </c>
      <c r="E47" s="12">
        <v>112200</v>
      </c>
      <c r="F47" s="12">
        <v>24000</v>
      </c>
      <c r="G47" s="12">
        <v>29400</v>
      </c>
      <c r="H47" s="12">
        <v>29400</v>
      </c>
      <c r="I47" s="12">
        <v>29400</v>
      </c>
    </row>
    <row r="48" spans="1:9" ht="25.5">
      <c r="A48" s="10"/>
      <c r="B48" s="10"/>
      <c r="C48" s="11" t="s">
        <v>285</v>
      </c>
      <c r="D48" s="15" t="s">
        <v>66</v>
      </c>
      <c r="E48" s="12">
        <v>165300</v>
      </c>
      <c r="F48" s="12"/>
      <c r="G48" s="12"/>
      <c r="H48" s="12">
        <v>100000</v>
      </c>
      <c r="I48" s="12">
        <v>65300</v>
      </c>
    </row>
    <row r="49" spans="1:9" ht="12.75">
      <c r="A49" s="10"/>
      <c r="B49" s="5">
        <v>60095</v>
      </c>
      <c r="C49" s="13" t="s">
        <v>694</v>
      </c>
      <c r="D49" s="92"/>
      <c r="E49" s="15">
        <f>E50+E51</f>
        <v>28500</v>
      </c>
      <c r="F49" s="15">
        <f>F50+F51</f>
        <v>6000</v>
      </c>
      <c r="G49" s="15">
        <f>G50+G51</f>
        <v>22500</v>
      </c>
      <c r="H49" s="15">
        <f>H50+H51</f>
        <v>0</v>
      </c>
      <c r="I49" s="15">
        <f>I50</f>
        <v>0</v>
      </c>
    </row>
    <row r="50" spans="1:9" ht="25.5">
      <c r="A50" s="10"/>
      <c r="B50" s="10"/>
      <c r="C50" s="11" t="s">
        <v>382</v>
      </c>
      <c r="D50" s="14" t="s">
        <v>287</v>
      </c>
      <c r="E50" s="12">
        <v>10000</v>
      </c>
      <c r="F50" s="12">
        <v>6000</v>
      </c>
      <c r="G50" s="12">
        <v>4000</v>
      </c>
      <c r="H50" s="12"/>
      <c r="I50" s="12"/>
    </row>
    <row r="51" spans="1:9" ht="12.75">
      <c r="A51" s="10"/>
      <c r="B51" s="10"/>
      <c r="C51" s="11" t="s">
        <v>286</v>
      </c>
      <c r="D51" s="14" t="s">
        <v>563</v>
      </c>
      <c r="E51" s="12">
        <v>18500</v>
      </c>
      <c r="F51" s="12"/>
      <c r="G51" s="12">
        <v>18500</v>
      </c>
      <c r="H51" s="12"/>
      <c r="I51" s="12"/>
    </row>
    <row r="52" spans="1:9" ht="27" customHeight="1">
      <c r="A52" s="2">
        <v>630</v>
      </c>
      <c r="B52" s="2"/>
      <c r="C52" s="4" t="s">
        <v>581</v>
      </c>
      <c r="D52" s="4"/>
      <c r="E52" s="4">
        <f aca="true" t="shared" si="0" ref="E52:I53">E53</f>
        <v>17500</v>
      </c>
      <c r="F52" s="4">
        <f t="shared" si="0"/>
        <v>4000</v>
      </c>
      <c r="G52" s="4">
        <f t="shared" si="0"/>
        <v>5500</v>
      </c>
      <c r="H52" s="4">
        <f t="shared" si="0"/>
        <v>4000</v>
      </c>
      <c r="I52" s="4">
        <f t="shared" si="0"/>
        <v>4000</v>
      </c>
    </row>
    <row r="53" spans="1:9" s="47" customFormat="1" ht="12.75">
      <c r="A53" s="5"/>
      <c r="B53" s="5">
        <v>63001</v>
      </c>
      <c r="C53" s="13" t="s">
        <v>582</v>
      </c>
      <c r="D53" s="14"/>
      <c r="E53" s="15">
        <f t="shared" si="0"/>
        <v>17500</v>
      </c>
      <c r="F53" s="15">
        <f t="shared" si="0"/>
        <v>4000</v>
      </c>
      <c r="G53" s="15">
        <f t="shared" si="0"/>
        <v>5500</v>
      </c>
      <c r="H53" s="15">
        <f t="shared" si="0"/>
        <v>4000</v>
      </c>
      <c r="I53" s="15">
        <f t="shared" si="0"/>
        <v>4000</v>
      </c>
    </row>
    <row r="54" spans="1:9" ht="25.5">
      <c r="A54" s="10"/>
      <c r="B54" s="10"/>
      <c r="C54" s="23" t="s">
        <v>583</v>
      </c>
      <c r="D54" s="14" t="s">
        <v>584</v>
      </c>
      <c r="E54" s="12">
        <v>17500</v>
      </c>
      <c r="F54" s="12">
        <v>4000</v>
      </c>
      <c r="G54" s="12">
        <v>5500</v>
      </c>
      <c r="H54" s="12">
        <v>4000</v>
      </c>
      <c r="I54" s="12">
        <v>4000</v>
      </c>
    </row>
    <row r="55" spans="1:9" ht="12.75">
      <c r="A55" s="10"/>
      <c r="B55" s="10"/>
      <c r="C55" s="11"/>
      <c r="D55" s="14"/>
      <c r="E55" s="12"/>
      <c r="F55" s="12"/>
      <c r="G55" s="12"/>
      <c r="H55" s="12"/>
      <c r="I55" s="12"/>
    </row>
    <row r="56" spans="1:9" ht="19.5" customHeight="1">
      <c r="A56" s="2">
        <v>700</v>
      </c>
      <c r="B56" s="2"/>
      <c r="C56" s="4" t="s">
        <v>71</v>
      </c>
      <c r="D56" s="4"/>
      <c r="E56" s="4">
        <f>E57+E62+E66+E73+E71</f>
        <v>31597002</v>
      </c>
      <c r="F56" s="4">
        <f>F57+F62+F66+F73+F71</f>
        <v>5030000</v>
      </c>
      <c r="G56" s="4">
        <f>G57+G62+G66+G73+G71</f>
        <v>9076257</v>
      </c>
      <c r="H56" s="4">
        <f>H57+H62+H66+H73+H71</f>
        <v>9967943</v>
      </c>
      <c r="I56" s="4">
        <f>I57+I62+I66+I73+I71</f>
        <v>7522802</v>
      </c>
    </row>
    <row r="57" spans="1:9" s="47" customFormat="1" ht="12.75">
      <c r="A57" s="5"/>
      <c r="B57" s="5">
        <v>70001</v>
      </c>
      <c r="C57" s="59" t="s">
        <v>72</v>
      </c>
      <c r="D57" s="117"/>
      <c r="E57" s="15">
        <f>E58+E59+E60+E61</f>
        <v>970000</v>
      </c>
      <c r="F57" s="15">
        <f>F58+F59+F60+F61</f>
        <v>15000</v>
      </c>
      <c r="G57" s="15">
        <f>G58+G59+G60+G61</f>
        <v>116657</v>
      </c>
      <c r="H57" s="15">
        <f>H58+H59+H60+H61</f>
        <v>63343</v>
      </c>
      <c r="I57" s="15">
        <f>I58+I59+I60+I61</f>
        <v>775000</v>
      </c>
    </row>
    <row r="58" spans="1:9" ht="12.75">
      <c r="A58" s="5"/>
      <c r="B58" s="10"/>
      <c r="C58" s="111" t="s">
        <v>624</v>
      </c>
      <c r="D58" s="14" t="s">
        <v>256</v>
      </c>
      <c r="E58" s="12">
        <v>100000</v>
      </c>
      <c r="F58" s="12">
        <v>15000</v>
      </c>
      <c r="G58" s="12">
        <v>35000</v>
      </c>
      <c r="H58" s="12">
        <v>25000</v>
      </c>
      <c r="I58" s="12">
        <v>25000</v>
      </c>
    </row>
    <row r="59" spans="1:9" ht="25.5">
      <c r="A59" s="5"/>
      <c r="B59" s="10"/>
      <c r="C59" s="111" t="s">
        <v>596</v>
      </c>
      <c r="D59" s="14" t="s">
        <v>61</v>
      </c>
      <c r="E59" s="12">
        <v>120000</v>
      </c>
      <c r="F59" s="12"/>
      <c r="G59" s="12">
        <v>81657</v>
      </c>
      <c r="H59" s="12">
        <v>38343</v>
      </c>
      <c r="I59" s="12"/>
    </row>
    <row r="60" spans="1:9" ht="12.75">
      <c r="A60" s="5"/>
      <c r="B60" s="10"/>
      <c r="C60" s="111" t="s">
        <v>597</v>
      </c>
      <c r="D60" s="14" t="s">
        <v>61</v>
      </c>
      <c r="E60" s="12">
        <v>50000</v>
      </c>
      <c r="F60" s="12"/>
      <c r="G60" s="12"/>
      <c r="H60" s="12"/>
      <c r="I60" s="12">
        <v>50000</v>
      </c>
    </row>
    <row r="61" spans="1:9" ht="38.25">
      <c r="A61" s="10"/>
      <c r="B61" s="10"/>
      <c r="C61" s="26" t="s">
        <v>598</v>
      </c>
      <c r="D61" s="163" t="s">
        <v>61</v>
      </c>
      <c r="E61" s="12">
        <v>700000</v>
      </c>
      <c r="F61" s="12"/>
      <c r="G61" s="12"/>
      <c r="H61" s="12"/>
      <c r="I61" s="12">
        <v>700000</v>
      </c>
    </row>
    <row r="62" spans="1:9" s="47" customFormat="1" ht="12.75">
      <c r="A62" s="5"/>
      <c r="B62" s="5">
        <v>70004</v>
      </c>
      <c r="C62" s="13" t="s">
        <v>502</v>
      </c>
      <c r="D62" s="14"/>
      <c r="E62" s="15">
        <f>E64+E65+E63</f>
        <v>23500002</v>
      </c>
      <c r="F62" s="15">
        <v>4200000</v>
      </c>
      <c r="G62" s="15">
        <v>6966600</v>
      </c>
      <c r="H62" s="15">
        <v>7466600</v>
      </c>
      <c r="I62" s="15">
        <v>4866802</v>
      </c>
    </row>
    <row r="63" spans="1:9" s="47" customFormat="1" ht="12.75">
      <c r="A63" s="5"/>
      <c r="B63" s="5"/>
      <c r="C63" s="164" t="s">
        <v>335</v>
      </c>
      <c r="D63" s="14" t="s">
        <v>258</v>
      </c>
      <c r="E63" s="12">
        <v>72154</v>
      </c>
      <c r="F63" s="15"/>
      <c r="G63" s="15"/>
      <c r="H63" s="15"/>
      <c r="I63" s="15"/>
    </row>
    <row r="64" spans="1:9" s="47" customFormat="1" ht="12.75">
      <c r="A64" s="5"/>
      <c r="B64" s="5"/>
      <c r="C64" s="164" t="s">
        <v>335</v>
      </c>
      <c r="D64" s="163" t="s">
        <v>257</v>
      </c>
      <c r="E64" s="12">
        <v>9975212</v>
      </c>
      <c r="F64" s="23"/>
      <c r="G64" s="23"/>
      <c r="H64" s="23"/>
      <c r="I64" s="23"/>
    </row>
    <row r="65" spans="1:9" ht="12.75">
      <c r="A65" s="5"/>
      <c r="B65" s="5"/>
      <c r="C65" s="31" t="s">
        <v>263</v>
      </c>
      <c r="D65" s="172" t="s">
        <v>61</v>
      </c>
      <c r="E65" s="12">
        <v>13452636</v>
      </c>
      <c r="F65" s="12"/>
      <c r="G65" s="12"/>
      <c r="H65" s="12"/>
      <c r="I65" s="12"/>
    </row>
    <row r="66" spans="1:9" s="47" customFormat="1" ht="12.75">
      <c r="A66" s="5"/>
      <c r="B66" s="5">
        <v>70005</v>
      </c>
      <c r="C66" s="13" t="s">
        <v>74</v>
      </c>
      <c r="D66" s="13"/>
      <c r="E66" s="15">
        <f>SUM(E67:E70)</f>
        <v>5130000</v>
      </c>
      <c r="F66" s="15">
        <f>SUM(F67:F70)</f>
        <v>735000</v>
      </c>
      <c r="G66" s="15">
        <f>SUM(G67:G70)</f>
        <v>1345000</v>
      </c>
      <c r="H66" s="15">
        <f>SUM(H67:H70)</f>
        <v>1765000</v>
      </c>
      <c r="I66" s="15">
        <f>SUM(I67:I70)</f>
        <v>1285000</v>
      </c>
    </row>
    <row r="67" spans="1:9" ht="25.5">
      <c r="A67" s="5"/>
      <c r="B67" s="10"/>
      <c r="C67" s="11" t="s">
        <v>673</v>
      </c>
      <c r="D67" s="14" t="s">
        <v>75</v>
      </c>
      <c r="E67" s="12">
        <v>4620000</v>
      </c>
      <c r="F67" s="12">
        <v>620000</v>
      </c>
      <c r="G67" s="12">
        <v>1200000</v>
      </c>
      <c r="H67" s="12">
        <v>1600000</v>
      </c>
      <c r="I67" s="12">
        <v>1200000</v>
      </c>
    </row>
    <row r="68" spans="1:9" ht="38.25">
      <c r="A68" s="5"/>
      <c r="B68" s="10"/>
      <c r="C68" s="11" t="s">
        <v>673</v>
      </c>
      <c r="D68" s="14" t="s">
        <v>244</v>
      </c>
      <c r="E68" s="12">
        <v>180000</v>
      </c>
      <c r="F68" s="12">
        <v>45000</v>
      </c>
      <c r="G68" s="12">
        <v>45000</v>
      </c>
      <c r="H68" s="12">
        <v>45000</v>
      </c>
      <c r="I68" s="12">
        <v>45000</v>
      </c>
    </row>
    <row r="69" spans="1:9" ht="25.5">
      <c r="A69" s="5"/>
      <c r="B69" s="10"/>
      <c r="C69" s="11" t="s">
        <v>545</v>
      </c>
      <c r="D69" s="14" t="s">
        <v>75</v>
      </c>
      <c r="E69" s="12">
        <v>250000</v>
      </c>
      <c r="F69" s="12">
        <v>50000</v>
      </c>
      <c r="G69" s="12">
        <v>80000</v>
      </c>
      <c r="H69" s="12">
        <v>100000</v>
      </c>
      <c r="I69" s="12">
        <v>20000</v>
      </c>
    </row>
    <row r="70" spans="1:9" ht="25.5">
      <c r="A70" s="5"/>
      <c r="B70" s="10"/>
      <c r="C70" s="162" t="s">
        <v>383</v>
      </c>
      <c r="D70" s="14" t="s">
        <v>625</v>
      </c>
      <c r="E70" s="12">
        <v>80000</v>
      </c>
      <c r="F70" s="12">
        <v>20000</v>
      </c>
      <c r="G70" s="12">
        <v>20000</v>
      </c>
      <c r="H70" s="12">
        <v>20000</v>
      </c>
      <c r="I70" s="12">
        <v>20000</v>
      </c>
    </row>
    <row r="71" spans="1:9" s="47" customFormat="1" ht="12.75">
      <c r="A71" s="5"/>
      <c r="B71" s="5">
        <v>70021</v>
      </c>
      <c r="C71" s="86" t="s">
        <v>245</v>
      </c>
      <c r="D71" s="14" t="s">
        <v>568</v>
      </c>
      <c r="E71" s="15">
        <f>E72</f>
        <v>1660000</v>
      </c>
      <c r="F71" s="15"/>
      <c r="G71" s="15">
        <v>553000</v>
      </c>
      <c r="H71" s="15">
        <v>553000</v>
      </c>
      <c r="I71" s="15">
        <v>554000</v>
      </c>
    </row>
    <row r="72" spans="1:9" ht="12.75">
      <c r="A72" s="5"/>
      <c r="B72" s="10"/>
      <c r="C72" s="162" t="s">
        <v>246</v>
      </c>
      <c r="D72" s="14"/>
      <c r="E72" s="12">
        <v>1660000</v>
      </c>
      <c r="F72" s="12"/>
      <c r="G72" s="12"/>
      <c r="H72" s="12"/>
      <c r="I72" s="12"/>
    </row>
    <row r="73" spans="1:9" s="47" customFormat="1" ht="12.75">
      <c r="A73" s="5"/>
      <c r="B73" s="5">
        <v>70095</v>
      </c>
      <c r="C73" s="13" t="s">
        <v>56</v>
      </c>
      <c r="D73" s="13"/>
      <c r="E73" s="15">
        <f>E74+E75+E76</f>
        <v>337000</v>
      </c>
      <c r="F73" s="15">
        <f>F74+F75+F76</f>
        <v>80000</v>
      </c>
      <c r="G73" s="15">
        <f>G74+G75+G76</f>
        <v>95000</v>
      </c>
      <c r="H73" s="15">
        <f>H74+H75+H76</f>
        <v>120000</v>
      </c>
      <c r="I73" s="15">
        <f>I74+I75+I76</f>
        <v>42000</v>
      </c>
    </row>
    <row r="74" spans="1:9" s="47" customFormat="1" ht="12.75">
      <c r="A74" s="5"/>
      <c r="B74" s="5"/>
      <c r="C74" s="31" t="s">
        <v>647</v>
      </c>
      <c r="D74" s="14" t="s">
        <v>256</v>
      </c>
      <c r="E74" s="12">
        <v>5000</v>
      </c>
      <c r="F74" s="12"/>
      <c r="G74" s="12"/>
      <c r="H74" s="12"/>
      <c r="I74" s="12">
        <v>5000</v>
      </c>
    </row>
    <row r="75" spans="1:9" ht="12.75">
      <c r="A75" s="10"/>
      <c r="B75" s="10"/>
      <c r="C75" s="31" t="s">
        <v>626</v>
      </c>
      <c r="D75" s="14" t="s">
        <v>628</v>
      </c>
      <c r="E75" s="12">
        <v>82000</v>
      </c>
      <c r="F75" s="12">
        <v>30000</v>
      </c>
      <c r="G75" s="12">
        <v>20000</v>
      </c>
      <c r="H75" s="12">
        <v>20000</v>
      </c>
      <c r="I75" s="12">
        <v>12000</v>
      </c>
    </row>
    <row r="76" spans="1:9" ht="25.5">
      <c r="A76" s="10"/>
      <c r="B76" s="10"/>
      <c r="C76" s="31" t="s">
        <v>627</v>
      </c>
      <c r="D76" s="14" t="s">
        <v>638</v>
      </c>
      <c r="E76" s="12">
        <v>250000</v>
      </c>
      <c r="F76" s="12">
        <v>50000</v>
      </c>
      <c r="G76" s="12">
        <v>75000</v>
      </c>
      <c r="H76" s="12">
        <v>100000</v>
      </c>
      <c r="I76" s="12">
        <v>25000</v>
      </c>
    </row>
    <row r="77" spans="1:9" ht="12.75">
      <c r="A77" s="10"/>
      <c r="B77" s="10"/>
      <c r="C77" s="31"/>
      <c r="D77" s="11"/>
      <c r="E77" s="12"/>
      <c r="F77" s="39"/>
      <c r="G77" s="12"/>
      <c r="H77" s="39"/>
      <c r="I77" s="39"/>
    </row>
    <row r="78" spans="1:9" ht="21.75" customHeight="1">
      <c r="A78" s="2">
        <v>710</v>
      </c>
      <c r="B78" s="2"/>
      <c r="C78" s="4" t="s">
        <v>76</v>
      </c>
      <c r="D78" s="4"/>
      <c r="E78" s="4">
        <f>E79+E82+E85+E89</f>
        <v>2457500</v>
      </c>
      <c r="F78" s="4">
        <f>F79+F82+F85+F89</f>
        <v>361150</v>
      </c>
      <c r="G78" s="4">
        <f>G79+G82+G85+G89</f>
        <v>599188</v>
      </c>
      <c r="H78" s="4">
        <f>H79+H82+H85+H89</f>
        <v>580412</v>
      </c>
      <c r="I78" s="4">
        <f>I79+I82+I85+I89</f>
        <v>916750</v>
      </c>
    </row>
    <row r="79" spans="1:9" s="47" customFormat="1" ht="12.75">
      <c r="A79" s="5"/>
      <c r="B79" s="5">
        <v>71004</v>
      </c>
      <c r="C79" s="13" t="s">
        <v>77</v>
      </c>
      <c r="D79" s="117"/>
      <c r="E79" s="15">
        <f>E80+E81</f>
        <v>250000</v>
      </c>
      <c r="F79" s="15">
        <f>F80+F81</f>
        <v>48550</v>
      </c>
      <c r="G79" s="15">
        <f>G80+G81</f>
        <v>81400</v>
      </c>
      <c r="H79" s="15">
        <f>H80+H81</f>
        <v>52300</v>
      </c>
      <c r="I79" s="15">
        <f>I80+I81</f>
        <v>67750</v>
      </c>
    </row>
    <row r="80" spans="1:9" s="47" customFormat="1" ht="12.75">
      <c r="A80" s="5"/>
      <c r="B80" s="5"/>
      <c r="C80" s="31" t="s">
        <v>648</v>
      </c>
      <c r="D80" s="60" t="s">
        <v>332</v>
      </c>
      <c r="E80" s="12">
        <v>180000</v>
      </c>
      <c r="F80" s="12">
        <v>48550</v>
      </c>
      <c r="G80" s="12">
        <v>58400</v>
      </c>
      <c r="H80" s="12">
        <v>29300</v>
      </c>
      <c r="I80" s="12">
        <v>43750</v>
      </c>
    </row>
    <row r="81" spans="1:9" s="47" customFormat="1" ht="25.5">
      <c r="A81" s="5"/>
      <c r="B81" s="5"/>
      <c r="C81" s="31" t="s">
        <v>247</v>
      </c>
      <c r="D81" s="14" t="s">
        <v>78</v>
      </c>
      <c r="E81" s="12">
        <v>70000</v>
      </c>
      <c r="F81" s="12"/>
      <c r="G81" s="12">
        <v>23000</v>
      </c>
      <c r="H81" s="12">
        <v>23000</v>
      </c>
      <c r="I81" s="12">
        <v>24000</v>
      </c>
    </row>
    <row r="82" spans="1:9" s="47" customFormat="1" ht="25.5">
      <c r="A82" s="5"/>
      <c r="B82" s="5">
        <v>71013</v>
      </c>
      <c r="C82" s="13" t="s">
        <v>79</v>
      </c>
      <c r="D82" s="14" t="s">
        <v>75</v>
      </c>
      <c r="E82" s="15">
        <f>E83+E84</f>
        <v>160000</v>
      </c>
      <c r="F82" s="15">
        <f>F83+F84</f>
        <v>0</v>
      </c>
      <c r="G82" s="15">
        <f>G83+G84</f>
        <v>0</v>
      </c>
      <c r="H82" s="15">
        <f>H83+H84</f>
        <v>0</v>
      </c>
      <c r="I82" s="15">
        <f>I83+I84</f>
        <v>160000</v>
      </c>
    </row>
    <row r="83" spans="1:9" ht="25.5">
      <c r="A83" s="5"/>
      <c r="B83" s="10"/>
      <c r="C83" s="162" t="s">
        <v>383</v>
      </c>
      <c r="D83" s="92"/>
      <c r="E83" s="12">
        <v>60000</v>
      </c>
      <c r="F83" s="12"/>
      <c r="G83" s="12"/>
      <c r="H83" s="12"/>
      <c r="I83" s="12">
        <v>60000</v>
      </c>
    </row>
    <row r="84" spans="1:9" ht="12.75">
      <c r="A84" s="5"/>
      <c r="B84" s="10"/>
      <c r="C84" s="31" t="s">
        <v>626</v>
      </c>
      <c r="D84" s="92"/>
      <c r="E84" s="12">
        <v>100000</v>
      </c>
      <c r="F84" s="12"/>
      <c r="G84" s="12"/>
      <c r="H84" s="12"/>
      <c r="I84" s="12">
        <v>100000</v>
      </c>
    </row>
    <row r="85" spans="1:9" s="47" customFormat="1" ht="25.5">
      <c r="A85" s="5"/>
      <c r="B85" s="5">
        <v>71015</v>
      </c>
      <c r="C85" s="13" t="s">
        <v>80</v>
      </c>
      <c r="D85" s="15" t="s">
        <v>81</v>
      </c>
      <c r="E85" s="15">
        <f>E87+E88+E86</f>
        <v>322000</v>
      </c>
      <c r="F85" s="15">
        <f>F87+F88+F86</f>
        <v>45800</v>
      </c>
      <c r="G85" s="15">
        <f>G87+G88+G86</f>
        <v>125400</v>
      </c>
      <c r="H85" s="15">
        <f>H87+H88+H86</f>
        <v>75500</v>
      </c>
      <c r="I85" s="15">
        <f>I87+I88+I86</f>
        <v>75300</v>
      </c>
    </row>
    <row r="86" spans="1:9" s="47" customFormat="1" ht="25.5">
      <c r="A86" s="5"/>
      <c r="B86" s="5"/>
      <c r="C86" s="162" t="s">
        <v>383</v>
      </c>
      <c r="D86" s="15"/>
      <c r="E86" s="12">
        <v>215000</v>
      </c>
      <c r="F86" s="12">
        <v>31500</v>
      </c>
      <c r="G86" s="12">
        <v>61200</v>
      </c>
      <c r="H86" s="12">
        <v>61200</v>
      </c>
      <c r="I86" s="12">
        <v>61100</v>
      </c>
    </row>
    <row r="87" spans="1:9" ht="38.25">
      <c r="A87" s="5"/>
      <c r="B87" s="10"/>
      <c r="C87" s="162" t="s">
        <v>384</v>
      </c>
      <c r="D87" s="13"/>
      <c r="E87" s="12">
        <v>50000</v>
      </c>
      <c r="F87" s="12"/>
      <c r="G87" s="12">
        <v>50000</v>
      </c>
      <c r="H87" s="12"/>
      <c r="I87" s="12"/>
    </row>
    <row r="88" spans="1:9" ht="12.75">
      <c r="A88" s="5"/>
      <c r="B88" s="10"/>
      <c r="C88" s="31" t="s">
        <v>626</v>
      </c>
      <c r="D88" s="13"/>
      <c r="E88" s="12">
        <v>57000</v>
      </c>
      <c r="F88" s="12">
        <v>14300</v>
      </c>
      <c r="G88" s="12">
        <v>14200</v>
      </c>
      <c r="H88" s="12">
        <v>14300</v>
      </c>
      <c r="I88" s="12">
        <v>14200</v>
      </c>
    </row>
    <row r="89" spans="1:9" ht="12.75">
      <c r="A89" s="5"/>
      <c r="B89" s="5">
        <v>71035</v>
      </c>
      <c r="C89" s="13" t="s">
        <v>82</v>
      </c>
      <c r="D89" s="13"/>
      <c r="E89" s="15">
        <f>SUM(E90:E99)</f>
        <v>1725500</v>
      </c>
      <c r="F89" s="15">
        <f>SUM(F90:F99)</f>
        <v>266800</v>
      </c>
      <c r="G89" s="15">
        <f>SUM(G90:G99)</f>
        <v>392388</v>
      </c>
      <c r="H89" s="15">
        <f>SUM(H90:H99)</f>
        <v>452612</v>
      </c>
      <c r="I89" s="15">
        <f>SUM(I90:I99)</f>
        <v>613700</v>
      </c>
    </row>
    <row r="90" spans="1:9" ht="12.75">
      <c r="A90" s="5"/>
      <c r="B90" s="5"/>
      <c r="C90" s="31" t="s">
        <v>91</v>
      </c>
      <c r="D90" s="14" t="s">
        <v>52</v>
      </c>
      <c r="E90" s="12">
        <v>867000</v>
      </c>
      <c r="F90" s="12">
        <v>216800</v>
      </c>
      <c r="G90" s="12">
        <v>216700</v>
      </c>
      <c r="H90" s="12">
        <v>216800</v>
      </c>
      <c r="I90" s="12">
        <v>216700</v>
      </c>
    </row>
    <row r="91" spans="1:9" ht="12.75">
      <c r="A91" s="5"/>
      <c r="B91" s="10"/>
      <c r="C91" s="31" t="s">
        <v>629</v>
      </c>
      <c r="D91" s="15" t="s">
        <v>649</v>
      </c>
      <c r="E91" s="12">
        <v>168500</v>
      </c>
      <c r="F91" s="12">
        <v>50000</v>
      </c>
      <c r="G91" s="12">
        <v>40000</v>
      </c>
      <c r="H91" s="12">
        <v>40000</v>
      </c>
      <c r="I91" s="12">
        <v>38500</v>
      </c>
    </row>
    <row r="92" spans="1:9" ht="25.5">
      <c r="A92" s="5"/>
      <c r="B92" s="10"/>
      <c r="C92" s="31" t="s">
        <v>599</v>
      </c>
      <c r="D92" s="15" t="s">
        <v>649</v>
      </c>
      <c r="E92" s="12">
        <v>3500</v>
      </c>
      <c r="F92" s="12"/>
      <c r="G92" s="12">
        <v>1000</v>
      </c>
      <c r="H92" s="12">
        <v>1000</v>
      </c>
      <c r="I92" s="12">
        <v>1500</v>
      </c>
    </row>
    <row r="93" spans="1:9" ht="12.75">
      <c r="A93" s="5"/>
      <c r="B93" s="10"/>
      <c r="C93" s="162" t="s">
        <v>385</v>
      </c>
      <c r="D93" s="15" t="s">
        <v>569</v>
      </c>
      <c r="E93" s="12">
        <v>360000</v>
      </c>
      <c r="F93" s="12"/>
      <c r="G93" s="12">
        <v>70188</v>
      </c>
      <c r="H93" s="12">
        <v>164812</v>
      </c>
      <c r="I93" s="12">
        <v>125000</v>
      </c>
    </row>
    <row r="94" spans="1:9" ht="25.5">
      <c r="A94" s="5"/>
      <c r="B94" s="10"/>
      <c r="C94" s="162" t="s">
        <v>386</v>
      </c>
      <c r="D94" s="14" t="s">
        <v>52</v>
      </c>
      <c r="E94" s="12">
        <v>45000</v>
      </c>
      <c r="F94" s="12"/>
      <c r="G94" s="12"/>
      <c r="H94" s="12">
        <v>20000</v>
      </c>
      <c r="I94" s="12">
        <v>25000</v>
      </c>
    </row>
    <row r="95" spans="1:9" ht="25.5">
      <c r="A95" s="5"/>
      <c r="B95" s="10"/>
      <c r="C95" s="162" t="s">
        <v>387</v>
      </c>
      <c r="D95" s="14" t="s">
        <v>61</v>
      </c>
      <c r="E95" s="12">
        <v>64500</v>
      </c>
      <c r="F95" s="12"/>
      <c r="G95" s="39">
        <v>64500</v>
      </c>
      <c r="H95" s="12"/>
      <c r="I95" s="39"/>
    </row>
    <row r="96" spans="1:9" ht="38.25">
      <c r="A96" s="5"/>
      <c r="B96" s="10"/>
      <c r="C96" s="162" t="s">
        <v>326</v>
      </c>
      <c r="D96" s="14" t="s">
        <v>61</v>
      </c>
      <c r="E96" s="12">
        <v>10000</v>
      </c>
      <c r="F96" s="12"/>
      <c r="G96" s="39"/>
      <c r="H96" s="12">
        <v>10000</v>
      </c>
      <c r="I96" s="39"/>
    </row>
    <row r="97" spans="1:9" ht="12.75">
      <c r="A97" s="5"/>
      <c r="B97" s="10"/>
      <c r="C97" s="162" t="s">
        <v>600</v>
      </c>
      <c r="D97" s="14" t="s">
        <v>61</v>
      </c>
      <c r="E97" s="12">
        <v>27000</v>
      </c>
      <c r="F97" s="12"/>
      <c r="G97" s="39"/>
      <c r="H97" s="12"/>
      <c r="I97" s="39">
        <v>27000</v>
      </c>
    </row>
    <row r="98" spans="1:9" ht="25.5">
      <c r="A98" s="5"/>
      <c r="B98" s="10"/>
      <c r="C98" s="162" t="s">
        <v>327</v>
      </c>
      <c r="D98" s="14" t="s">
        <v>61</v>
      </c>
      <c r="E98" s="12">
        <v>150000</v>
      </c>
      <c r="F98" s="12"/>
      <c r="G98" s="39"/>
      <c r="H98" s="12"/>
      <c r="I98" s="39">
        <v>150000</v>
      </c>
    </row>
    <row r="99" spans="1:9" ht="25.5">
      <c r="A99" s="5"/>
      <c r="B99" s="10"/>
      <c r="C99" s="162" t="s">
        <v>601</v>
      </c>
      <c r="D99" s="14" t="s">
        <v>61</v>
      </c>
      <c r="E99" s="12">
        <v>30000</v>
      </c>
      <c r="F99" s="12"/>
      <c r="G99" s="39"/>
      <c r="H99" s="12"/>
      <c r="I99" s="39">
        <v>30000</v>
      </c>
    </row>
    <row r="100" spans="1:9" ht="24.75" customHeight="1">
      <c r="A100" s="2">
        <v>750</v>
      </c>
      <c r="B100" s="2"/>
      <c r="C100" s="4" t="s">
        <v>92</v>
      </c>
      <c r="D100" s="4"/>
      <c r="E100" s="4">
        <f>E101+E104+E106+E108+E119+E122</f>
        <v>33877485</v>
      </c>
      <c r="F100" s="4">
        <f>F101+F104+F106+F108+F119+F122</f>
        <v>8114460</v>
      </c>
      <c r="G100" s="4">
        <f>G101+G104+G106+G108+G119+G122</f>
        <v>7989149</v>
      </c>
      <c r="H100" s="4">
        <f>H101+H104+H106+H108+H119+H122</f>
        <v>8799578</v>
      </c>
      <c r="I100" s="4">
        <f>I101+I104+I106+I108+I119+I122</f>
        <v>8974298</v>
      </c>
    </row>
    <row r="101" spans="1:9" s="47" customFormat="1" ht="12.75">
      <c r="A101" s="5"/>
      <c r="B101" s="5">
        <v>75011</v>
      </c>
      <c r="C101" s="13" t="s">
        <v>93</v>
      </c>
      <c r="D101" s="15" t="s">
        <v>94</v>
      </c>
      <c r="E101" s="15">
        <f>E102+E103</f>
        <v>920548</v>
      </c>
      <c r="F101" s="15">
        <f>F102+F103</f>
        <v>230200</v>
      </c>
      <c r="G101" s="15">
        <f>G102+G103</f>
        <v>230200</v>
      </c>
      <c r="H101" s="15">
        <f>H102+H103</f>
        <v>230100</v>
      </c>
      <c r="I101" s="15">
        <f>I102+I103</f>
        <v>230048</v>
      </c>
    </row>
    <row r="102" spans="1:9" ht="25.5">
      <c r="A102" s="5"/>
      <c r="B102" s="10"/>
      <c r="C102" s="162" t="s">
        <v>383</v>
      </c>
      <c r="D102" s="11"/>
      <c r="E102" s="12">
        <v>294395</v>
      </c>
      <c r="F102" s="12">
        <v>73600</v>
      </c>
      <c r="G102" s="12">
        <v>73600</v>
      </c>
      <c r="H102" s="12">
        <v>73600</v>
      </c>
      <c r="I102" s="12">
        <v>73595</v>
      </c>
    </row>
    <row r="103" spans="1:9" ht="38.25">
      <c r="A103" s="5"/>
      <c r="B103" s="10"/>
      <c r="C103" s="162" t="s">
        <v>388</v>
      </c>
      <c r="D103" s="11"/>
      <c r="E103" s="12">
        <v>626153</v>
      </c>
      <c r="F103" s="12">
        <v>156600</v>
      </c>
      <c r="G103" s="12">
        <v>156600</v>
      </c>
      <c r="H103" s="12">
        <v>156500</v>
      </c>
      <c r="I103" s="12">
        <v>156453</v>
      </c>
    </row>
    <row r="104" spans="1:9" s="47" customFormat="1" ht="12.75">
      <c r="A104" s="5"/>
      <c r="B104" s="5">
        <v>75020</v>
      </c>
      <c r="C104" s="13" t="s">
        <v>95</v>
      </c>
      <c r="D104" s="15" t="s">
        <v>94</v>
      </c>
      <c r="E104" s="15">
        <f>E105</f>
        <v>2275500</v>
      </c>
      <c r="F104" s="15">
        <f>F105</f>
        <v>568900</v>
      </c>
      <c r="G104" s="15">
        <f>G105</f>
        <v>568900</v>
      </c>
      <c r="H104" s="15">
        <f>H105</f>
        <v>568900</v>
      </c>
      <c r="I104" s="15">
        <f>I105</f>
        <v>568800</v>
      </c>
    </row>
    <row r="105" spans="1:9" ht="12.75">
      <c r="A105" s="10"/>
      <c r="B105" s="10"/>
      <c r="C105" s="31" t="s">
        <v>673</v>
      </c>
      <c r="D105" s="11"/>
      <c r="E105" s="12">
        <v>2275500</v>
      </c>
      <c r="F105" s="12">
        <v>568900</v>
      </c>
      <c r="G105" s="12">
        <v>568900</v>
      </c>
      <c r="H105" s="12">
        <v>568900</v>
      </c>
      <c r="I105" s="12">
        <v>568800</v>
      </c>
    </row>
    <row r="106" spans="1:9" s="47" customFormat="1" ht="12.75">
      <c r="A106" s="5"/>
      <c r="B106" s="5">
        <v>75022</v>
      </c>
      <c r="C106" s="13" t="s">
        <v>96</v>
      </c>
      <c r="D106" s="14" t="s">
        <v>97</v>
      </c>
      <c r="E106" s="15">
        <f>E107</f>
        <v>635000</v>
      </c>
      <c r="F106" s="15">
        <f>F107</f>
        <v>150000</v>
      </c>
      <c r="G106" s="15">
        <f>G107</f>
        <v>185000</v>
      </c>
      <c r="H106" s="15">
        <f>H107</f>
        <v>135000</v>
      </c>
      <c r="I106" s="15">
        <f>I107</f>
        <v>165000</v>
      </c>
    </row>
    <row r="107" spans="1:9" ht="12.75">
      <c r="A107" s="10"/>
      <c r="B107" s="10"/>
      <c r="C107" s="31" t="s">
        <v>673</v>
      </c>
      <c r="D107" s="11"/>
      <c r="E107" s="12">
        <v>635000</v>
      </c>
      <c r="F107" s="12">
        <v>150000</v>
      </c>
      <c r="G107" s="12">
        <v>185000</v>
      </c>
      <c r="H107" s="12">
        <v>135000</v>
      </c>
      <c r="I107" s="12">
        <v>165000</v>
      </c>
    </row>
    <row r="108" spans="1:9" s="47" customFormat="1" ht="12.75">
      <c r="A108" s="5"/>
      <c r="B108" s="5">
        <v>75023</v>
      </c>
      <c r="C108" s="13" t="s">
        <v>98</v>
      </c>
      <c r="D108" s="117"/>
      <c r="E108" s="15">
        <f>SUM(E109:E118)</f>
        <v>27514737</v>
      </c>
      <c r="F108" s="15">
        <f>SUM(F109:F118)</f>
        <v>6474060</v>
      </c>
      <c r="G108" s="15">
        <f>SUM(G109:G118)</f>
        <v>6388349</v>
      </c>
      <c r="H108" s="15">
        <f>SUM(H109:H118)</f>
        <v>7254978</v>
      </c>
      <c r="I108" s="15">
        <f>SUM(I109:I118)</f>
        <v>7397350</v>
      </c>
    </row>
    <row r="109" spans="1:9" s="47" customFormat="1" ht="12.75">
      <c r="A109" s="5"/>
      <c r="B109" s="5"/>
      <c r="C109" s="31" t="s">
        <v>673</v>
      </c>
      <c r="D109" s="15" t="s">
        <v>99</v>
      </c>
      <c r="E109" s="12">
        <v>25510500</v>
      </c>
      <c r="F109" s="12">
        <v>6450000</v>
      </c>
      <c r="G109" s="12">
        <v>6220000</v>
      </c>
      <c r="H109" s="12">
        <v>6420000</v>
      </c>
      <c r="I109" s="12">
        <v>6420500</v>
      </c>
    </row>
    <row r="110" spans="1:9" s="47" customFormat="1" ht="12.75">
      <c r="A110" s="5"/>
      <c r="B110" s="5"/>
      <c r="C110" s="165" t="s">
        <v>389</v>
      </c>
      <c r="D110" s="15" t="s">
        <v>563</v>
      </c>
      <c r="E110" s="12">
        <v>494900</v>
      </c>
      <c r="F110" s="12"/>
      <c r="G110" s="12">
        <v>90275</v>
      </c>
      <c r="H110" s="12">
        <v>204625</v>
      </c>
      <c r="I110" s="12">
        <v>200000</v>
      </c>
    </row>
    <row r="111" spans="1:9" s="47" customFormat="1" ht="12.75">
      <c r="A111" s="5"/>
      <c r="B111" s="5"/>
      <c r="C111" s="165" t="s">
        <v>390</v>
      </c>
      <c r="D111" s="15" t="s">
        <v>103</v>
      </c>
      <c r="E111" s="12">
        <v>69500</v>
      </c>
      <c r="F111" s="12">
        <v>3686</v>
      </c>
      <c r="G111" s="12">
        <v>6709</v>
      </c>
      <c r="H111" s="12">
        <v>30000</v>
      </c>
      <c r="I111" s="12">
        <v>29105</v>
      </c>
    </row>
    <row r="112" spans="1:9" s="47" customFormat="1" ht="25.5">
      <c r="A112" s="5"/>
      <c r="B112" s="5"/>
      <c r="C112" s="165" t="s">
        <v>391</v>
      </c>
      <c r="D112" s="171" t="s">
        <v>337</v>
      </c>
      <c r="E112" s="12">
        <v>720000</v>
      </c>
      <c r="F112" s="12">
        <v>20374</v>
      </c>
      <c r="G112" s="12"/>
      <c r="H112" s="12">
        <v>200000</v>
      </c>
      <c r="I112" s="12">
        <v>499626</v>
      </c>
    </row>
    <row r="113" spans="1:9" ht="12.75">
      <c r="A113" s="5"/>
      <c r="B113" s="10"/>
      <c r="C113" s="165" t="s">
        <v>393</v>
      </c>
      <c r="D113" s="15" t="s">
        <v>103</v>
      </c>
      <c r="E113" s="12">
        <v>454000</v>
      </c>
      <c r="F113" s="12"/>
      <c r="G113" s="12">
        <v>42709</v>
      </c>
      <c r="H113" s="12">
        <v>211291</v>
      </c>
      <c r="I113" s="12">
        <v>200000</v>
      </c>
    </row>
    <row r="114" spans="1:9" ht="12.75">
      <c r="A114" s="5"/>
      <c r="B114" s="10"/>
      <c r="C114" s="165" t="s">
        <v>394</v>
      </c>
      <c r="D114" s="171" t="s">
        <v>337</v>
      </c>
      <c r="E114" s="12">
        <v>69000</v>
      </c>
      <c r="F114" s="12"/>
      <c r="G114" s="12"/>
      <c r="H114" s="12">
        <v>69000</v>
      </c>
      <c r="I114" s="12"/>
    </row>
    <row r="115" spans="1:9" ht="25.5">
      <c r="A115" s="5"/>
      <c r="B115" s="10"/>
      <c r="C115" s="165" t="s">
        <v>395</v>
      </c>
      <c r="D115" s="171" t="s">
        <v>337</v>
      </c>
      <c r="E115" s="12">
        <v>40000</v>
      </c>
      <c r="F115" s="12"/>
      <c r="G115" s="12">
        <v>1098</v>
      </c>
      <c r="H115" s="12">
        <v>14783</v>
      </c>
      <c r="I115" s="12">
        <v>24119</v>
      </c>
    </row>
    <row r="116" spans="1:9" ht="25.5">
      <c r="A116" s="5"/>
      <c r="B116" s="10"/>
      <c r="C116" s="165" t="s">
        <v>264</v>
      </c>
      <c r="D116" s="15" t="s">
        <v>336</v>
      </c>
      <c r="E116" s="12">
        <v>6837</v>
      </c>
      <c r="F116" s="12"/>
      <c r="G116" s="12">
        <v>4558</v>
      </c>
      <c r="H116" s="12">
        <v>2279</v>
      </c>
      <c r="I116" s="12"/>
    </row>
    <row r="117" spans="1:9" ht="25.5">
      <c r="A117" s="5"/>
      <c r="B117" s="10"/>
      <c r="C117" s="165" t="s">
        <v>599</v>
      </c>
      <c r="D117" s="15" t="s">
        <v>103</v>
      </c>
      <c r="E117" s="12">
        <v>70000</v>
      </c>
      <c r="F117" s="12"/>
      <c r="G117" s="12">
        <v>23000</v>
      </c>
      <c r="H117" s="12">
        <v>23000</v>
      </c>
      <c r="I117" s="12">
        <v>24000</v>
      </c>
    </row>
    <row r="118" spans="1:9" ht="12.75">
      <c r="A118" s="5"/>
      <c r="B118" s="10"/>
      <c r="C118" s="165" t="s">
        <v>602</v>
      </c>
      <c r="D118" s="15" t="s">
        <v>61</v>
      </c>
      <c r="E118" s="12">
        <v>80000</v>
      </c>
      <c r="F118" s="12"/>
      <c r="G118" s="12"/>
      <c r="H118" s="12">
        <v>80000</v>
      </c>
      <c r="I118" s="12"/>
    </row>
    <row r="119" spans="1:9" s="47" customFormat="1" ht="25.5">
      <c r="A119" s="5"/>
      <c r="B119" s="5">
        <v>75045</v>
      </c>
      <c r="C119" s="13" t="s">
        <v>100</v>
      </c>
      <c r="D119" s="14" t="s">
        <v>101</v>
      </c>
      <c r="E119" s="15">
        <f>E120+E121</f>
        <v>37500</v>
      </c>
      <c r="F119" s="15">
        <f>F120+F121</f>
        <v>31400</v>
      </c>
      <c r="G119" s="15">
        <f>G120+G121</f>
        <v>6100</v>
      </c>
      <c r="H119" s="15">
        <f>H120+H121</f>
        <v>0</v>
      </c>
      <c r="I119" s="15">
        <f>I120+I121</f>
        <v>0</v>
      </c>
    </row>
    <row r="120" spans="1:9" ht="25.5">
      <c r="A120" s="10"/>
      <c r="B120" s="10"/>
      <c r="C120" s="162" t="s">
        <v>383</v>
      </c>
      <c r="D120" s="13"/>
      <c r="E120" s="12">
        <v>14500</v>
      </c>
      <c r="F120" s="12">
        <v>12400</v>
      </c>
      <c r="G120" s="12">
        <v>2100</v>
      </c>
      <c r="H120" s="12"/>
      <c r="I120" s="12"/>
    </row>
    <row r="121" spans="1:9" ht="25.5">
      <c r="A121" s="10"/>
      <c r="B121" s="10"/>
      <c r="C121" s="11" t="s">
        <v>396</v>
      </c>
      <c r="D121" s="13"/>
      <c r="E121" s="12">
        <v>23000</v>
      </c>
      <c r="F121" s="12">
        <v>19000</v>
      </c>
      <c r="G121" s="12">
        <v>4000</v>
      </c>
      <c r="H121" s="12"/>
      <c r="I121" s="12"/>
    </row>
    <row r="122" spans="1:9" s="47" customFormat="1" ht="12.75">
      <c r="A122" s="5"/>
      <c r="B122" s="5">
        <v>75095</v>
      </c>
      <c r="C122" s="13" t="s">
        <v>56</v>
      </c>
      <c r="D122" s="13"/>
      <c r="E122" s="15">
        <f>E123+E124+E125+E126</f>
        <v>2494200</v>
      </c>
      <c r="F122" s="15">
        <f>F123+F124+F125+F126</f>
        <v>659900</v>
      </c>
      <c r="G122" s="15">
        <f>G123+G124+G125+G126</f>
        <v>610600</v>
      </c>
      <c r="H122" s="15">
        <f>H123+H124+H125+H126</f>
        <v>610600</v>
      </c>
      <c r="I122" s="15">
        <f>I123+I124+I125+I126</f>
        <v>613100</v>
      </c>
    </row>
    <row r="123" spans="1:9" ht="12.75">
      <c r="A123" s="5"/>
      <c r="B123" s="10"/>
      <c r="C123" s="31" t="s">
        <v>673</v>
      </c>
      <c r="D123" s="15" t="s">
        <v>103</v>
      </c>
      <c r="E123" s="12">
        <v>807900</v>
      </c>
      <c r="F123" s="12">
        <v>199000</v>
      </c>
      <c r="G123" s="12">
        <v>203300</v>
      </c>
      <c r="H123" s="12">
        <v>203300</v>
      </c>
      <c r="I123" s="12">
        <v>202300</v>
      </c>
    </row>
    <row r="124" spans="1:9" ht="12.75">
      <c r="A124" s="10"/>
      <c r="B124" s="10"/>
      <c r="C124" s="31" t="s">
        <v>102</v>
      </c>
      <c r="D124" s="15" t="s">
        <v>61</v>
      </c>
      <c r="E124" s="12">
        <v>1269800</v>
      </c>
      <c r="F124" s="12">
        <v>383900</v>
      </c>
      <c r="G124" s="12">
        <v>295300</v>
      </c>
      <c r="H124" s="12">
        <v>295300</v>
      </c>
      <c r="I124" s="12">
        <v>295300</v>
      </c>
    </row>
    <row r="125" spans="1:9" ht="25.5">
      <c r="A125" s="10"/>
      <c r="B125" s="10"/>
      <c r="C125" s="31" t="s">
        <v>104</v>
      </c>
      <c r="D125" s="14" t="s">
        <v>460</v>
      </c>
      <c r="E125" s="12">
        <v>400500</v>
      </c>
      <c r="F125" s="12">
        <v>77000</v>
      </c>
      <c r="G125" s="12">
        <v>107000</v>
      </c>
      <c r="H125" s="12">
        <v>107000</v>
      </c>
      <c r="I125" s="12">
        <v>109500</v>
      </c>
    </row>
    <row r="126" spans="1:9" ht="25.5">
      <c r="A126" s="10"/>
      <c r="B126" s="10"/>
      <c r="C126" s="31" t="s">
        <v>603</v>
      </c>
      <c r="D126" s="14" t="s">
        <v>61</v>
      </c>
      <c r="E126" s="12">
        <v>16000</v>
      </c>
      <c r="F126" s="12"/>
      <c r="G126" s="12">
        <v>5000</v>
      </c>
      <c r="H126" s="12">
        <v>5000</v>
      </c>
      <c r="I126" s="12">
        <v>6000</v>
      </c>
    </row>
    <row r="127" spans="1:9" ht="25.5">
      <c r="A127" s="2">
        <v>751</v>
      </c>
      <c r="B127" s="2"/>
      <c r="C127" s="4" t="s">
        <v>504</v>
      </c>
      <c r="D127" s="4"/>
      <c r="E127" s="4">
        <f aca="true" t="shared" si="1" ref="E127:I128">E128</f>
        <v>20113</v>
      </c>
      <c r="F127" s="4">
        <f t="shared" si="1"/>
        <v>5030</v>
      </c>
      <c r="G127" s="4">
        <f t="shared" si="1"/>
        <v>5030</v>
      </c>
      <c r="H127" s="4">
        <f t="shared" si="1"/>
        <v>5030</v>
      </c>
      <c r="I127" s="4">
        <f t="shared" si="1"/>
        <v>5023</v>
      </c>
    </row>
    <row r="128" spans="1:9" s="47" customFormat="1" ht="25.5">
      <c r="A128" s="5"/>
      <c r="B128" s="5">
        <v>75101</v>
      </c>
      <c r="C128" s="13" t="s">
        <v>520</v>
      </c>
      <c r="D128" s="15" t="s">
        <v>524</v>
      </c>
      <c r="E128" s="15">
        <f t="shared" si="1"/>
        <v>20113</v>
      </c>
      <c r="F128" s="15">
        <f t="shared" si="1"/>
        <v>5030</v>
      </c>
      <c r="G128" s="15">
        <f t="shared" si="1"/>
        <v>5030</v>
      </c>
      <c r="H128" s="15">
        <f t="shared" si="1"/>
        <v>5030</v>
      </c>
      <c r="I128" s="15">
        <f t="shared" si="1"/>
        <v>5023</v>
      </c>
    </row>
    <row r="129" spans="1:9" ht="12.75">
      <c r="A129" s="10"/>
      <c r="B129" s="10"/>
      <c r="C129" s="31" t="s">
        <v>672</v>
      </c>
      <c r="D129" s="92"/>
      <c r="E129" s="12">
        <v>20113</v>
      </c>
      <c r="F129" s="19">
        <v>5030</v>
      </c>
      <c r="G129" s="19">
        <v>5030</v>
      </c>
      <c r="H129" s="19">
        <v>5030</v>
      </c>
      <c r="I129" s="19">
        <v>5023</v>
      </c>
    </row>
    <row r="130" spans="1:9" ht="12.75">
      <c r="A130" s="10"/>
      <c r="B130" s="10"/>
      <c r="C130" s="31"/>
      <c r="D130" s="15"/>
      <c r="E130" s="12"/>
      <c r="F130" s="14"/>
      <c r="G130" s="14"/>
      <c r="H130" s="14"/>
      <c r="I130" s="14"/>
    </row>
    <row r="131" spans="1:9" ht="25.5">
      <c r="A131" s="2">
        <v>754</v>
      </c>
      <c r="B131" s="2"/>
      <c r="C131" s="4" t="s">
        <v>105</v>
      </c>
      <c r="D131" s="4"/>
      <c r="E131" s="4">
        <f>E132+E135+E139+E144+E150+E148+E155</f>
        <v>12057200</v>
      </c>
      <c r="F131" s="4">
        <f>F132+F135+F139+F144+F150+F148+F155</f>
        <v>2918200</v>
      </c>
      <c r="G131" s="4">
        <f>G132+G135+G139+G144+G150+G148+G155</f>
        <v>2986769</v>
      </c>
      <c r="H131" s="4">
        <f>H132+H135+H139+H144+H150+H148+H155</f>
        <v>2928231</v>
      </c>
      <c r="I131" s="4">
        <f>I132+I135+I139+I144+I150+I148+I155</f>
        <v>3224000</v>
      </c>
    </row>
    <row r="132" spans="1:9" s="47" customFormat="1" ht="12.75">
      <c r="A132" s="5"/>
      <c r="B132" s="5">
        <v>75405</v>
      </c>
      <c r="C132" s="13" t="s">
        <v>106</v>
      </c>
      <c r="D132" s="117"/>
      <c r="E132" s="8">
        <f>E134</f>
        <v>210000</v>
      </c>
      <c r="F132" s="8">
        <f>F134</f>
        <v>66900</v>
      </c>
      <c r="G132" s="8">
        <f>G134</f>
        <v>55500</v>
      </c>
      <c r="H132" s="8">
        <f>H134</f>
        <v>43800</v>
      </c>
      <c r="I132" s="8">
        <f>I134</f>
        <v>43800</v>
      </c>
    </row>
    <row r="133" spans="1:9" ht="12.75">
      <c r="A133" s="5"/>
      <c r="B133" s="5"/>
      <c r="C133" s="15" t="s">
        <v>107</v>
      </c>
      <c r="D133" s="92"/>
      <c r="E133" s="92"/>
      <c r="F133" s="12"/>
      <c r="G133" s="12"/>
      <c r="H133" s="12"/>
      <c r="I133" s="12"/>
    </row>
    <row r="134" spans="1:9" ht="12.75">
      <c r="A134" s="5"/>
      <c r="B134" s="5"/>
      <c r="C134" s="31" t="s">
        <v>673</v>
      </c>
      <c r="D134" s="15" t="s">
        <v>259</v>
      </c>
      <c r="E134" s="12">
        <v>210000</v>
      </c>
      <c r="F134" s="12">
        <v>66900</v>
      </c>
      <c r="G134" s="12">
        <v>55500</v>
      </c>
      <c r="H134" s="12">
        <v>43800</v>
      </c>
      <c r="I134" s="12">
        <v>43800</v>
      </c>
    </row>
    <row r="135" spans="1:9" s="47" customFormat="1" ht="12.75">
      <c r="A135" s="5"/>
      <c r="B135" s="5">
        <v>75411</v>
      </c>
      <c r="C135" s="13" t="s">
        <v>108</v>
      </c>
      <c r="D135" s="117"/>
      <c r="E135" s="15">
        <f>E136+E137+E138</f>
        <v>8157000</v>
      </c>
      <c r="F135" s="15">
        <f>F136+F137+F138</f>
        <v>2001800</v>
      </c>
      <c r="G135" s="15">
        <f>G136+G137+G138</f>
        <v>2059969</v>
      </c>
      <c r="H135" s="15">
        <f>H136+H137+H138</f>
        <v>2039531</v>
      </c>
      <c r="I135" s="15">
        <f>I136+I137+I138</f>
        <v>2055700</v>
      </c>
    </row>
    <row r="136" spans="1:9" ht="25.5">
      <c r="A136" s="5"/>
      <c r="B136" s="10"/>
      <c r="C136" s="162" t="s">
        <v>383</v>
      </c>
      <c r="D136" s="14" t="s">
        <v>109</v>
      </c>
      <c r="E136" s="12">
        <v>8007000</v>
      </c>
      <c r="F136" s="12">
        <v>2001800</v>
      </c>
      <c r="G136" s="12">
        <v>2047800</v>
      </c>
      <c r="H136" s="12">
        <v>2001700</v>
      </c>
      <c r="I136" s="12">
        <v>1955700</v>
      </c>
    </row>
    <row r="137" spans="1:9" ht="12.75">
      <c r="A137" s="5"/>
      <c r="B137" s="10"/>
      <c r="C137" s="11" t="s">
        <v>635</v>
      </c>
      <c r="D137" s="15" t="s">
        <v>61</v>
      </c>
      <c r="E137" s="12">
        <v>100000</v>
      </c>
      <c r="F137" s="12"/>
      <c r="G137" s="12"/>
      <c r="H137" s="12"/>
      <c r="I137" s="12">
        <v>100000</v>
      </c>
    </row>
    <row r="138" spans="1:9" ht="38.25">
      <c r="A138" s="5"/>
      <c r="B138" s="10"/>
      <c r="C138" s="11" t="s">
        <v>288</v>
      </c>
      <c r="D138" s="15" t="s">
        <v>61</v>
      </c>
      <c r="E138" s="12">
        <v>50000</v>
      </c>
      <c r="F138" s="12"/>
      <c r="G138" s="12">
        <v>12169</v>
      </c>
      <c r="H138" s="12">
        <v>37831</v>
      </c>
      <c r="I138" s="12"/>
    </row>
    <row r="139" spans="1:12" s="47" customFormat="1" ht="25.5">
      <c r="A139" s="5"/>
      <c r="B139" s="5">
        <v>75412</v>
      </c>
      <c r="C139" s="13" t="s">
        <v>110</v>
      </c>
      <c r="D139" s="14" t="s">
        <v>101</v>
      </c>
      <c r="E139" s="15">
        <f>SUM(E140:E143)</f>
        <v>737100</v>
      </c>
      <c r="F139" s="15">
        <f>SUM(F140:F143)</f>
        <v>78000</v>
      </c>
      <c r="G139" s="15">
        <f>SUM(G140:G143)</f>
        <v>68500</v>
      </c>
      <c r="H139" s="15">
        <f>SUM(H140:H143)</f>
        <v>121000</v>
      </c>
      <c r="I139" s="15">
        <f>SUM(I140:I143)</f>
        <v>469600</v>
      </c>
      <c r="J139" s="27"/>
      <c r="K139" s="27"/>
      <c r="L139" s="27"/>
    </row>
    <row r="140" spans="1:12" s="47" customFormat="1" ht="12.75">
      <c r="A140" s="5"/>
      <c r="B140" s="5"/>
      <c r="C140" s="31" t="s">
        <v>673</v>
      </c>
      <c r="D140" s="14"/>
      <c r="E140" s="12">
        <v>271600</v>
      </c>
      <c r="F140" s="12">
        <v>78000</v>
      </c>
      <c r="G140" s="12">
        <v>63000</v>
      </c>
      <c r="H140" s="12">
        <v>61000</v>
      </c>
      <c r="I140" s="12">
        <v>69600</v>
      </c>
      <c r="J140" s="27"/>
      <c r="K140" s="27"/>
      <c r="L140" s="27"/>
    </row>
    <row r="141" spans="1:12" s="47" customFormat="1" ht="25.5">
      <c r="A141" s="5"/>
      <c r="B141" s="5"/>
      <c r="C141" s="11" t="s">
        <v>397</v>
      </c>
      <c r="D141" s="14"/>
      <c r="E141" s="12">
        <v>5500</v>
      </c>
      <c r="F141" s="12"/>
      <c r="G141" s="12">
        <v>5500</v>
      </c>
      <c r="H141" s="12"/>
      <c r="I141" s="12"/>
      <c r="J141" s="27"/>
      <c r="K141" s="27"/>
      <c r="L141" s="27"/>
    </row>
    <row r="142" spans="1:12" s="47" customFormat="1" ht="25.5">
      <c r="A142" s="5"/>
      <c r="B142" s="5"/>
      <c r="C142" s="11" t="s">
        <v>398</v>
      </c>
      <c r="D142" s="14"/>
      <c r="E142" s="12">
        <v>60000</v>
      </c>
      <c r="F142" s="12"/>
      <c r="G142" s="12"/>
      <c r="H142" s="12">
        <v>60000</v>
      </c>
      <c r="I142" s="12"/>
      <c r="J142" s="27"/>
      <c r="K142" s="27"/>
      <c r="L142" s="27"/>
    </row>
    <row r="143" spans="1:12" s="47" customFormat="1" ht="12.75">
      <c r="A143" s="5"/>
      <c r="B143" s="5"/>
      <c r="C143" s="11" t="s">
        <v>604</v>
      </c>
      <c r="D143" s="14"/>
      <c r="E143" s="12">
        <v>400000</v>
      </c>
      <c r="F143" s="12"/>
      <c r="G143" s="12"/>
      <c r="H143" s="12"/>
      <c r="I143" s="12">
        <v>400000</v>
      </c>
      <c r="J143" s="27"/>
      <c r="K143" s="27"/>
      <c r="L143" s="27"/>
    </row>
    <row r="144" spans="1:12" s="47" customFormat="1" ht="25.5">
      <c r="A144" s="5"/>
      <c r="B144" s="5">
        <v>75414</v>
      </c>
      <c r="C144" s="13" t="s">
        <v>111</v>
      </c>
      <c r="D144" s="14" t="s">
        <v>101</v>
      </c>
      <c r="E144" s="15">
        <f>E145+E146+E147</f>
        <v>74500</v>
      </c>
      <c r="F144" s="15">
        <f>F145+F146+F147</f>
        <v>0</v>
      </c>
      <c r="G144" s="15">
        <v>9300</v>
      </c>
      <c r="H144" s="15">
        <v>55900</v>
      </c>
      <c r="I144" s="15">
        <v>9300</v>
      </c>
      <c r="J144" s="27"/>
      <c r="K144" s="27"/>
      <c r="L144" s="27"/>
    </row>
    <row r="145" spans="1:12" ht="38.25">
      <c r="A145" s="5"/>
      <c r="B145" s="10"/>
      <c r="C145" s="162" t="s">
        <v>388</v>
      </c>
      <c r="D145" s="13"/>
      <c r="E145" s="12">
        <v>7000</v>
      </c>
      <c r="F145" s="12"/>
      <c r="G145" s="12">
        <v>3500</v>
      </c>
      <c r="H145" s="15"/>
      <c r="I145" s="12">
        <v>3500</v>
      </c>
      <c r="J145" s="103"/>
      <c r="K145" s="27"/>
      <c r="L145" s="103"/>
    </row>
    <row r="146" spans="1:12" ht="12.75">
      <c r="A146" s="5"/>
      <c r="B146" s="10"/>
      <c r="C146" s="150" t="s">
        <v>673</v>
      </c>
      <c r="D146" s="38"/>
      <c r="E146" s="12">
        <v>17500</v>
      </c>
      <c r="F146" s="12"/>
      <c r="G146" s="12"/>
      <c r="H146" s="15"/>
      <c r="I146" s="12"/>
      <c r="J146" s="103"/>
      <c r="K146" s="27"/>
      <c r="L146" s="103"/>
    </row>
    <row r="147" spans="1:12" ht="12.75">
      <c r="A147" s="5"/>
      <c r="B147" s="10"/>
      <c r="C147" s="165" t="s">
        <v>392</v>
      </c>
      <c r="D147" s="12"/>
      <c r="E147" s="12">
        <v>50000</v>
      </c>
      <c r="F147" s="12"/>
      <c r="G147" s="12"/>
      <c r="H147" s="12">
        <v>50000</v>
      </c>
      <c r="I147" s="12"/>
      <c r="J147" s="103"/>
      <c r="K147" s="27"/>
      <c r="L147" s="103"/>
    </row>
    <row r="148" spans="1:12" s="47" customFormat="1" ht="25.5">
      <c r="A148" s="5"/>
      <c r="B148" s="5">
        <v>75415</v>
      </c>
      <c r="C148" s="13" t="s">
        <v>523</v>
      </c>
      <c r="D148" s="15" t="s">
        <v>565</v>
      </c>
      <c r="E148" s="15">
        <f>E149</f>
        <v>115000</v>
      </c>
      <c r="F148" s="15"/>
      <c r="G148" s="15">
        <v>50000</v>
      </c>
      <c r="H148" s="15">
        <v>65000</v>
      </c>
      <c r="I148" s="15"/>
      <c r="J148" s="27"/>
      <c r="K148" s="27"/>
      <c r="L148" s="27"/>
    </row>
    <row r="149" spans="1:12" ht="12.75">
      <c r="A149" s="5"/>
      <c r="B149" s="10"/>
      <c r="C149" s="11" t="s">
        <v>548</v>
      </c>
      <c r="D149" s="13"/>
      <c r="E149" s="12">
        <v>115000</v>
      </c>
      <c r="F149" s="12"/>
      <c r="G149" s="113"/>
      <c r="H149" s="113"/>
      <c r="I149" s="12"/>
      <c r="J149" s="103"/>
      <c r="K149" s="27"/>
      <c r="L149" s="103"/>
    </row>
    <row r="150" spans="1:12" s="47" customFormat="1" ht="12.75">
      <c r="A150" s="5"/>
      <c r="B150" s="5">
        <v>75416</v>
      </c>
      <c r="C150" s="13" t="s">
        <v>112</v>
      </c>
      <c r="D150" s="15" t="s">
        <v>112</v>
      </c>
      <c r="E150" s="15">
        <f>E151+E152+E153+E154</f>
        <v>2714300</v>
      </c>
      <c r="F150" s="15">
        <f>F151+F152+F153+F154</f>
        <v>770000</v>
      </c>
      <c r="G150" s="15">
        <f>G151+G152+G153+G154</f>
        <v>719000</v>
      </c>
      <c r="H150" s="15">
        <f>H151+H152+H153+H154</f>
        <v>587000</v>
      </c>
      <c r="I150" s="15">
        <f>I151+I152+I153+I154</f>
        <v>638300</v>
      </c>
      <c r="J150" s="27"/>
      <c r="K150" s="27"/>
      <c r="L150" s="27"/>
    </row>
    <row r="151" spans="1:12" s="47" customFormat="1" ht="12.75">
      <c r="A151" s="5"/>
      <c r="B151" s="5"/>
      <c r="C151" s="31" t="s">
        <v>673</v>
      </c>
      <c r="D151" s="117"/>
      <c r="E151" s="12">
        <v>2573300</v>
      </c>
      <c r="F151" s="12">
        <v>770000</v>
      </c>
      <c r="G151" s="12">
        <v>629000</v>
      </c>
      <c r="H151" s="12">
        <v>587000</v>
      </c>
      <c r="I151" s="12">
        <v>587300</v>
      </c>
      <c r="J151" s="27"/>
      <c r="K151" s="27"/>
      <c r="L151" s="27"/>
    </row>
    <row r="152" spans="1:12" s="47" customFormat="1" ht="12.75">
      <c r="A152" s="5"/>
      <c r="B152" s="5"/>
      <c r="C152" s="11" t="s">
        <v>289</v>
      </c>
      <c r="D152" s="12"/>
      <c r="E152" s="12">
        <v>90000</v>
      </c>
      <c r="F152" s="15"/>
      <c r="G152" s="12">
        <v>90000</v>
      </c>
      <c r="H152" s="15"/>
      <c r="I152" s="15"/>
      <c r="J152" s="27"/>
      <c r="K152" s="27"/>
      <c r="L152" s="27"/>
    </row>
    <row r="153" spans="1:12" s="47" customFormat="1" ht="12.75">
      <c r="A153" s="5"/>
      <c r="B153" s="5"/>
      <c r="C153" s="11" t="s">
        <v>605</v>
      </c>
      <c r="D153" s="12"/>
      <c r="E153" s="12">
        <v>33000</v>
      </c>
      <c r="F153" s="15"/>
      <c r="G153" s="12"/>
      <c r="H153" s="15"/>
      <c r="I153" s="15">
        <v>33000</v>
      </c>
      <c r="J153" s="27"/>
      <c r="K153" s="27"/>
      <c r="L153" s="27"/>
    </row>
    <row r="154" spans="1:12" s="47" customFormat="1" ht="25.5">
      <c r="A154" s="5"/>
      <c r="B154" s="5"/>
      <c r="C154" s="11" t="s">
        <v>606</v>
      </c>
      <c r="D154" s="12"/>
      <c r="E154" s="12">
        <v>18000</v>
      </c>
      <c r="F154" s="15"/>
      <c r="G154" s="12"/>
      <c r="H154" s="15"/>
      <c r="I154" s="15">
        <v>18000</v>
      </c>
      <c r="J154" s="27"/>
      <c r="K154" s="27"/>
      <c r="L154" s="27"/>
    </row>
    <row r="155" spans="1:12" s="47" customFormat="1" ht="12.75">
      <c r="A155" s="5"/>
      <c r="B155" s="5">
        <v>75478</v>
      </c>
      <c r="C155" s="13" t="s">
        <v>530</v>
      </c>
      <c r="D155" s="15"/>
      <c r="E155" s="15">
        <f>E156</f>
        <v>49300</v>
      </c>
      <c r="F155" s="15">
        <v>1500</v>
      </c>
      <c r="G155" s="15">
        <v>24500</v>
      </c>
      <c r="H155" s="15">
        <v>16000</v>
      </c>
      <c r="I155" s="15">
        <v>7300</v>
      </c>
      <c r="J155" s="27"/>
      <c r="K155" s="27"/>
      <c r="L155" s="27"/>
    </row>
    <row r="156" spans="1:12" s="47" customFormat="1" ht="25.5">
      <c r="A156" s="5"/>
      <c r="B156" s="5"/>
      <c r="C156" s="31" t="s">
        <v>673</v>
      </c>
      <c r="D156" s="173" t="s">
        <v>101</v>
      </c>
      <c r="E156" s="12">
        <v>49300</v>
      </c>
      <c r="F156" s="116"/>
      <c r="G156" s="116"/>
      <c r="H156" s="117"/>
      <c r="I156" s="116"/>
      <c r="J156" s="27"/>
      <c r="K156" s="27"/>
      <c r="L156" s="27"/>
    </row>
    <row r="157" spans="1:12" s="47" customFormat="1" ht="51">
      <c r="A157" s="2">
        <v>756</v>
      </c>
      <c r="B157" s="2"/>
      <c r="C157" s="4" t="s">
        <v>630</v>
      </c>
      <c r="D157" s="4"/>
      <c r="E157" s="4">
        <f>E158</f>
        <v>396400</v>
      </c>
      <c r="F157" s="4">
        <f>F158</f>
        <v>112500</v>
      </c>
      <c r="G157" s="4">
        <f>G158</f>
        <v>112500</v>
      </c>
      <c r="H157" s="4">
        <f>H158</f>
        <v>98500</v>
      </c>
      <c r="I157" s="4">
        <f>I158</f>
        <v>72900</v>
      </c>
      <c r="J157" s="27"/>
      <c r="K157" s="27"/>
      <c r="L157" s="27"/>
    </row>
    <row r="158" spans="1:12" s="47" customFormat="1" ht="25.5">
      <c r="A158" s="5"/>
      <c r="B158" s="5">
        <v>75647</v>
      </c>
      <c r="C158" s="144" t="s">
        <v>631</v>
      </c>
      <c r="D158" s="9"/>
      <c r="E158" s="8">
        <f>E159+E160</f>
        <v>396400</v>
      </c>
      <c r="F158" s="8">
        <f>F159+F160</f>
        <v>112500</v>
      </c>
      <c r="G158" s="8">
        <f>G159+G160</f>
        <v>112500</v>
      </c>
      <c r="H158" s="8">
        <f>H159+H160</f>
        <v>98500</v>
      </c>
      <c r="I158" s="8">
        <f>I159+I160</f>
        <v>72900</v>
      </c>
      <c r="J158" s="27"/>
      <c r="K158" s="27"/>
      <c r="L158" s="27"/>
    </row>
    <row r="159" spans="1:12" s="47" customFormat="1" ht="12.75">
      <c r="A159" s="5"/>
      <c r="B159" s="5"/>
      <c r="C159" s="31" t="s">
        <v>673</v>
      </c>
      <c r="D159" s="15" t="s">
        <v>103</v>
      </c>
      <c r="E159" s="12">
        <v>266400</v>
      </c>
      <c r="F159" s="143">
        <v>80000</v>
      </c>
      <c r="G159" s="143">
        <v>80000</v>
      </c>
      <c r="H159" s="143">
        <v>66000</v>
      </c>
      <c r="I159" s="143">
        <v>40400</v>
      </c>
      <c r="J159" s="27"/>
      <c r="K159" s="27"/>
      <c r="L159" s="27"/>
    </row>
    <row r="160" spans="1:12" s="47" customFormat="1" ht="25.5">
      <c r="A160" s="5"/>
      <c r="B160" s="5"/>
      <c r="C160" s="118" t="s">
        <v>632</v>
      </c>
      <c r="D160" s="104" t="s">
        <v>566</v>
      </c>
      <c r="E160" s="39">
        <v>130000</v>
      </c>
      <c r="F160" s="143">
        <v>32500</v>
      </c>
      <c r="G160" s="143">
        <v>32500</v>
      </c>
      <c r="H160" s="143">
        <v>32500</v>
      </c>
      <c r="I160" s="143">
        <v>32500</v>
      </c>
      <c r="J160" s="27"/>
      <c r="K160" s="27"/>
      <c r="L160" s="27"/>
    </row>
    <row r="161" spans="1:12" ht="22.5" customHeight="1">
      <c r="A161" s="2">
        <v>757</v>
      </c>
      <c r="B161" s="2"/>
      <c r="C161" s="4" t="s">
        <v>113</v>
      </c>
      <c r="D161" s="4"/>
      <c r="E161" s="4">
        <f aca="true" t="shared" si="2" ref="E161:I162">E162</f>
        <v>2820000</v>
      </c>
      <c r="F161" s="4">
        <f t="shared" si="2"/>
        <v>242000</v>
      </c>
      <c r="G161" s="4">
        <f t="shared" si="2"/>
        <v>342000</v>
      </c>
      <c r="H161" s="4">
        <f t="shared" si="2"/>
        <v>871000</v>
      </c>
      <c r="I161" s="4">
        <f t="shared" si="2"/>
        <v>1365000</v>
      </c>
      <c r="J161" s="103"/>
      <c r="K161" s="27"/>
      <c r="L161" s="103"/>
    </row>
    <row r="162" spans="1:12" ht="25.5">
      <c r="A162" s="5"/>
      <c r="B162" s="5">
        <v>75702</v>
      </c>
      <c r="C162" s="13" t="s">
        <v>114</v>
      </c>
      <c r="D162" s="15" t="s">
        <v>568</v>
      </c>
      <c r="E162" s="15">
        <f t="shared" si="2"/>
        <v>2820000</v>
      </c>
      <c r="F162" s="15">
        <f t="shared" si="2"/>
        <v>242000</v>
      </c>
      <c r="G162" s="15">
        <f t="shared" si="2"/>
        <v>342000</v>
      </c>
      <c r="H162" s="15">
        <f t="shared" si="2"/>
        <v>871000</v>
      </c>
      <c r="I162" s="15">
        <f t="shared" si="2"/>
        <v>1365000</v>
      </c>
      <c r="J162" s="103"/>
      <c r="K162" s="27"/>
      <c r="L162" s="103"/>
    </row>
    <row r="163" spans="1:12" ht="12.75">
      <c r="A163" s="10"/>
      <c r="B163" s="10"/>
      <c r="C163" s="31" t="s">
        <v>552</v>
      </c>
      <c r="D163" s="11"/>
      <c r="E163" s="12">
        <v>2820000</v>
      </c>
      <c r="F163" s="12">
        <v>242000</v>
      </c>
      <c r="G163" s="12">
        <v>342000</v>
      </c>
      <c r="H163" s="12">
        <v>871000</v>
      </c>
      <c r="I163" s="12">
        <v>1365000</v>
      </c>
      <c r="J163" s="103"/>
      <c r="K163" s="27"/>
      <c r="L163" s="103"/>
    </row>
    <row r="164" spans="1:12" ht="23.25" customHeight="1">
      <c r="A164" s="2">
        <v>758</v>
      </c>
      <c r="B164" s="2"/>
      <c r="C164" s="4" t="s">
        <v>115</v>
      </c>
      <c r="D164" s="4"/>
      <c r="E164" s="4">
        <f>E165+E168</f>
        <v>8669029</v>
      </c>
      <c r="F164" s="4">
        <f>F165+F168</f>
        <v>2074650</v>
      </c>
      <c r="G164" s="4">
        <f>G165+G168</f>
        <v>1074650</v>
      </c>
      <c r="H164" s="4">
        <f>H165+H168</f>
        <v>1668410</v>
      </c>
      <c r="I164" s="4">
        <f>I165+I168</f>
        <v>3851319</v>
      </c>
      <c r="J164" s="103"/>
      <c r="K164" s="27"/>
      <c r="L164" s="103"/>
    </row>
    <row r="165" spans="1:12" s="47" customFormat="1" ht="12.75">
      <c r="A165" s="5"/>
      <c r="B165" s="5">
        <v>75818</v>
      </c>
      <c r="C165" s="13" t="s">
        <v>116</v>
      </c>
      <c r="D165" s="15" t="s">
        <v>553</v>
      </c>
      <c r="E165" s="15">
        <f>E166+E167</f>
        <v>4370410</v>
      </c>
      <c r="F165" s="8">
        <v>1000000</v>
      </c>
      <c r="G165" s="8"/>
      <c r="H165" s="8">
        <v>593760</v>
      </c>
      <c r="I165" s="8">
        <v>2776650</v>
      </c>
      <c r="J165" s="27"/>
      <c r="K165" s="27"/>
      <c r="L165" s="27"/>
    </row>
    <row r="166" spans="1:12" ht="15" customHeight="1">
      <c r="A166" s="5"/>
      <c r="B166" s="10"/>
      <c r="C166" s="31" t="s">
        <v>302</v>
      </c>
      <c r="D166" s="11"/>
      <c r="E166" s="12">
        <v>1950100</v>
      </c>
      <c r="F166" s="12"/>
      <c r="G166" s="12"/>
      <c r="H166" s="12"/>
      <c r="I166" s="12"/>
      <c r="J166" s="103"/>
      <c r="K166" s="27"/>
      <c r="L166" s="103"/>
    </row>
    <row r="167" spans="1:12" ht="12.75">
      <c r="A167" s="5"/>
      <c r="B167" s="10"/>
      <c r="C167" s="31" t="s">
        <v>117</v>
      </c>
      <c r="D167" s="11"/>
      <c r="E167" s="12">
        <v>2420310</v>
      </c>
      <c r="F167" s="12"/>
      <c r="G167" s="12"/>
      <c r="H167" s="12"/>
      <c r="I167" s="12"/>
      <c r="J167" s="103"/>
      <c r="K167" s="27"/>
      <c r="L167" s="103"/>
    </row>
    <row r="168" spans="1:12" ht="25.5">
      <c r="A168" s="5"/>
      <c r="B168" s="5">
        <v>75832</v>
      </c>
      <c r="C168" s="13" t="s">
        <v>488</v>
      </c>
      <c r="D168" s="21" t="s">
        <v>260</v>
      </c>
      <c r="E168" s="15">
        <f>E169</f>
        <v>4298619</v>
      </c>
      <c r="F168" s="15">
        <f>F169</f>
        <v>1074650</v>
      </c>
      <c r="G168" s="15">
        <f>G169</f>
        <v>1074650</v>
      </c>
      <c r="H168" s="15">
        <f>H169</f>
        <v>1074650</v>
      </c>
      <c r="I168" s="15">
        <f>I169</f>
        <v>1074669</v>
      </c>
      <c r="J168" s="103"/>
      <c r="K168" s="27"/>
      <c r="L168" s="103"/>
    </row>
    <row r="169" spans="1:12" ht="12.75">
      <c r="A169" s="5"/>
      <c r="B169" s="5"/>
      <c r="C169" s="11" t="s">
        <v>399</v>
      </c>
      <c r="D169" s="11"/>
      <c r="E169" s="12">
        <v>4298619</v>
      </c>
      <c r="F169" s="12">
        <v>1074650</v>
      </c>
      <c r="G169" s="12">
        <v>1074650</v>
      </c>
      <c r="H169" s="12">
        <v>1074650</v>
      </c>
      <c r="I169" s="12">
        <v>1074669</v>
      </c>
      <c r="J169" s="103"/>
      <c r="K169" s="27"/>
      <c r="L169" s="103"/>
    </row>
    <row r="170" spans="1:12" ht="27.75" customHeight="1">
      <c r="A170" s="105">
        <v>801</v>
      </c>
      <c r="B170" s="105"/>
      <c r="C170" s="106" t="s">
        <v>118</v>
      </c>
      <c r="D170" s="176"/>
      <c r="E170" s="106">
        <f>E171+E228+E236+E303+E306+E335+E339+E357+E378+E405+E408+E412+E417+E420+E423+E425</f>
        <v>148574316</v>
      </c>
      <c r="F170" s="106">
        <f>F171+F228+F236+F303+F306+F335+F339+F357+F378+F405+F408+F412+F417+F420+F423+F425</f>
        <v>45644917</v>
      </c>
      <c r="G170" s="106">
        <f>G171+G228+G236+G303+G306+G335+G339+G357+G378+G405+G408+G412+G417+G420+G423+G425</f>
        <v>34720995</v>
      </c>
      <c r="H170" s="106">
        <f>H171+H228+H236+H303+H306+H335+H339+H357+H378+H405+H408+H412+H417+H420+H423+H425</f>
        <v>35594658</v>
      </c>
      <c r="I170" s="106">
        <f>I171+I228+I236+I303+I306+I335+I339+I357+I378+I405+I408+I412+I417+I420+I423+I425</f>
        <v>32613746</v>
      </c>
      <c r="J170" s="103"/>
      <c r="K170" s="27"/>
      <c r="L170" s="103"/>
    </row>
    <row r="171" spans="1:12" ht="12.75" customHeight="1">
      <c r="A171" s="66"/>
      <c r="B171" s="66">
        <v>80101</v>
      </c>
      <c r="C171" s="67" t="s">
        <v>119</v>
      </c>
      <c r="D171" s="177"/>
      <c r="E171" s="14">
        <f>E173+E175+E179+E182+E185+E187+E189+E191+E194+E196+E198+E200+E204+E207+E210+E213+E215+E218+E221+E226</f>
        <v>37436606</v>
      </c>
      <c r="F171" s="14">
        <f>F173+F175+F179+F182+F185+F187+F189+F191+F194+F196+F198+F200+F204+F207+F210+F213+F215+F218+F221+F226</f>
        <v>11810360</v>
      </c>
      <c r="G171" s="14">
        <f>G173+G175+G179+G182+G185+G187+G189+G191+G194+G196+G198+G200+G204+G207+G210+G213+G215+G218+G221+G226</f>
        <v>8749342</v>
      </c>
      <c r="H171" s="14">
        <f>H173+H175+H179+H182+H185+H187+H189+H191+H194+H196+H198+H200+H204+H207+H210+H213+H215+H218+H221+H226</f>
        <v>8514240</v>
      </c>
      <c r="I171" s="14">
        <f>I173+I175+I179+I182+I185+I187+I189+I191+I194+I196+I198+I200+I204+I207+I210+I213+I215+I218+I221+I226</f>
        <v>8362664</v>
      </c>
      <c r="J171" s="103"/>
      <c r="K171" s="27"/>
      <c r="L171" s="103"/>
    </row>
    <row r="172" spans="1:12" ht="12.75" customHeight="1">
      <c r="A172" s="66"/>
      <c r="B172" s="66"/>
      <c r="C172" s="107" t="s">
        <v>651</v>
      </c>
      <c r="D172" s="178"/>
      <c r="E172" s="14"/>
      <c r="F172" s="91"/>
      <c r="G172" s="91"/>
      <c r="H172" s="91"/>
      <c r="I172" s="91"/>
      <c r="J172" s="103"/>
      <c r="K172" s="27"/>
      <c r="L172" s="103"/>
    </row>
    <row r="173" spans="1:12" ht="12.75" customHeight="1">
      <c r="A173" s="66"/>
      <c r="B173" s="66"/>
      <c r="C173" s="145" t="s">
        <v>120</v>
      </c>
      <c r="D173" s="177" t="s">
        <v>121</v>
      </c>
      <c r="E173" s="19">
        <v>1999200</v>
      </c>
      <c r="F173" s="38">
        <v>679300</v>
      </c>
      <c r="G173" s="38">
        <v>486100</v>
      </c>
      <c r="H173" s="38">
        <v>498800</v>
      </c>
      <c r="I173" s="38">
        <v>335000</v>
      </c>
      <c r="J173" s="103"/>
      <c r="K173" s="27"/>
      <c r="L173" s="103"/>
    </row>
    <row r="174" spans="1:12" ht="12.75" customHeight="1">
      <c r="A174" s="66"/>
      <c r="B174" s="66"/>
      <c r="C174" s="145"/>
      <c r="D174" s="177"/>
      <c r="E174" s="19"/>
      <c r="F174" s="38"/>
      <c r="G174" s="38"/>
      <c r="H174" s="38"/>
      <c r="I174" s="38"/>
      <c r="J174" s="103"/>
      <c r="K174" s="27"/>
      <c r="L174" s="103"/>
    </row>
    <row r="175" spans="1:12" ht="12.75" customHeight="1">
      <c r="A175" s="22"/>
      <c r="B175" s="66"/>
      <c r="C175" s="145" t="s">
        <v>122</v>
      </c>
      <c r="D175" s="177" t="s">
        <v>123</v>
      </c>
      <c r="E175" s="19">
        <v>2901798</v>
      </c>
      <c r="F175" s="38">
        <v>883100</v>
      </c>
      <c r="G175" s="38">
        <v>817134</v>
      </c>
      <c r="H175" s="38">
        <v>799266</v>
      </c>
      <c r="I175" s="38">
        <v>402298</v>
      </c>
      <c r="J175" s="103"/>
      <c r="K175" s="27"/>
      <c r="L175" s="103"/>
    </row>
    <row r="176" spans="1:12" ht="12.75" customHeight="1">
      <c r="A176" s="22"/>
      <c r="B176" s="66"/>
      <c r="C176" s="146" t="s">
        <v>83</v>
      </c>
      <c r="D176" s="177"/>
      <c r="E176" s="19">
        <v>65204</v>
      </c>
      <c r="F176" s="38"/>
      <c r="G176" s="38"/>
      <c r="H176" s="38">
        <v>65204</v>
      </c>
      <c r="I176" s="38"/>
      <c r="J176" s="103"/>
      <c r="K176" s="27"/>
      <c r="L176" s="103"/>
    </row>
    <row r="177" spans="1:12" ht="12.75" customHeight="1">
      <c r="A177" s="22"/>
      <c r="B177" s="66"/>
      <c r="C177" s="146" t="s">
        <v>494</v>
      </c>
      <c r="D177" s="177"/>
      <c r="E177" s="19">
        <v>237894</v>
      </c>
      <c r="F177" s="38"/>
      <c r="G177" s="38">
        <v>182834</v>
      </c>
      <c r="H177" s="38">
        <v>55060</v>
      </c>
      <c r="I177" s="38"/>
      <c r="J177" s="103"/>
      <c r="K177" s="27"/>
      <c r="L177" s="103"/>
    </row>
    <row r="178" spans="1:12" ht="12.75" customHeight="1">
      <c r="A178" s="22"/>
      <c r="B178" s="22"/>
      <c r="C178" s="146"/>
      <c r="D178" s="177"/>
      <c r="E178" s="19"/>
      <c r="F178" s="38"/>
      <c r="G178" s="38"/>
      <c r="H178" s="38"/>
      <c r="I178" s="38"/>
      <c r="J178" s="103"/>
      <c r="K178" s="27"/>
      <c r="L178" s="103"/>
    </row>
    <row r="179" spans="1:12" ht="12.75" customHeight="1">
      <c r="A179" s="22"/>
      <c r="B179" s="66"/>
      <c r="C179" s="145" t="s">
        <v>124</v>
      </c>
      <c r="D179" s="177" t="s">
        <v>125</v>
      </c>
      <c r="E179" s="19">
        <v>5180326</v>
      </c>
      <c r="F179" s="38">
        <v>1741126</v>
      </c>
      <c r="G179" s="38">
        <v>1244300</v>
      </c>
      <c r="H179" s="38">
        <v>1100000</v>
      </c>
      <c r="I179" s="38">
        <v>1094900</v>
      </c>
      <c r="J179" s="103"/>
      <c r="K179" s="27"/>
      <c r="L179" s="103"/>
    </row>
    <row r="180" spans="1:12" ht="12.75" customHeight="1">
      <c r="A180" s="22"/>
      <c r="B180" s="66"/>
      <c r="C180" s="146" t="s">
        <v>359</v>
      </c>
      <c r="D180" s="177"/>
      <c r="E180" s="19">
        <v>137426</v>
      </c>
      <c r="F180" s="38">
        <v>27426</v>
      </c>
      <c r="G180" s="38">
        <v>21900</v>
      </c>
      <c r="H180" s="38">
        <v>5600</v>
      </c>
      <c r="I180" s="38">
        <v>82500</v>
      </c>
      <c r="J180" s="103"/>
      <c r="K180" s="27"/>
      <c r="L180" s="103"/>
    </row>
    <row r="181" spans="1:12" ht="12.75" customHeight="1">
      <c r="A181" s="22"/>
      <c r="B181" s="22"/>
      <c r="C181" s="146"/>
      <c r="D181" s="177"/>
      <c r="E181" s="19"/>
      <c r="F181" s="38"/>
      <c r="G181" s="38"/>
      <c r="H181" s="38"/>
      <c r="I181" s="38"/>
      <c r="J181" s="103"/>
      <c r="K181" s="27"/>
      <c r="L181" s="103"/>
    </row>
    <row r="182" spans="1:12" ht="12.75" customHeight="1">
      <c r="A182" s="22"/>
      <c r="B182" s="66"/>
      <c r="C182" s="145" t="s">
        <v>126</v>
      </c>
      <c r="D182" s="177" t="s">
        <v>127</v>
      </c>
      <c r="E182" s="19">
        <v>1082000</v>
      </c>
      <c r="F182" s="38">
        <v>278600</v>
      </c>
      <c r="G182" s="38">
        <v>199400</v>
      </c>
      <c r="H182" s="38">
        <v>302000</v>
      </c>
      <c r="I182" s="38">
        <v>302000</v>
      </c>
      <c r="J182" s="103"/>
      <c r="K182" s="27"/>
      <c r="L182" s="103"/>
    </row>
    <row r="183" spans="1:12" ht="12.75" customHeight="1">
      <c r="A183" s="22"/>
      <c r="B183" s="66"/>
      <c r="C183" s="145" t="s">
        <v>493</v>
      </c>
      <c r="D183" s="177"/>
      <c r="E183" s="19">
        <v>262000</v>
      </c>
      <c r="F183" s="38"/>
      <c r="G183" s="38"/>
      <c r="H183" s="38">
        <v>130000</v>
      </c>
      <c r="I183" s="38">
        <v>132000</v>
      </c>
      <c r="J183" s="103"/>
      <c r="K183" s="27"/>
      <c r="L183" s="103"/>
    </row>
    <row r="184" spans="1:12" ht="12.75" customHeight="1">
      <c r="A184" s="22"/>
      <c r="B184" s="22"/>
      <c r="C184" s="146"/>
      <c r="D184" s="177"/>
      <c r="E184" s="19"/>
      <c r="F184" s="38"/>
      <c r="G184" s="38"/>
      <c r="H184" s="38"/>
      <c r="I184" s="38"/>
      <c r="J184" s="103"/>
      <c r="K184" s="27"/>
      <c r="L184" s="103"/>
    </row>
    <row r="185" spans="1:12" ht="12.75" customHeight="1">
      <c r="A185" s="22"/>
      <c r="B185" s="66"/>
      <c r="C185" s="145" t="s">
        <v>128</v>
      </c>
      <c r="D185" s="177" t="s">
        <v>129</v>
      </c>
      <c r="E185" s="19">
        <v>1383300</v>
      </c>
      <c r="F185" s="38">
        <v>470000</v>
      </c>
      <c r="G185" s="38">
        <v>335700</v>
      </c>
      <c r="H185" s="38">
        <v>352300</v>
      </c>
      <c r="I185" s="38">
        <v>225300</v>
      </c>
      <c r="J185" s="103"/>
      <c r="K185" s="27"/>
      <c r="L185" s="103"/>
    </row>
    <row r="186" spans="1:12" ht="12.75" customHeight="1">
      <c r="A186" s="22"/>
      <c r="B186" s="22"/>
      <c r="C186" s="146"/>
      <c r="D186" s="177"/>
      <c r="E186" s="19"/>
      <c r="F186" s="38"/>
      <c r="G186" s="38"/>
      <c r="H186" s="38"/>
      <c r="I186" s="38"/>
      <c r="J186" s="103"/>
      <c r="K186" s="27"/>
      <c r="L186" s="103"/>
    </row>
    <row r="187" spans="1:12" ht="12.75" customHeight="1">
      <c r="A187" s="22"/>
      <c r="B187" s="66"/>
      <c r="C187" s="145" t="s">
        <v>130</v>
      </c>
      <c r="D187" s="177" t="s">
        <v>131</v>
      </c>
      <c r="E187" s="19">
        <v>847900</v>
      </c>
      <c r="F187" s="38">
        <v>288100</v>
      </c>
      <c r="G187" s="38">
        <v>205600</v>
      </c>
      <c r="H187" s="38">
        <v>214400</v>
      </c>
      <c r="I187" s="38">
        <v>139800</v>
      </c>
      <c r="J187" s="103"/>
      <c r="K187" s="27"/>
      <c r="L187" s="103"/>
    </row>
    <row r="188" spans="1:12" ht="12.75" customHeight="1">
      <c r="A188" s="22"/>
      <c r="B188" s="22"/>
      <c r="C188" s="146"/>
      <c r="D188" s="177"/>
      <c r="E188" s="19"/>
      <c r="F188" s="38"/>
      <c r="G188" s="38"/>
      <c r="H188" s="38"/>
      <c r="I188" s="38"/>
      <c r="J188" s="103"/>
      <c r="K188" s="27"/>
      <c r="L188" s="103"/>
    </row>
    <row r="189" spans="1:12" s="47" customFormat="1" ht="12.75">
      <c r="A189" s="22"/>
      <c r="B189" s="66"/>
      <c r="C189" s="145" t="s">
        <v>132</v>
      </c>
      <c r="D189" s="177" t="s">
        <v>133</v>
      </c>
      <c r="E189" s="19">
        <v>884600</v>
      </c>
      <c r="F189" s="38">
        <v>300600</v>
      </c>
      <c r="G189" s="38">
        <v>216300</v>
      </c>
      <c r="H189" s="38">
        <v>190800</v>
      </c>
      <c r="I189" s="38">
        <v>176900</v>
      </c>
      <c r="J189" s="103"/>
      <c r="K189" s="27"/>
      <c r="L189" s="103"/>
    </row>
    <row r="190" spans="1:12" ht="12.75">
      <c r="A190" s="22"/>
      <c r="B190" s="22"/>
      <c r="C190" s="146"/>
      <c r="D190" s="177"/>
      <c r="E190" s="19"/>
      <c r="F190" s="38"/>
      <c r="G190" s="38"/>
      <c r="H190" s="38"/>
      <c r="I190" s="38"/>
      <c r="J190" s="103"/>
      <c r="K190" s="27"/>
      <c r="L190" s="103"/>
    </row>
    <row r="191" spans="1:12" ht="12.75">
      <c r="A191" s="22"/>
      <c r="B191" s="66"/>
      <c r="C191" s="145" t="s">
        <v>134</v>
      </c>
      <c r="D191" s="177" t="s">
        <v>135</v>
      </c>
      <c r="E191" s="19">
        <v>1977600</v>
      </c>
      <c r="F191" s="38">
        <v>656700</v>
      </c>
      <c r="G191" s="38">
        <v>469200</v>
      </c>
      <c r="H191" s="38">
        <v>465100</v>
      </c>
      <c r="I191" s="38">
        <v>386600</v>
      </c>
      <c r="J191" s="103"/>
      <c r="K191" s="27"/>
      <c r="L191" s="103"/>
    </row>
    <row r="192" spans="1:12" s="47" customFormat="1" ht="12.75">
      <c r="A192" s="22"/>
      <c r="B192" s="66"/>
      <c r="C192" s="146" t="s">
        <v>83</v>
      </c>
      <c r="D192" s="177"/>
      <c r="E192" s="19">
        <v>45000</v>
      </c>
      <c r="F192" s="38"/>
      <c r="G192" s="38"/>
      <c r="H192" s="38">
        <v>45000</v>
      </c>
      <c r="I192" s="38"/>
      <c r="J192" s="103"/>
      <c r="K192" s="27"/>
      <c r="L192" s="103"/>
    </row>
    <row r="193" spans="1:12" s="47" customFormat="1" ht="12.75">
      <c r="A193" s="22"/>
      <c r="B193" s="22"/>
      <c r="C193" s="146"/>
      <c r="D193" s="177"/>
      <c r="E193" s="19"/>
      <c r="F193" s="38"/>
      <c r="G193" s="38"/>
      <c r="H193" s="38"/>
      <c r="I193" s="38"/>
      <c r="J193" s="103"/>
      <c r="K193" s="27"/>
      <c r="L193" s="103"/>
    </row>
    <row r="194" spans="1:12" s="47" customFormat="1" ht="12.75">
      <c r="A194" s="22"/>
      <c r="B194" s="66"/>
      <c r="C194" s="145" t="s">
        <v>136</v>
      </c>
      <c r="D194" s="177" t="s">
        <v>137</v>
      </c>
      <c r="E194" s="19">
        <v>3406400</v>
      </c>
      <c r="F194" s="38">
        <v>1158300</v>
      </c>
      <c r="G194" s="38">
        <v>829500</v>
      </c>
      <c r="H194" s="38">
        <v>717000</v>
      </c>
      <c r="I194" s="38">
        <v>701600</v>
      </c>
      <c r="J194" s="103"/>
      <c r="K194" s="27"/>
      <c r="L194" s="103"/>
    </row>
    <row r="195" spans="1:12" ht="12.75">
      <c r="A195" s="22"/>
      <c r="B195" s="22"/>
      <c r="C195" s="146"/>
      <c r="D195" s="177"/>
      <c r="E195" s="19"/>
      <c r="F195" s="38"/>
      <c r="G195" s="38"/>
      <c r="H195" s="38"/>
      <c r="I195" s="38"/>
      <c r="J195" s="103"/>
      <c r="K195" s="27"/>
      <c r="L195" s="103"/>
    </row>
    <row r="196" spans="1:12" s="47" customFormat="1" ht="12.75">
      <c r="A196" s="22"/>
      <c r="B196" s="66"/>
      <c r="C196" s="145" t="s">
        <v>138</v>
      </c>
      <c r="D196" s="177" t="s">
        <v>139</v>
      </c>
      <c r="E196" s="19">
        <v>2645200</v>
      </c>
      <c r="F196" s="38">
        <v>899000</v>
      </c>
      <c r="G196" s="38">
        <v>641600</v>
      </c>
      <c r="H196" s="38">
        <v>555500</v>
      </c>
      <c r="I196" s="38">
        <v>549100</v>
      </c>
      <c r="J196" s="103"/>
      <c r="K196" s="27"/>
      <c r="L196" s="103"/>
    </row>
    <row r="197" spans="1:12" ht="12.75">
      <c r="A197" s="22"/>
      <c r="B197" s="22"/>
      <c r="C197" s="146"/>
      <c r="D197" s="177"/>
      <c r="E197" s="19"/>
      <c r="F197" s="38"/>
      <c r="G197" s="38"/>
      <c r="H197" s="38"/>
      <c r="I197" s="38"/>
      <c r="J197" s="103"/>
      <c r="K197" s="27"/>
      <c r="L197" s="103"/>
    </row>
    <row r="198" spans="1:12" ht="12.75">
      <c r="A198" s="22"/>
      <c r="B198" s="66"/>
      <c r="C198" s="145" t="s">
        <v>140</v>
      </c>
      <c r="D198" s="177" t="s">
        <v>141</v>
      </c>
      <c r="E198" s="19">
        <v>1551400</v>
      </c>
      <c r="F198" s="38">
        <v>527400</v>
      </c>
      <c r="G198" s="38">
        <v>377500</v>
      </c>
      <c r="H198" s="38">
        <v>326200</v>
      </c>
      <c r="I198" s="38">
        <v>320300</v>
      </c>
      <c r="J198" s="103"/>
      <c r="K198" s="27"/>
      <c r="L198" s="103"/>
    </row>
    <row r="199" spans="1:12" ht="12.75">
      <c r="A199" s="22"/>
      <c r="B199" s="22"/>
      <c r="C199" s="146"/>
      <c r="D199" s="177"/>
      <c r="E199" s="19"/>
      <c r="F199" s="38"/>
      <c r="G199" s="38"/>
      <c r="H199" s="38"/>
      <c r="I199" s="38"/>
      <c r="J199" s="103"/>
      <c r="K199" s="27"/>
      <c r="L199" s="103"/>
    </row>
    <row r="200" spans="1:12" ht="12.75">
      <c r="A200" s="22"/>
      <c r="B200" s="66"/>
      <c r="C200" s="145" t="s">
        <v>142</v>
      </c>
      <c r="D200" s="177" t="s">
        <v>143</v>
      </c>
      <c r="E200" s="19">
        <v>1801900</v>
      </c>
      <c r="F200" s="38">
        <v>597800</v>
      </c>
      <c r="G200" s="38">
        <v>434731</v>
      </c>
      <c r="H200" s="38">
        <v>401369</v>
      </c>
      <c r="I200" s="38">
        <v>368000</v>
      </c>
      <c r="J200" s="103"/>
      <c r="K200" s="27"/>
      <c r="L200" s="103"/>
    </row>
    <row r="201" spans="1:12" ht="12.75">
      <c r="A201" s="22"/>
      <c r="B201" s="66"/>
      <c r="C201" s="145" t="s">
        <v>493</v>
      </c>
      <c r="D201" s="177"/>
      <c r="E201" s="19">
        <v>18000</v>
      </c>
      <c r="F201" s="38"/>
      <c r="G201" s="38"/>
      <c r="H201" s="38">
        <v>18000</v>
      </c>
      <c r="I201" s="38"/>
      <c r="J201" s="103"/>
      <c r="K201" s="27"/>
      <c r="L201" s="103"/>
    </row>
    <row r="202" spans="1:12" ht="12.75">
      <c r="A202" s="22"/>
      <c r="B202" s="66"/>
      <c r="C202" s="146" t="s">
        <v>494</v>
      </c>
      <c r="D202" s="177"/>
      <c r="E202" s="19">
        <v>10000</v>
      </c>
      <c r="F202" s="38"/>
      <c r="G202" s="38">
        <v>5731</v>
      </c>
      <c r="H202" s="38">
        <v>4269</v>
      </c>
      <c r="I202" s="38"/>
      <c r="J202" s="103"/>
      <c r="K202" s="27"/>
      <c r="L202" s="103"/>
    </row>
    <row r="203" spans="1:12" ht="12.75">
      <c r="A203" s="22"/>
      <c r="B203" s="22"/>
      <c r="C203" s="146"/>
      <c r="D203" s="177"/>
      <c r="E203" s="19"/>
      <c r="F203" s="38"/>
      <c r="G203" s="38"/>
      <c r="H203" s="38"/>
      <c r="I203" s="38"/>
      <c r="J203" s="103"/>
      <c r="K203" s="27"/>
      <c r="L203" s="103"/>
    </row>
    <row r="204" spans="1:12" ht="12.75">
      <c r="A204" s="22"/>
      <c r="B204" s="66"/>
      <c r="C204" s="145" t="s">
        <v>144</v>
      </c>
      <c r="D204" s="177" t="s">
        <v>145</v>
      </c>
      <c r="E204" s="19">
        <v>3547800</v>
      </c>
      <c r="F204" s="38">
        <v>831900</v>
      </c>
      <c r="G204" s="38">
        <v>604586</v>
      </c>
      <c r="H204" s="38">
        <v>538400</v>
      </c>
      <c r="I204" s="38">
        <v>1572914</v>
      </c>
      <c r="J204" s="103"/>
      <c r="K204" s="27"/>
      <c r="L204" s="103"/>
    </row>
    <row r="205" spans="1:12" ht="12.75">
      <c r="A205" s="22"/>
      <c r="B205" s="66"/>
      <c r="C205" s="146" t="s">
        <v>494</v>
      </c>
      <c r="D205" s="177"/>
      <c r="E205" s="19">
        <v>1100000</v>
      </c>
      <c r="F205" s="38"/>
      <c r="G205" s="38">
        <v>5186</v>
      </c>
      <c r="H205" s="38"/>
      <c r="I205" s="38">
        <v>1094814</v>
      </c>
      <c r="J205" s="103"/>
      <c r="K205" s="27"/>
      <c r="L205" s="103"/>
    </row>
    <row r="206" spans="1:12" ht="12.75">
      <c r="A206" s="22"/>
      <c r="B206" s="22"/>
      <c r="C206" s="146"/>
      <c r="D206" s="177"/>
      <c r="E206" s="19"/>
      <c r="F206" s="38"/>
      <c r="G206" s="38"/>
      <c r="H206" s="38"/>
      <c r="I206" s="38"/>
      <c r="J206" s="103"/>
      <c r="K206" s="27"/>
      <c r="L206" s="103"/>
    </row>
    <row r="207" spans="1:12" ht="12.75">
      <c r="A207" s="22"/>
      <c r="B207" s="66"/>
      <c r="C207" s="145" t="s">
        <v>146</v>
      </c>
      <c r="D207" s="177" t="s">
        <v>147</v>
      </c>
      <c r="E207" s="19">
        <v>2249120</v>
      </c>
      <c r="F207" s="38">
        <v>701700</v>
      </c>
      <c r="G207" s="38">
        <v>511630</v>
      </c>
      <c r="H207" s="38">
        <v>589790</v>
      </c>
      <c r="I207" s="38">
        <v>446000</v>
      </c>
      <c r="J207" s="103"/>
      <c r="K207" s="27"/>
      <c r="L207" s="103"/>
    </row>
    <row r="208" spans="1:12" ht="12.75">
      <c r="A208" s="22"/>
      <c r="B208" s="66"/>
      <c r="C208" s="146" t="s">
        <v>494</v>
      </c>
      <c r="D208" s="177"/>
      <c r="E208" s="19">
        <v>165000</v>
      </c>
      <c r="F208" s="38"/>
      <c r="G208" s="38">
        <v>7930</v>
      </c>
      <c r="H208" s="38">
        <v>157070</v>
      </c>
      <c r="I208" s="38"/>
      <c r="J208" s="103"/>
      <c r="K208" s="27"/>
      <c r="L208" s="103"/>
    </row>
    <row r="209" spans="1:12" s="47" customFormat="1" ht="12.75">
      <c r="A209" s="22"/>
      <c r="B209" s="22"/>
      <c r="C209" s="146"/>
      <c r="D209" s="177"/>
      <c r="E209" s="19"/>
      <c r="F209" s="38"/>
      <c r="G209" s="38"/>
      <c r="H209" s="38"/>
      <c r="I209" s="38"/>
      <c r="J209" s="103"/>
      <c r="K209" s="27"/>
      <c r="L209" s="103"/>
    </row>
    <row r="210" spans="1:12" ht="12.75">
      <c r="A210" s="22"/>
      <c r="B210" s="66"/>
      <c r="C210" s="145" t="s">
        <v>148</v>
      </c>
      <c r="D210" s="177" t="s">
        <v>149</v>
      </c>
      <c r="E210" s="19">
        <v>573600</v>
      </c>
      <c r="F210" s="38">
        <v>194800</v>
      </c>
      <c r="G210" s="38">
        <v>138400</v>
      </c>
      <c r="H210" s="38">
        <v>125700</v>
      </c>
      <c r="I210" s="38">
        <v>114700</v>
      </c>
      <c r="J210" s="103"/>
      <c r="K210" s="27"/>
      <c r="L210" s="103"/>
    </row>
    <row r="211" spans="1:12" ht="12.75">
      <c r="A211" s="22"/>
      <c r="B211" s="66"/>
      <c r="C211" s="145" t="s">
        <v>494</v>
      </c>
      <c r="D211" s="177"/>
      <c r="E211" s="19">
        <v>4000</v>
      </c>
      <c r="F211" s="38"/>
      <c r="G211" s="38"/>
      <c r="H211" s="38">
        <v>4000</v>
      </c>
      <c r="I211" s="38"/>
      <c r="J211" s="103"/>
      <c r="K211" s="27"/>
      <c r="L211" s="103"/>
    </row>
    <row r="212" spans="1:12" ht="12.75">
      <c r="A212" s="22"/>
      <c r="B212" s="22"/>
      <c r="C212" s="146"/>
      <c r="D212" s="177"/>
      <c r="E212" s="19"/>
      <c r="F212" s="38"/>
      <c r="G212" s="38"/>
      <c r="H212" s="38"/>
      <c r="I212" s="38"/>
      <c r="J212" s="103"/>
      <c r="K212" s="27"/>
      <c r="L212" s="103"/>
    </row>
    <row r="213" spans="1:12" ht="12.75">
      <c r="A213" s="22"/>
      <c r="B213" s="66"/>
      <c r="C213" s="145" t="s">
        <v>150</v>
      </c>
      <c r="D213" s="177" t="s">
        <v>151</v>
      </c>
      <c r="E213" s="19">
        <v>683000</v>
      </c>
      <c r="F213" s="38">
        <v>229600</v>
      </c>
      <c r="G213" s="38">
        <v>164600</v>
      </c>
      <c r="H213" s="38">
        <v>153600</v>
      </c>
      <c r="I213" s="38">
        <v>135200</v>
      </c>
      <c r="J213" s="103"/>
      <c r="K213" s="27"/>
      <c r="L213" s="103"/>
    </row>
    <row r="214" spans="1:12" ht="12.75">
      <c r="A214" s="22"/>
      <c r="B214" s="22"/>
      <c r="C214" s="146"/>
      <c r="D214" s="177"/>
      <c r="E214" s="19"/>
      <c r="F214" s="38"/>
      <c r="G214" s="38"/>
      <c r="H214" s="38"/>
      <c r="I214" s="38"/>
      <c r="J214" s="103"/>
      <c r="K214" s="27"/>
      <c r="L214" s="103"/>
    </row>
    <row r="215" spans="1:12" ht="25.5">
      <c r="A215" s="22"/>
      <c r="B215" s="66"/>
      <c r="C215" s="145" t="s">
        <v>495</v>
      </c>
      <c r="D215" s="177" t="s">
        <v>496</v>
      </c>
      <c r="E215" s="19">
        <v>950500</v>
      </c>
      <c r="F215" s="38">
        <v>265400</v>
      </c>
      <c r="G215" s="38">
        <v>190000</v>
      </c>
      <c r="H215" s="38">
        <v>199500</v>
      </c>
      <c r="I215" s="38">
        <v>295600</v>
      </c>
      <c r="J215" s="103"/>
      <c r="K215" s="27"/>
      <c r="L215" s="103"/>
    </row>
    <row r="216" spans="1:12" ht="12.75">
      <c r="A216" s="22"/>
      <c r="B216" s="66"/>
      <c r="C216" s="145" t="s">
        <v>493</v>
      </c>
      <c r="D216" s="177"/>
      <c r="E216" s="19">
        <v>170000</v>
      </c>
      <c r="F216" s="38"/>
      <c r="G216" s="38"/>
      <c r="H216" s="38"/>
      <c r="I216" s="38">
        <v>170000</v>
      </c>
      <c r="J216" s="103"/>
      <c r="K216" s="27"/>
      <c r="L216" s="103"/>
    </row>
    <row r="217" spans="1:12" ht="12.75">
      <c r="A217" s="22"/>
      <c r="B217" s="22"/>
      <c r="C217" s="146"/>
      <c r="D217" s="177"/>
      <c r="E217" s="19"/>
      <c r="F217" s="38"/>
      <c r="G217" s="38"/>
      <c r="H217" s="38"/>
      <c r="I217" s="38"/>
      <c r="J217" s="103"/>
      <c r="K217" s="27"/>
      <c r="L217" s="103"/>
    </row>
    <row r="218" spans="1:12" ht="12.75">
      <c r="A218" s="22"/>
      <c r="B218" s="66"/>
      <c r="C218" s="145" t="s">
        <v>152</v>
      </c>
      <c r="D218" s="177" t="s">
        <v>153</v>
      </c>
      <c r="E218" s="19">
        <v>2666300</v>
      </c>
      <c r="F218" s="38">
        <v>864600</v>
      </c>
      <c r="G218" s="38">
        <v>618700</v>
      </c>
      <c r="H218" s="38">
        <v>670000</v>
      </c>
      <c r="I218" s="38">
        <v>513000</v>
      </c>
      <c r="J218" s="103"/>
      <c r="K218" s="27"/>
      <c r="L218" s="103"/>
    </row>
    <row r="219" spans="1:12" ht="12.75">
      <c r="A219" s="22"/>
      <c r="B219" s="66"/>
      <c r="C219" s="146" t="s">
        <v>493</v>
      </c>
      <c r="D219" s="177"/>
      <c r="E219" s="19">
        <v>121900</v>
      </c>
      <c r="F219" s="38"/>
      <c r="G219" s="38"/>
      <c r="H219" s="38">
        <v>121900</v>
      </c>
      <c r="I219" s="38"/>
      <c r="J219" s="103"/>
      <c r="K219" s="27"/>
      <c r="L219" s="103"/>
    </row>
    <row r="220" spans="1:12" ht="12.75">
      <c r="A220" s="22"/>
      <c r="B220" s="22"/>
      <c r="C220" s="146"/>
      <c r="D220" s="184"/>
      <c r="E220" s="19"/>
      <c r="F220" s="38"/>
      <c r="G220" s="38"/>
      <c r="H220" s="38"/>
      <c r="I220" s="38"/>
      <c r="J220" s="103"/>
      <c r="K220" s="27"/>
      <c r="L220" s="103"/>
    </row>
    <row r="221" spans="1:12" ht="12.75">
      <c r="A221" s="22"/>
      <c r="B221" s="22"/>
      <c r="C221" s="145" t="s">
        <v>154</v>
      </c>
      <c r="D221" s="177" t="s">
        <v>553</v>
      </c>
      <c r="E221" s="145">
        <f>E223+E224</f>
        <v>1094100</v>
      </c>
      <c r="F221" s="145">
        <v>242334</v>
      </c>
      <c r="G221" s="145">
        <f>G223+G224</f>
        <v>264361</v>
      </c>
      <c r="H221" s="145">
        <v>303953</v>
      </c>
      <c r="I221" s="145">
        <v>283452</v>
      </c>
      <c r="J221" s="103"/>
      <c r="K221" s="27"/>
      <c r="L221" s="103"/>
    </row>
    <row r="222" spans="1:12" ht="12.75">
      <c r="A222" s="22"/>
      <c r="B222" s="22"/>
      <c r="C222" s="14"/>
      <c r="D222" s="177"/>
      <c r="E222" s="14"/>
      <c r="F222" s="15"/>
      <c r="G222" s="15"/>
      <c r="H222" s="15"/>
      <c r="I222" s="15"/>
      <c r="J222" s="103"/>
      <c r="K222" s="27"/>
      <c r="L222" s="103"/>
    </row>
    <row r="223" spans="1:12" ht="25.5">
      <c r="A223" s="22"/>
      <c r="B223" s="22"/>
      <c r="C223" s="26" t="s">
        <v>347</v>
      </c>
      <c r="D223" s="177"/>
      <c r="E223" s="19">
        <v>770300</v>
      </c>
      <c r="F223" s="12">
        <v>167247</v>
      </c>
      <c r="G223" s="12">
        <v>183137</v>
      </c>
      <c r="H223" s="12">
        <v>217416</v>
      </c>
      <c r="I223" s="12">
        <v>202500</v>
      </c>
      <c r="J223" s="103"/>
      <c r="K223" s="27"/>
      <c r="L223" s="103"/>
    </row>
    <row r="224" spans="1:12" ht="27.75" customHeight="1">
      <c r="A224" s="22"/>
      <c r="B224" s="22"/>
      <c r="C224" s="26" t="s">
        <v>348</v>
      </c>
      <c r="D224" s="177"/>
      <c r="E224" s="19">
        <v>323800</v>
      </c>
      <c r="F224" s="12">
        <v>75087</v>
      </c>
      <c r="G224" s="12">
        <v>81224</v>
      </c>
      <c r="H224" s="12">
        <v>86689</v>
      </c>
      <c r="I224" s="12">
        <v>80800</v>
      </c>
      <c r="J224" s="103"/>
      <c r="K224" s="27"/>
      <c r="L224" s="103"/>
    </row>
    <row r="225" spans="1:12" ht="12.75">
      <c r="A225" s="22"/>
      <c r="B225" s="22"/>
      <c r="C225" s="26"/>
      <c r="D225" s="177"/>
      <c r="E225" s="19"/>
      <c r="F225" s="12"/>
      <c r="G225" s="12"/>
      <c r="H225" s="12"/>
      <c r="I225" s="15"/>
      <c r="J225" s="103"/>
      <c r="K225" s="27"/>
      <c r="L225" s="103"/>
    </row>
    <row r="226" spans="1:12" ht="38.25">
      <c r="A226" s="22"/>
      <c r="B226" s="22"/>
      <c r="C226" s="26" t="s">
        <v>414</v>
      </c>
      <c r="D226" s="177" t="s">
        <v>415</v>
      </c>
      <c r="E226" s="19">
        <v>10562</v>
      </c>
      <c r="F226" s="12"/>
      <c r="G226" s="12"/>
      <c r="H226" s="12">
        <v>10562</v>
      </c>
      <c r="I226" s="15"/>
      <c r="J226" s="103"/>
      <c r="K226" s="27"/>
      <c r="L226" s="103"/>
    </row>
    <row r="227" spans="1:12" ht="12.75">
      <c r="A227" s="22"/>
      <c r="B227" s="22"/>
      <c r="C227" s="26"/>
      <c r="D227" s="177"/>
      <c r="E227" s="19"/>
      <c r="F227" s="12"/>
      <c r="G227" s="12"/>
      <c r="H227" s="12"/>
      <c r="I227" s="15"/>
      <c r="J227" s="103"/>
      <c r="K227" s="27"/>
      <c r="L227" s="103"/>
    </row>
    <row r="228" spans="1:12" ht="12.75">
      <c r="A228" s="22"/>
      <c r="B228" s="66">
        <v>80102</v>
      </c>
      <c r="C228" s="67" t="s">
        <v>155</v>
      </c>
      <c r="D228" s="177"/>
      <c r="E228" s="14">
        <f>E230+E231+E233</f>
        <v>3838229</v>
      </c>
      <c r="F228" s="14">
        <f>F230+F231+F233</f>
        <v>1003101</v>
      </c>
      <c r="G228" s="14">
        <f>G230+G231+G233</f>
        <v>755000</v>
      </c>
      <c r="H228" s="14">
        <f>H230+H231+H233</f>
        <v>1328421</v>
      </c>
      <c r="I228" s="14">
        <f>I230+I231+I233</f>
        <v>751707</v>
      </c>
      <c r="J228" s="103"/>
      <c r="K228" s="27"/>
      <c r="L228" s="103"/>
    </row>
    <row r="229" spans="1:12" ht="12.75">
      <c r="A229" s="22"/>
      <c r="B229" s="66"/>
      <c r="C229" s="14"/>
      <c r="D229" s="177"/>
      <c r="E229" s="14"/>
      <c r="F229" s="12"/>
      <c r="G229" s="12"/>
      <c r="H229" s="12"/>
      <c r="I229" s="15"/>
      <c r="J229" s="103"/>
      <c r="K229" s="27"/>
      <c r="L229" s="103"/>
    </row>
    <row r="230" spans="1:9" ht="12.75">
      <c r="A230" s="22"/>
      <c r="B230" s="22"/>
      <c r="C230" s="145" t="s">
        <v>650</v>
      </c>
      <c r="D230" s="177" t="s">
        <v>156</v>
      </c>
      <c r="E230" s="145">
        <v>2441100</v>
      </c>
      <c r="F230" s="145">
        <v>828400</v>
      </c>
      <c r="G230" s="145">
        <v>623500</v>
      </c>
      <c r="H230" s="145">
        <v>499800</v>
      </c>
      <c r="I230" s="145">
        <v>489400</v>
      </c>
    </row>
    <row r="231" spans="1:9" ht="12.75">
      <c r="A231" s="22"/>
      <c r="B231" s="22"/>
      <c r="C231" s="145" t="s">
        <v>157</v>
      </c>
      <c r="D231" s="177" t="s">
        <v>158</v>
      </c>
      <c r="E231" s="145">
        <v>515700</v>
      </c>
      <c r="F231" s="38">
        <v>174600</v>
      </c>
      <c r="G231" s="38">
        <v>131500</v>
      </c>
      <c r="H231" s="38">
        <v>131700</v>
      </c>
      <c r="I231" s="38">
        <v>77900</v>
      </c>
    </row>
    <row r="232" spans="1:9" ht="12.75">
      <c r="A232" s="22"/>
      <c r="B232" s="22"/>
      <c r="C232" s="147"/>
      <c r="D232" s="14"/>
      <c r="E232" s="179"/>
      <c r="F232" s="145"/>
      <c r="G232" s="145"/>
      <c r="H232" s="145"/>
      <c r="I232" s="145"/>
    </row>
    <row r="233" spans="1:9" ht="12.75">
      <c r="A233" s="22"/>
      <c r="B233" s="22"/>
      <c r="C233" s="38" t="s">
        <v>562</v>
      </c>
      <c r="D233" s="14"/>
      <c r="E233" s="180">
        <f>E234</f>
        <v>881429</v>
      </c>
      <c r="F233" s="180">
        <f>F234</f>
        <v>101</v>
      </c>
      <c r="G233" s="180">
        <f>G234</f>
        <v>0</v>
      </c>
      <c r="H233" s="180">
        <f>H234</f>
        <v>696921</v>
      </c>
      <c r="I233" s="180">
        <f>I234</f>
        <v>184407</v>
      </c>
    </row>
    <row r="234" spans="1:9" ht="12.75">
      <c r="A234" s="22"/>
      <c r="B234" s="22"/>
      <c r="C234" s="11" t="s">
        <v>84</v>
      </c>
      <c r="D234" s="14" t="s">
        <v>538</v>
      </c>
      <c r="E234" s="36">
        <v>881429</v>
      </c>
      <c r="F234" s="12">
        <v>101</v>
      </c>
      <c r="G234" s="12"/>
      <c r="H234" s="113">
        <v>696921</v>
      </c>
      <c r="I234" s="36">
        <v>184407</v>
      </c>
    </row>
    <row r="235" spans="1:8" ht="12.75">
      <c r="A235" s="22"/>
      <c r="B235" s="22"/>
      <c r="C235" s="11"/>
      <c r="D235" s="177"/>
      <c r="E235" s="92"/>
      <c r="F235" s="12"/>
      <c r="G235" s="12"/>
      <c r="H235" s="113"/>
    </row>
    <row r="236" spans="1:9" ht="12.75">
      <c r="A236" s="22"/>
      <c r="B236" s="66">
        <v>80104</v>
      </c>
      <c r="C236" s="67" t="s">
        <v>735</v>
      </c>
      <c r="D236" s="177"/>
      <c r="E236" s="14">
        <f>E238+E240+E242+E244+E246+E248+E250+E252+E254+E256+E258+E260+E262+E264+E266+E268+E270+E272+E274+E276+E278+E280+E282+E284+E286+E288+E290+E292+E294+E296+E298+E300</f>
        <v>19262480</v>
      </c>
      <c r="F236" s="14">
        <f>F238+F240+F242+F244+F246+F248+F250+F252+F254+F256+F258+F260+F262+F264+F266+F268+F270+F272+F274+F276+F278+F280+F282+F284+F286+F288+F290+F292+F294+F296+F298+F300</f>
        <v>7184258</v>
      </c>
      <c r="G236" s="14">
        <f>G238+G240+G242+G244+G246+G248+G250+G252+G254+G256+G258+G260+G262+G264+G266+G268+G270+G272+G274+G276+G278+G280+G282+G284+G286+G288+G290+G292+G294+G296+G298+G300</f>
        <v>4761800</v>
      </c>
      <c r="H236" s="14">
        <f>H238+H240+H242+H244+H246+H248+H250+H252+H254+H256+H258+H260+H262+H264+H266+H268+H270+H272+H274+H276+H278+H280+H282+H284+H286+H288+H290+H292+H294+H296+H298+H300</f>
        <v>4685610</v>
      </c>
      <c r="I236" s="14">
        <f>I238+I240+I242+I244+I246+I248+I250+I252+I254+I256+I258+I260+I262+I264+I266+I268+I270+I272+I274+I276+I278+I280+I282+I284+I286+I288+I290+I292+I294+I296+I298+I300</f>
        <v>2630812</v>
      </c>
    </row>
    <row r="237" spans="1:9" ht="12.75">
      <c r="A237" s="22"/>
      <c r="B237" s="22"/>
      <c r="C237" s="107" t="s">
        <v>85</v>
      </c>
      <c r="D237" s="177"/>
      <c r="E237" s="19"/>
      <c r="F237" s="12"/>
      <c r="G237" s="12"/>
      <c r="H237" s="12"/>
      <c r="I237" s="15"/>
    </row>
    <row r="238" spans="1:9" ht="12.75">
      <c r="A238" s="22"/>
      <c r="B238" s="22"/>
      <c r="C238" s="145" t="s">
        <v>736</v>
      </c>
      <c r="D238" s="177" t="s">
        <v>737</v>
      </c>
      <c r="E238" s="145">
        <v>553600</v>
      </c>
      <c r="F238" s="38">
        <v>212800</v>
      </c>
      <c r="G238" s="38">
        <v>135200</v>
      </c>
      <c r="H238" s="38">
        <v>135100</v>
      </c>
      <c r="I238" s="38">
        <v>70500</v>
      </c>
    </row>
    <row r="239" spans="1:9" ht="12.75">
      <c r="A239" s="22"/>
      <c r="B239" s="22"/>
      <c r="C239" s="146"/>
      <c r="D239" s="177"/>
      <c r="E239" s="145"/>
      <c r="F239" s="38"/>
      <c r="G239" s="38"/>
      <c r="H239" s="38"/>
      <c r="I239" s="38"/>
    </row>
    <row r="240" spans="1:9" ht="12.75">
      <c r="A240" s="22"/>
      <c r="B240" s="22"/>
      <c r="C240" s="145" t="s">
        <v>738</v>
      </c>
      <c r="D240" s="177" t="s">
        <v>739</v>
      </c>
      <c r="E240" s="145">
        <v>669000</v>
      </c>
      <c r="F240" s="38">
        <v>257400</v>
      </c>
      <c r="G240" s="38">
        <v>163600</v>
      </c>
      <c r="H240" s="38">
        <v>154000</v>
      </c>
      <c r="I240" s="38">
        <v>94000</v>
      </c>
    </row>
    <row r="241" spans="1:9" ht="12.75">
      <c r="A241" s="22"/>
      <c r="B241" s="22"/>
      <c r="C241" s="146"/>
      <c r="D241" s="177"/>
      <c r="E241" s="145"/>
      <c r="F241" s="38"/>
      <c r="G241" s="38"/>
      <c r="H241" s="38"/>
      <c r="I241" s="38"/>
    </row>
    <row r="242" spans="1:9" ht="12.75">
      <c r="A242" s="22"/>
      <c r="B242" s="22"/>
      <c r="C242" s="145" t="s">
        <v>159</v>
      </c>
      <c r="D242" s="177" t="s">
        <v>160</v>
      </c>
      <c r="E242" s="145">
        <v>525720</v>
      </c>
      <c r="F242" s="38">
        <v>197000</v>
      </c>
      <c r="G242" s="38">
        <v>133600</v>
      </c>
      <c r="H242" s="38">
        <v>123800</v>
      </c>
      <c r="I242" s="38">
        <v>71320</v>
      </c>
    </row>
    <row r="243" spans="1:9" ht="12.75">
      <c r="A243" s="22"/>
      <c r="B243" s="22"/>
      <c r="C243" s="146"/>
      <c r="D243" s="177"/>
      <c r="E243" s="145"/>
      <c r="F243" s="38"/>
      <c r="G243" s="38"/>
      <c r="H243" s="38"/>
      <c r="I243" s="38"/>
    </row>
    <row r="244" spans="1:9" ht="12.75">
      <c r="A244" s="22"/>
      <c r="B244" s="22"/>
      <c r="C244" s="145" t="s">
        <v>161</v>
      </c>
      <c r="D244" s="177" t="s">
        <v>162</v>
      </c>
      <c r="E244" s="145">
        <v>519200</v>
      </c>
      <c r="F244" s="38">
        <v>199700</v>
      </c>
      <c r="G244" s="38">
        <v>127100</v>
      </c>
      <c r="H244" s="38">
        <v>120100</v>
      </c>
      <c r="I244" s="38">
        <v>72300</v>
      </c>
    </row>
    <row r="245" spans="1:9" ht="12.75">
      <c r="A245" s="22"/>
      <c r="B245" s="22"/>
      <c r="C245" s="146"/>
      <c r="D245" s="177"/>
      <c r="E245" s="145"/>
      <c r="F245" s="38"/>
      <c r="G245" s="38"/>
      <c r="H245" s="38"/>
      <c r="I245" s="38"/>
    </row>
    <row r="246" spans="1:9" ht="12.75">
      <c r="A246" s="22"/>
      <c r="B246" s="22"/>
      <c r="C246" s="145" t="s">
        <v>163</v>
      </c>
      <c r="D246" s="177" t="s">
        <v>164</v>
      </c>
      <c r="E246" s="145">
        <v>535500</v>
      </c>
      <c r="F246" s="38">
        <v>206000</v>
      </c>
      <c r="G246" s="38">
        <v>131000</v>
      </c>
      <c r="H246" s="38">
        <v>131000</v>
      </c>
      <c r="I246" s="38">
        <v>67500</v>
      </c>
    </row>
    <row r="247" spans="1:9" ht="12.75">
      <c r="A247" s="22"/>
      <c r="B247" s="22"/>
      <c r="C247" s="146"/>
      <c r="D247" s="177"/>
      <c r="E247" s="145"/>
      <c r="F247" s="38"/>
      <c r="G247" s="38"/>
      <c r="H247" s="38"/>
      <c r="I247" s="38"/>
    </row>
    <row r="248" spans="1:9" ht="12.75">
      <c r="A248" s="22"/>
      <c r="B248" s="22"/>
      <c r="C248" s="145" t="s">
        <v>740</v>
      </c>
      <c r="D248" s="177" t="s">
        <v>741</v>
      </c>
      <c r="E248" s="145">
        <v>870000</v>
      </c>
      <c r="F248" s="38">
        <v>334500</v>
      </c>
      <c r="G248" s="38">
        <v>212400</v>
      </c>
      <c r="H248" s="38">
        <v>236900</v>
      </c>
      <c r="I248" s="38">
        <v>86200</v>
      </c>
    </row>
    <row r="249" spans="1:9" ht="12.75">
      <c r="A249" s="22"/>
      <c r="B249" s="22"/>
      <c r="C249" s="146"/>
      <c r="D249" s="177"/>
      <c r="E249" s="145"/>
      <c r="F249" s="38"/>
      <c r="G249" s="38"/>
      <c r="H249" s="38"/>
      <c r="I249" s="38"/>
    </row>
    <row r="250" spans="1:9" ht="12.75">
      <c r="A250" s="22"/>
      <c r="B250" s="22"/>
      <c r="C250" s="145" t="s">
        <v>165</v>
      </c>
      <c r="D250" s="177" t="s">
        <v>166</v>
      </c>
      <c r="E250" s="145">
        <v>775100</v>
      </c>
      <c r="F250" s="38">
        <v>298100</v>
      </c>
      <c r="G250" s="38">
        <v>188500</v>
      </c>
      <c r="H250" s="38">
        <v>195500</v>
      </c>
      <c r="I250" s="38">
        <v>93000</v>
      </c>
    </row>
    <row r="251" spans="1:9" ht="12.75">
      <c r="A251" s="22"/>
      <c r="B251" s="22"/>
      <c r="C251" s="146"/>
      <c r="D251" s="177"/>
      <c r="E251" s="145"/>
      <c r="F251" s="38"/>
      <c r="G251" s="38"/>
      <c r="H251" s="38"/>
      <c r="I251" s="38"/>
    </row>
    <row r="252" spans="1:9" ht="12.75">
      <c r="A252" s="22"/>
      <c r="B252" s="22"/>
      <c r="C252" s="145" t="s">
        <v>167</v>
      </c>
      <c r="D252" s="177" t="s">
        <v>168</v>
      </c>
      <c r="E252" s="145">
        <v>330400</v>
      </c>
      <c r="F252" s="38">
        <v>127000</v>
      </c>
      <c r="G252" s="38">
        <v>81200</v>
      </c>
      <c r="H252" s="38">
        <v>77200</v>
      </c>
      <c r="I252" s="38">
        <v>45000</v>
      </c>
    </row>
    <row r="253" spans="1:9" ht="12.75">
      <c r="A253" s="22"/>
      <c r="B253" s="22"/>
      <c r="C253" s="146"/>
      <c r="D253" s="177"/>
      <c r="E253" s="145"/>
      <c r="F253" s="38"/>
      <c r="G253" s="38"/>
      <c r="H253" s="38"/>
      <c r="I253" s="38"/>
    </row>
    <row r="254" spans="1:9" ht="12.75">
      <c r="A254" s="22"/>
      <c r="B254" s="22"/>
      <c r="C254" s="145" t="s">
        <v>559</v>
      </c>
      <c r="D254" s="177" t="s">
        <v>560</v>
      </c>
      <c r="E254" s="145">
        <v>292300</v>
      </c>
      <c r="F254" s="38">
        <v>112400</v>
      </c>
      <c r="G254" s="38">
        <v>71300</v>
      </c>
      <c r="H254" s="38">
        <v>68200</v>
      </c>
      <c r="I254" s="38">
        <v>40400</v>
      </c>
    </row>
    <row r="255" spans="1:9" ht="12.75">
      <c r="A255" s="22"/>
      <c r="B255" s="22"/>
      <c r="C255" s="146"/>
      <c r="D255" s="177"/>
      <c r="E255" s="145"/>
      <c r="F255" s="38"/>
      <c r="G255" s="38"/>
      <c r="H255" s="38"/>
      <c r="I255" s="38"/>
    </row>
    <row r="256" spans="1:9" ht="12.75">
      <c r="A256" s="22"/>
      <c r="B256" s="22"/>
      <c r="C256" s="145" t="s">
        <v>169</v>
      </c>
      <c r="D256" s="177" t="s">
        <v>170</v>
      </c>
      <c r="E256" s="145">
        <v>796950</v>
      </c>
      <c r="F256" s="38">
        <v>301000</v>
      </c>
      <c r="G256" s="38">
        <v>200600</v>
      </c>
      <c r="H256" s="38">
        <v>184350</v>
      </c>
      <c r="I256" s="38">
        <v>111000</v>
      </c>
    </row>
    <row r="257" spans="1:9" s="47" customFormat="1" ht="12.75">
      <c r="A257" s="22"/>
      <c r="B257" s="22"/>
      <c r="C257" s="146"/>
      <c r="D257" s="177"/>
      <c r="E257" s="145"/>
      <c r="F257" s="38"/>
      <c r="G257" s="38"/>
      <c r="H257" s="38"/>
      <c r="I257" s="38"/>
    </row>
    <row r="258" spans="1:9" ht="12.75">
      <c r="A258" s="22"/>
      <c r="B258" s="22"/>
      <c r="C258" s="145" t="s">
        <v>171</v>
      </c>
      <c r="D258" s="177" t="s">
        <v>172</v>
      </c>
      <c r="E258" s="145">
        <v>610800</v>
      </c>
      <c r="F258" s="38">
        <v>234800</v>
      </c>
      <c r="G258" s="38">
        <v>149100</v>
      </c>
      <c r="H258" s="38">
        <v>149900</v>
      </c>
      <c r="I258" s="38">
        <v>77000</v>
      </c>
    </row>
    <row r="259" spans="1:9" ht="12.75">
      <c r="A259" s="22"/>
      <c r="B259" s="22"/>
      <c r="C259" s="146"/>
      <c r="D259" s="177"/>
      <c r="E259" s="145"/>
      <c r="F259" s="38"/>
      <c r="G259" s="38"/>
      <c r="H259" s="38"/>
      <c r="I259" s="38"/>
    </row>
    <row r="260" spans="1:9" ht="12.75">
      <c r="A260" s="22"/>
      <c r="B260" s="22"/>
      <c r="C260" s="145" t="s">
        <v>742</v>
      </c>
      <c r="D260" s="177" t="s">
        <v>743</v>
      </c>
      <c r="E260" s="145">
        <v>436000</v>
      </c>
      <c r="F260" s="38">
        <v>167600</v>
      </c>
      <c r="G260" s="38">
        <v>106300</v>
      </c>
      <c r="H260" s="38">
        <v>106200</v>
      </c>
      <c r="I260" s="38">
        <v>55900</v>
      </c>
    </row>
    <row r="261" spans="1:9" ht="12.75">
      <c r="A261" s="22"/>
      <c r="B261" s="22"/>
      <c r="C261" s="146"/>
      <c r="D261" s="177"/>
      <c r="E261" s="145"/>
      <c r="F261" s="38"/>
      <c r="G261" s="38"/>
      <c r="H261" s="38"/>
      <c r="I261" s="38"/>
    </row>
    <row r="262" spans="1:9" ht="12.75">
      <c r="A262" s="22"/>
      <c r="B262" s="22"/>
      <c r="C262" s="145" t="s">
        <v>173</v>
      </c>
      <c r="D262" s="177" t="s">
        <v>174</v>
      </c>
      <c r="E262" s="145">
        <v>527100</v>
      </c>
      <c r="F262" s="38">
        <v>202600</v>
      </c>
      <c r="G262" s="38">
        <v>129100</v>
      </c>
      <c r="H262" s="38">
        <v>122900</v>
      </c>
      <c r="I262" s="38">
        <v>72500</v>
      </c>
    </row>
    <row r="263" spans="1:9" ht="12.75">
      <c r="A263" s="22"/>
      <c r="B263" s="22"/>
      <c r="C263" s="146"/>
      <c r="D263" s="177"/>
      <c r="E263" s="145"/>
      <c r="F263" s="38"/>
      <c r="G263" s="38"/>
      <c r="H263" s="38"/>
      <c r="I263" s="38"/>
    </row>
    <row r="264" spans="1:9" ht="12.75">
      <c r="A264" s="22"/>
      <c r="B264" s="22"/>
      <c r="C264" s="145" t="s">
        <v>175</v>
      </c>
      <c r="D264" s="177" t="s">
        <v>176</v>
      </c>
      <c r="E264" s="145">
        <v>486700</v>
      </c>
      <c r="F264" s="38">
        <v>187100</v>
      </c>
      <c r="G264" s="38">
        <v>119200</v>
      </c>
      <c r="H264" s="38">
        <v>114600</v>
      </c>
      <c r="I264" s="38">
        <v>65800</v>
      </c>
    </row>
    <row r="265" spans="1:9" ht="12.75">
      <c r="A265" s="22"/>
      <c r="B265" s="22"/>
      <c r="C265" s="146"/>
      <c r="D265" s="177"/>
      <c r="E265" s="145"/>
      <c r="F265" s="38"/>
      <c r="G265" s="38"/>
      <c r="H265" s="38"/>
      <c r="I265" s="38"/>
    </row>
    <row r="266" spans="1:9" ht="12.75">
      <c r="A266" s="22"/>
      <c r="B266" s="22"/>
      <c r="C266" s="145" t="s">
        <v>744</v>
      </c>
      <c r="D266" s="177" t="s">
        <v>745</v>
      </c>
      <c r="E266" s="145">
        <v>603800</v>
      </c>
      <c r="F266" s="38">
        <v>232100</v>
      </c>
      <c r="G266" s="38">
        <v>147000</v>
      </c>
      <c r="H266" s="38">
        <v>146700</v>
      </c>
      <c r="I266" s="38">
        <v>78000</v>
      </c>
    </row>
    <row r="267" spans="1:9" ht="12.75">
      <c r="A267" s="22"/>
      <c r="B267" s="22"/>
      <c r="C267" s="146"/>
      <c r="D267" s="177"/>
      <c r="E267" s="145"/>
      <c r="F267" s="38"/>
      <c r="G267" s="38"/>
      <c r="H267" s="38"/>
      <c r="I267" s="38"/>
    </row>
    <row r="268" spans="1:9" ht="12.75">
      <c r="A268" s="22"/>
      <c r="B268" s="22"/>
      <c r="C268" s="145" t="s">
        <v>177</v>
      </c>
      <c r="D268" s="177" t="s">
        <v>178</v>
      </c>
      <c r="E268" s="145">
        <v>544300</v>
      </c>
      <c r="F268" s="38">
        <v>209400</v>
      </c>
      <c r="G268" s="38">
        <v>132800</v>
      </c>
      <c r="H268" s="38">
        <v>123000</v>
      </c>
      <c r="I268" s="38">
        <v>79100</v>
      </c>
    </row>
    <row r="269" spans="1:9" ht="12.75">
      <c r="A269" s="22"/>
      <c r="B269" s="22"/>
      <c r="C269" s="146"/>
      <c r="D269" s="177"/>
      <c r="E269" s="145"/>
      <c r="F269" s="38"/>
      <c r="G269" s="38"/>
      <c r="H269" s="38"/>
      <c r="I269" s="38"/>
    </row>
    <row r="270" spans="1:9" ht="12.75">
      <c r="A270" s="22"/>
      <c r="B270" s="22"/>
      <c r="C270" s="145" t="s">
        <v>179</v>
      </c>
      <c r="D270" s="177" t="s">
        <v>180</v>
      </c>
      <c r="E270" s="145">
        <v>435400</v>
      </c>
      <c r="F270" s="38">
        <v>167500</v>
      </c>
      <c r="G270" s="38">
        <v>106500</v>
      </c>
      <c r="H270" s="38">
        <v>102600</v>
      </c>
      <c r="I270" s="38">
        <v>58800</v>
      </c>
    </row>
    <row r="271" spans="1:9" ht="12.75">
      <c r="A271" s="22"/>
      <c r="B271" s="22"/>
      <c r="C271" s="146"/>
      <c r="D271" s="177"/>
      <c r="E271" s="145"/>
      <c r="F271" s="38"/>
      <c r="G271" s="38"/>
      <c r="H271" s="38"/>
      <c r="I271" s="38"/>
    </row>
    <row r="272" spans="1:9" ht="12.75">
      <c r="A272" s="22"/>
      <c r="B272" s="22"/>
      <c r="C272" s="145" t="s">
        <v>181</v>
      </c>
      <c r="D272" s="177" t="s">
        <v>182</v>
      </c>
      <c r="E272" s="145">
        <v>520200</v>
      </c>
      <c r="F272" s="38">
        <v>200000</v>
      </c>
      <c r="G272" s="38">
        <v>127300</v>
      </c>
      <c r="H272" s="38">
        <v>135200</v>
      </c>
      <c r="I272" s="38">
        <v>57700</v>
      </c>
    </row>
    <row r="273" spans="1:9" ht="12.75">
      <c r="A273" s="22"/>
      <c r="B273" s="22"/>
      <c r="C273" s="146"/>
      <c r="D273" s="177"/>
      <c r="E273" s="145"/>
      <c r="F273" s="38"/>
      <c r="G273" s="38"/>
      <c r="H273" s="38"/>
      <c r="I273" s="38"/>
    </row>
    <row r="274" spans="1:9" ht="12.75">
      <c r="A274" s="22"/>
      <c r="B274" s="22"/>
      <c r="C274" s="145" t="s">
        <v>183</v>
      </c>
      <c r="D274" s="177" t="s">
        <v>184</v>
      </c>
      <c r="E274" s="145">
        <v>291400</v>
      </c>
      <c r="F274" s="38">
        <v>111900</v>
      </c>
      <c r="G274" s="38">
        <v>71500</v>
      </c>
      <c r="H274" s="38">
        <v>68100</v>
      </c>
      <c r="I274" s="38">
        <v>39900</v>
      </c>
    </row>
    <row r="275" spans="1:9" ht="12.75">
      <c r="A275" s="22"/>
      <c r="B275" s="22"/>
      <c r="C275" s="146"/>
      <c r="D275" s="177"/>
      <c r="E275" s="145"/>
      <c r="F275" s="38"/>
      <c r="G275" s="38"/>
      <c r="H275" s="38"/>
      <c r="I275" s="38"/>
    </row>
    <row r="276" spans="1:9" ht="12.75">
      <c r="A276" s="22"/>
      <c r="B276" s="22"/>
      <c r="C276" s="145" t="s">
        <v>746</v>
      </c>
      <c r="D276" s="177" t="s">
        <v>747</v>
      </c>
      <c r="E276" s="145">
        <v>426500</v>
      </c>
      <c r="F276" s="38">
        <v>164000</v>
      </c>
      <c r="G276" s="38">
        <v>103700</v>
      </c>
      <c r="H276" s="38">
        <v>93700</v>
      </c>
      <c r="I276" s="38">
        <v>65100</v>
      </c>
    </row>
    <row r="277" spans="1:9" ht="12.75">
      <c r="A277" s="22"/>
      <c r="B277" s="22"/>
      <c r="C277" s="146"/>
      <c r="D277" s="177"/>
      <c r="E277" s="145"/>
      <c r="F277" s="38"/>
      <c r="G277" s="38"/>
      <c r="H277" s="38"/>
      <c r="I277" s="38"/>
    </row>
    <row r="278" spans="1:9" ht="12.75">
      <c r="A278" s="22"/>
      <c r="B278" s="22"/>
      <c r="C278" s="145" t="s">
        <v>748</v>
      </c>
      <c r="D278" s="177" t="s">
        <v>749</v>
      </c>
      <c r="E278" s="145">
        <v>257800</v>
      </c>
      <c r="F278" s="38">
        <v>99100</v>
      </c>
      <c r="G278" s="38">
        <v>62900</v>
      </c>
      <c r="H278" s="38">
        <v>63000</v>
      </c>
      <c r="I278" s="38">
        <v>32800</v>
      </c>
    </row>
    <row r="279" spans="1:9" ht="12.75">
      <c r="A279" s="22"/>
      <c r="B279" s="22"/>
      <c r="C279" s="145"/>
      <c r="D279" s="177"/>
      <c r="E279" s="145"/>
      <c r="F279" s="38"/>
      <c r="G279" s="38"/>
      <c r="H279" s="38"/>
      <c r="I279" s="38"/>
    </row>
    <row r="280" spans="1:9" ht="12.75">
      <c r="A280" s="22"/>
      <c r="B280" s="22"/>
      <c r="C280" s="145" t="s">
        <v>528</v>
      </c>
      <c r="D280" s="177" t="s">
        <v>529</v>
      </c>
      <c r="E280" s="145">
        <v>526800</v>
      </c>
      <c r="F280" s="38">
        <v>202600</v>
      </c>
      <c r="G280" s="38">
        <v>128400</v>
      </c>
      <c r="H280" s="38">
        <v>124500</v>
      </c>
      <c r="I280" s="38">
        <v>71300</v>
      </c>
    </row>
    <row r="281" spans="1:9" ht="12.75">
      <c r="A281" s="22"/>
      <c r="B281" s="22"/>
      <c r="C281" s="146"/>
      <c r="D281" s="177"/>
      <c r="E281" s="145"/>
      <c r="F281" s="38"/>
      <c r="G281" s="38"/>
      <c r="H281" s="38"/>
      <c r="I281" s="38"/>
    </row>
    <row r="282" spans="1:9" ht="12.75">
      <c r="A282" s="22"/>
      <c r="B282" s="22"/>
      <c r="C282" s="145" t="s">
        <v>750</v>
      </c>
      <c r="D282" s="177" t="s">
        <v>751</v>
      </c>
      <c r="E282" s="145">
        <v>480210</v>
      </c>
      <c r="F282" s="38">
        <v>183600</v>
      </c>
      <c r="G282" s="38">
        <v>115600</v>
      </c>
      <c r="H282" s="38">
        <v>114310</v>
      </c>
      <c r="I282" s="38">
        <v>66700</v>
      </c>
    </row>
    <row r="283" spans="1:9" ht="12.75">
      <c r="A283" s="22"/>
      <c r="B283" s="22"/>
      <c r="C283" s="146"/>
      <c r="D283" s="177"/>
      <c r="E283" s="145"/>
      <c r="F283" s="38"/>
      <c r="G283" s="38"/>
      <c r="H283" s="38"/>
      <c r="I283" s="38"/>
    </row>
    <row r="284" spans="1:9" ht="12.75">
      <c r="A284" s="22"/>
      <c r="B284" s="22"/>
      <c r="C284" s="145" t="s">
        <v>185</v>
      </c>
      <c r="D284" s="177" t="s">
        <v>186</v>
      </c>
      <c r="E284" s="145">
        <v>527600</v>
      </c>
      <c r="F284" s="38">
        <v>201000</v>
      </c>
      <c r="G284" s="38">
        <v>131200</v>
      </c>
      <c r="H284" s="38">
        <v>132400</v>
      </c>
      <c r="I284" s="38">
        <v>63000</v>
      </c>
    </row>
    <row r="285" spans="1:9" ht="12.75">
      <c r="A285" s="22"/>
      <c r="B285" s="22"/>
      <c r="C285" s="146"/>
      <c r="D285" s="177"/>
      <c r="E285" s="145"/>
      <c r="F285" s="38"/>
      <c r="G285" s="38"/>
      <c r="H285" s="38"/>
      <c r="I285" s="38"/>
    </row>
    <row r="286" spans="1:9" ht="12.75">
      <c r="A286" s="22"/>
      <c r="B286" s="22"/>
      <c r="C286" s="145" t="s">
        <v>187</v>
      </c>
      <c r="D286" s="177" t="s">
        <v>188</v>
      </c>
      <c r="E286" s="145">
        <v>593500</v>
      </c>
      <c r="F286" s="38">
        <v>228200</v>
      </c>
      <c r="G286" s="38">
        <v>145200</v>
      </c>
      <c r="H286" s="38">
        <v>148500</v>
      </c>
      <c r="I286" s="38">
        <v>71600</v>
      </c>
    </row>
    <row r="287" spans="1:9" ht="12.75">
      <c r="A287" s="22"/>
      <c r="B287" s="22"/>
      <c r="C287" s="146"/>
      <c r="D287" s="177"/>
      <c r="E287" s="145"/>
      <c r="F287" s="38"/>
      <c r="G287" s="38"/>
      <c r="H287" s="38"/>
      <c r="I287" s="38"/>
    </row>
    <row r="288" spans="1:9" ht="12.75">
      <c r="A288" s="22"/>
      <c r="B288" s="22"/>
      <c r="C288" s="145" t="s">
        <v>189</v>
      </c>
      <c r="D288" s="177" t="s">
        <v>190</v>
      </c>
      <c r="E288" s="145">
        <v>419000</v>
      </c>
      <c r="F288" s="38">
        <v>161200</v>
      </c>
      <c r="G288" s="38">
        <v>101800</v>
      </c>
      <c r="H288" s="38">
        <v>99700</v>
      </c>
      <c r="I288" s="38">
        <v>56300</v>
      </c>
    </row>
    <row r="289" spans="1:9" s="47" customFormat="1" ht="12.75">
      <c r="A289" s="22"/>
      <c r="B289" s="22"/>
      <c r="C289" s="146"/>
      <c r="D289" s="177"/>
      <c r="E289" s="145"/>
      <c r="F289" s="38"/>
      <c r="G289" s="38"/>
      <c r="H289" s="38"/>
      <c r="I289" s="38"/>
    </row>
    <row r="290" spans="1:9" ht="12.75">
      <c r="A290" s="22"/>
      <c r="B290" s="22"/>
      <c r="C290" s="145" t="s">
        <v>752</v>
      </c>
      <c r="D290" s="177" t="s">
        <v>753</v>
      </c>
      <c r="E290" s="145">
        <v>284600</v>
      </c>
      <c r="F290" s="38">
        <v>109500</v>
      </c>
      <c r="G290" s="38">
        <v>69200</v>
      </c>
      <c r="H290" s="38">
        <v>58900</v>
      </c>
      <c r="I290" s="38">
        <v>47000</v>
      </c>
    </row>
    <row r="291" spans="1:9" ht="12.75">
      <c r="A291" s="22"/>
      <c r="B291" s="22"/>
      <c r="C291" s="146"/>
      <c r="D291" s="177"/>
      <c r="E291" s="145"/>
      <c r="F291" s="38"/>
      <c r="G291" s="38"/>
      <c r="H291" s="38"/>
      <c r="I291" s="38"/>
    </row>
    <row r="292" spans="1:9" ht="12.75">
      <c r="A292" s="22"/>
      <c r="B292" s="22"/>
      <c r="C292" s="145" t="s">
        <v>191</v>
      </c>
      <c r="D292" s="177" t="s">
        <v>192</v>
      </c>
      <c r="E292" s="145">
        <v>1746500</v>
      </c>
      <c r="F292" s="38">
        <v>671600</v>
      </c>
      <c r="G292" s="38">
        <v>429000</v>
      </c>
      <c r="H292" s="38">
        <v>464750</v>
      </c>
      <c r="I292" s="38">
        <v>181150</v>
      </c>
    </row>
    <row r="293" spans="1:9" ht="12.75">
      <c r="A293" s="22"/>
      <c r="B293" s="22"/>
      <c r="C293" s="146"/>
      <c r="D293" s="177"/>
      <c r="E293" s="145"/>
      <c r="F293" s="38"/>
      <c r="G293" s="38"/>
      <c r="H293" s="38"/>
      <c r="I293" s="38"/>
    </row>
    <row r="294" spans="1:9" ht="12.75">
      <c r="A294" s="22"/>
      <c r="B294" s="22"/>
      <c r="C294" s="145" t="s">
        <v>754</v>
      </c>
      <c r="D294" s="177" t="s">
        <v>755</v>
      </c>
      <c r="E294" s="145">
        <v>957800</v>
      </c>
      <c r="F294" s="38">
        <v>367400</v>
      </c>
      <c r="G294" s="38">
        <v>235500</v>
      </c>
      <c r="H294" s="38">
        <v>224500</v>
      </c>
      <c r="I294" s="38">
        <v>130400</v>
      </c>
    </row>
    <row r="295" spans="1:9" ht="12.75">
      <c r="A295" s="22"/>
      <c r="B295" s="22"/>
      <c r="C295" s="146"/>
      <c r="D295" s="177"/>
      <c r="E295" s="145"/>
      <c r="F295" s="38"/>
      <c r="G295" s="38"/>
      <c r="H295" s="38"/>
      <c r="I295" s="38"/>
    </row>
    <row r="296" spans="1:9" ht="12.75">
      <c r="A296" s="22"/>
      <c r="B296" s="22"/>
      <c r="C296" s="145" t="s">
        <v>193</v>
      </c>
      <c r="D296" s="177" t="s">
        <v>194</v>
      </c>
      <c r="E296" s="145">
        <v>982800</v>
      </c>
      <c r="F296" s="38">
        <v>378000</v>
      </c>
      <c r="G296" s="38">
        <v>240900</v>
      </c>
      <c r="H296" s="38">
        <v>229300</v>
      </c>
      <c r="I296" s="38">
        <v>134600</v>
      </c>
    </row>
    <row r="297" spans="1:9" ht="14.25" customHeight="1">
      <c r="A297" s="22"/>
      <c r="B297" s="22"/>
      <c r="C297" s="146"/>
      <c r="D297" s="177"/>
      <c r="E297" s="145"/>
      <c r="F297" s="38"/>
      <c r="G297" s="38"/>
      <c r="H297" s="38"/>
      <c r="I297" s="38"/>
    </row>
    <row r="298" spans="1:9" ht="12.75">
      <c r="A298" s="22"/>
      <c r="B298" s="22"/>
      <c r="C298" s="145" t="s">
        <v>756</v>
      </c>
      <c r="D298" s="177" t="s">
        <v>757</v>
      </c>
      <c r="E298" s="145">
        <v>326100</v>
      </c>
      <c r="F298" s="38">
        <v>125400</v>
      </c>
      <c r="G298" s="38">
        <v>79100</v>
      </c>
      <c r="H298" s="38">
        <v>84300</v>
      </c>
      <c r="I298" s="38">
        <v>37300</v>
      </c>
    </row>
    <row r="299" spans="1:12" ht="12.75">
      <c r="A299" s="22"/>
      <c r="B299" s="22"/>
      <c r="C299" s="146"/>
      <c r="D299" s="177"/>
      <c r="E299" s="145"/>
      <c r="F299" s="38"/>
      <c r="G299" s="38"/>
      <c r="H299" s="38"/>
      <c r="I299" s="38"/>
      <c r="J299" s="103"/>
      <c r="K299" s="27"/>
      <c r="L299" s="103"/>
    </row>
    <row r="300" spans="1:12" ht="12.75">
      <c r="A300" s="22"/>
      <c r="B300" s="22"/>
      <c r="C300" s="145" t="s">
        <v>195</v>
      </c>
      <c r="D300" s="177" t="s">
        <v>571</v>
      </c>
      <c r="E300" s="145">
        <v>1409800</v>
      </c>
      <c r="F300" s="38">
        <v>333758</v>
      </c>
      <c r="G300" s="38">
        <v>386000</v>
      </c>
      <c r="H300" s="38">
        <v>352400</v>
      </c>
      <c r="I300" s="38">
        <v>337642</v>
      </c>
      <c r="J300" s="103"/>
      <c r="K300" s="27"/>
      <c r="L300" s="103"/>
    </row>
    <row r="301" spans="1:12" s="47" customFormat="1" ht="12.75">
      <c r="A301" s="22"/>
      <c r="B301" s="22"/>
      <c r="C301" s="11" t="s">
        <v>660</v>
      </c>
      <c r="D301" s="177"/>
      <c r="E301" s="19">
        <v>1409800</v>
      </c>
      <c r="F301" s="12"/>
      <c r="G301" s="12"/>
      <c r="H301" s="12"/>
      <c r="I301" s="15"/>
      <c r="J301" s="103"/>
      <c r="K301" s="27"/>
      <c r="L301" s="103"/>
    </row>
    <row r="302" spans="1:12" ht="12.75">
      <c r="A302" s="22"/>
      <c r="B302" s="22"/>
      <c r="C302" s="14"/>
      <c r="D302" s="177"/>
      <c r="E302" s="19"/>
      <c r="F302" s="12"/>
      <c r="G302" s="12"/>
      <c r="H302" s="12"/>
      <c r="I302" s="15"/>
      <c r="J302" s="103"/>
      <c r="K302" s="27"/>
      <c r="L302" s="103"/>
    </row>
    <row r="303" spans="1:12" ht="12.75">
      <c r="A303" s="22"/>
      <c r="B303" s="66">
        <v>80105</v>
      </c>
      <c r="C303" s="67" t="s">
        <v>758</v>
      </c>
      <c r="D303" s="177"/>
      <c r="E303" s="148">
        <f>E304</f>
        <v>492100</v>
      </c>
      <c r="F303" s="148">
        <f>F304</f>
        <v>167300</v>
      </c>
      <c r="G303" s="148">
        <f>G304</f>
        <v>119600</v>
      </c>
      <c r="H303" s="148">
        <f>H304</f>
        <v>111700</v>
      </c>
      <c r="I303" s="148">
        <f>I304</f>
        <v>93500</v>
      </c>
      <c r="J303" s="103"/>
      <c r="K303" s="27"/>
      <c r="L303" s="103"/>
    </row>
    <row r="304" spans="1:12" ht="12.75">
      <c r="A304" s="22"/>
      <c r="B304" s="66"/>
      <c r="C304" s="145" t="s">
        <v>759</v>
      </c>
      <c r="D304" s="177" t="s">
        <v>760</v>
      </c>
      <c r="E304" s="145">
        <v>492100</v>
      </c>
      <c r="F304" s="38">
        <v>167300</v>
      </c>
      <c r="G304" s="38">
        <v>119600</v>
      </c>
      <c r="H304" s="38">
        <v>111700</v>
      </c>
      <c r="I304" s="38">
        <v>93500</v>
      </c>
      <c r="J304" s="103"/>
      <c r="K304" s="27"/>
      <c r="L304" s="103"/>
    </row>
    <row r="305" spans="1:12" s="47" customFormat="1" ht="12.75">
      <c r="A305" s="22"/>
      <c r="B305" s="22"/>
      <c r="C305" s="31"/>
      <c r="D305" s="177"/>
      <c r="E305" s="19"/>
      <c r="F305" s="12"/>
      <c r="G305" s="12"/>
      <c r="H305" s="12"/>
      <c r="I305" s="15"/>
      <c r="J305" s="103"/>
      <c r="K305" s="27"/>
      <c r="L305" s="103"/>
    </row>
    <row r="306" spans="1:12" s="47" customFormat="1" ht="12.75">
      <c r="A306" s="66"/>
      <c r="B306" s="66">
        <v>80110</v>
      </c>
      <c r="C306" s="67" t="s">
        <v>196</v>
      </c>
      <c r="D306" s="177"/>
      <c r="E306" s="14">
        <f>E308+E311+E314+E316+E319+E321+E323+E325+E328+E330+E333</f>
        <v>21566050</v>
      </c>
      <c r="F306" s="14">
        <f>F308+F311+F314+F316+F319+F321+F323+F325+F328+F330+F333</f>
        <v>6914901</v>
      </c>
      <c r="G306" s="14">
        <f>G308+G311+G314+G316+G319+G321+G323+G325+G328+G330+G333</f>
        <v>5005133</v>
      </c>
      <c r="H306" s="14">
        <f>H308+H311+H314+H316+H319+H321+H323+H325+H328+H330+H333</f>
        <v>4702526</v>
      </c>
      <c r="I306" s="14">
        <f>I308+I311+I314+I316+I319+I321+I323+I325+I328+I330+I333</f>
        <v>4943490</v>
      </c>
      <c r="J306" s="103"/>
      <c r="K306" s="27"/>
      <c r="L306" s="103"/>
    </row>
    <row r="307" spans="1:12" ht="12.75">
      <c r="A307" s="22"/>
      <c r="B307" s="22"/>
      <c r="C307" s="24" t="s">
        <v>673</v>
      </c>
      <c r="D307" s="177"/>
      <c r="E307" s="19"/>
      <c r="F307" s="12"/>
      <c r="G307" s="12"/>
      <c r="H307" s="12"/>
      <c r="I307" s="15"/>
      <c r="J307" s="103"/>
      <c r="K307" s="27"/>
      <c r="L307" s="103"/>
    </row>
    <row r="308" spans="1:12" ht="12.75">
      <c r="A308" s="66"/>
      <c r="B308" s="66"/>
      <c r="C308" s="145" t="s">
        <v>197</v>
      </c>
      <c r="D308" s="177" t="s">
        <v>198</v>
      </c>
      <c r="E308" s="145">
        <v>4041350</v>
      </c>
      <c r="F308" s="38">
        <v>1371900</v>
      </c>
      <c r="G308" s="38">
        <v>1003224</v>
      </c>
      <c r="H308" s="38">
        <v>899226</v>
      </c>
      <c r="I308" s="12">
        <v>767000</v>
      </c>
      <c r="J308" s="103"/>
      <c r="K308" s="27"/>
      <c r="L308" s="103"/>
    </row>
    <row r="309" spans="1:12" ht="12.75">
      <c r="A309" s="66"/>
      <c r="B309" s="66"/>
      <c r="C309" s="146" t="s">
        <v>84</v>
      </c>
      <c r="D309" s="177"/>
      <c r="E309" s="145">
        <v>4650</v>
      </c>
      <c r="F309" s="38">
        <v>4650</v>
      </c>
      <c r="G309" s="38">
        <v>4624</v>
      </c>
      <c r="H309" s="38"/>
      <c r="I309" s="12"/>
      <c r="J309" s="103"/>
      <c r="K309" s="27"/>
      <c r="L309" s="103"/>
    </row>
    <row r="310" spans="1:12" ht="12.75">
      <c r="A310" s="22"/>
      <c r="B310" s="22"/>
      <c r="C310" s="146"/>
      <c r="D310" s="177"/>
      <c r="E310" s="145"/>
      <c r="F310" s="38"/>
      <c r="G310" s="38"/>
      <c r="H310" s="38"/>
      <c r="I310" s="12"/>
      <c r="J310" s="103"/>
      <c r="K310" s="27"/>
      <c r="L310" s="103"/>
    </row>
    <row r="311" spans="1:12" ht="12.75">
      <c r="A311" s="66"/>
      <c r="B311" s="66"/>
      <c r="C311" s="145" t="s">
        <v>199</v>
      </c>
      <c r="D311" s="177" t="s">
        <v>200</v>
      </c>
      <c r="E311" s="145">
        <v>3565500</v>
      </c>
      <c r="F311" s="38">
        <v>855000</v>
      </c>
      <c r="G311" s="38">
        <v>616086</v>
      </c>
      <c r="H311" s="38">
        <v>580000</v>
      </c>
      <c r="I311" s="12">
        <v>1514414</v>
      </c>
      <c r="J311" s="103"/>
      <c r="K311" s="27"/>
      <c r="L311" s="103"/>
    </row>
    <row r="312" spans="1:12" s="60" customFormat="1" ht="12.75">
      <c r="A312" s="66"/>
      <c r="B312" s="66"/>
      <c r="C312" s="146" t="s">
        <v>494</v>
      </c>
      <c r="D312" s="177"/>
      <c r="E312" s="145">
        <v>1050000</v>
      </c>
      <c r="F312" s="38"/>
      <c r="G312" s="38">
        <v>5186</v>
      </c>
      <c r="H312" s="38"/>
      <c r="I312" s="12">
        <v>1044814</v>
      </c>
      <c r="J312" s="103"/>
      <c r="K312" s="27"/>
      <c r="L312" s="103"/>
    </row>
    <row r="313" spans="1:12" s="60" customFormat="1" ht="12.75">
      <c r="A313" s="22"/>
      <c r="B313" s="22"/>
      <c r="C313" s="146"/>
      <c r="D313" s="177"/>
      <c r="E313" s="149"/>
      <c r="F313" s="38"/>
      <c r="G313" s="38"/>
      <c r="H313" s="38"/>
      <c r="I313" s="12"/>
      <c r="J313" s="103"/>
      <c r="K313" s="27"/>
      <c r="L313" s="103"/>
    </row>
    <row r="314" spans="1:12" s="60" customFormat="1" ht="12.75">
      <c r="A314" s="22"/>
      <c r="B314" s="22"/>
      <c r="C314" s="145" t="s">
        <v>201</v>
      </c>
      <c r="D314" s="177" t="s">
        <v>202</v>
      </c>
      <c r="E314" s="145">
        <v>1898700</v>
      </c>
      <c r="F314" s="38">
        <v>645300</v>
      </c>
      <c r="G314" s="38">
        <v>462400</v>
      </c>
      <c r="H314" s="38">
        <v>430000</v>
      </c>
      <c r="I314" s="12">
        <v>361000</v>
      </c>
      <c r="J314" s="103"/>
      <c r="K314" s="27"/>
      <c r="L314" s="103"/>
    </row>
    <row r="315" spans="1:12" ht="12.75">
      <c r="A315" s="22"/>
      <c r="B315" s="22"/>
      <c r="C315" s="146"/>
      <c r="D315" s="177"/>
      <c r="E315" s="145"/>
      <c r="F315" s="38"/>
      <c r="G315" s="38"/>
      <c r="H315" s="38"/>
      <c r="I315" s="12"/>
      <c r="J315" s="103"/>
      <c r="K315" s="27"/>
      <c r="L315" s="103"/>
    </row>
    <row r="316" spans="1:12" ht="12.75">
      <c r="A316" s="22"/>
      <c r="B316" s="22"/>
      <c r="C316" s="145" t="s">
        <v>203</v>
      </c>
      <c r="D316" s="177" t="s">
        <v>204</v>
      </c>
      <c r="E316" s="145">
        <v>1922500</v>
      </c>
      <c r="F316" s="38">
        <v>629500</v>
      </c>
      <c r="G316" s="38">
        <v>451700</v>
      </c>
      <c r="H316" s="38">
        <v>488300</v>
      </c>
      <c r="I316" s="12">
        <v>353000</v>
      </c>
      <c r="J316" s="103"/>
      <c r="K316" s="27"/>
      <c r="L316" s="103"/>
    </row>
    <row r="317" spans="1:12" ht="12.75">
      <c r="A317" s="22"/>
      <c r="B317" s="22"/>
      <c r="C317" s="146" t="s">
        <v>83</v>
      </c>
      <c r="D317" s="177"/>
      <c r="E317" s="145">
        <v>70000</v>
      </c>
      <c r="F317" s="38"/>
      <c r="G317" s="38"/>
      <c r="H317" s="38">
        <v>40000</v>
      </c>
      <c r="I317" s="12">
        <v>30000</v>
      </c>
      <c r="J317" s="103"/>
      <c r="K317" s="27"/>
      <c r="L317" s="103"/>
    </row>
    <row r="318" spans="1:12" ht="12.75">
      <c r="A318" s="22"/>
      <c r="B318" s="22"/>
      <c r="C318" s="146"/>
      <c r="D318" s="177"/>
      <c r="E318" s="145"/>
      <c r="F318" s="38"/>
      <c r="G318" s="38"/>
      <c r="H318" s="38"/>
      <c r="I318" s="12"/>
      <c r="J318" s="103"/>
      <c r="K318" s="27"/>
      <c r="L318" s="103"/>
    </row>
    <row r="319" spans="1:12" ht="12.75">
      <c r="A319" s="22"/>
      <c r="B319" s="22"/>
      <c r="C319" s="145" t="s">
        <v>205</v>
      </c>
      <c r="D319" s="177" t="s">
        <v>206</v>
      </c>
      <c r="E319" s="145">
        <v>2590400</v>
      </c>
      <c r="F319" s="38">
        <v>880300</v>
      </c>
      <c r="G319" s="38">
        <v>632200</v>
      </c>
      <c r="H319" s="38">
        <v>585700</v>
      </c>
      <c r="I319" s="12">
        <v>492200</v>
      </c>
      <c r="J319" s="103"/>
      <c r="K319" s="27"/>
      <c r="L319" s="103"/>
    </row>
    <row r="320" spans="1:12" ht="12.75">
      <c r="A320" s="22"/>
      <c r="B320" s="22"/>
      <c r="C320" s="146"/>
      <c r="D320" s="177"/>
      <c r="E320" s="145"/>
      <c r="F320" s="38"/>
      <c r="G320" s="38"/>
      <c r="H320" s="38"/>
      <c r="I320" s="12"/>
      <c r="J320" s="103"/>
      <c r="K320" s="27"/>
      <c r="L320" s="103"/>
    </row>
    <row r="321" spans="1:12" ht="12.75">
      <c r="A321" s="22"/>
      <c r="B321" s="22"/>
      <c r="C321" s="145" t="s">
        <v>207</v>
      </c>
      <c r="D321" s="177" t="s">
        <v>208</v>
      </c>
      <c r="E321" s="145">
        <v>1956600</v>
      </c>
      <c r="F321" s="38">
        <v>665000</v>
      </c>
      <c r="G321" s="38">
        <v>475700</v>
      </c>
      <c r="H321" s="38">
        <v>444100</v>
      </c>
      <c r="I321" s="12">
        <v>371800</v>
      </c>
      <c r="J321" s="103"/>
      <c r="K321" s="27"/>
      <c r="L321" s="103"/>
    </row>
    <row r="322" spans="1:12" ht="12.75">
      <c r="A322" s="22"/>
      <c r="B322" s="22"/>
      <c r="C322" s="146"/>
      <c r="D322" s="177"/>
      <c r="E322" s="145"/>
      <c r="F322" s="38"/>
      <c r="G322" s="38"/>
      <c r="H322" s="38"/>
      <c r="I322" s="12"/>
      <c r="J322" s="103"/>
      <c r="K322" s="27"/>
      <c r="L322" s="103"/>
    </row>
    <row r="323" spans="1:12" ht="12.75">
      <c r="A323" s="22"/>
      <c r="B323" s="22"/>
      <c r="C323" s="145" t="s">
        <v>209</v>
      </c>
      <c r="D323" s="177" t="s">
        <v>210</v>
      </c>
      <c r="E323" s="145">
        <v>2258900</v>
      </c>
      <c r="F323" s="38">
        <v>767800</v>
      </c>
      <c r="G323" s="38">
        <v>548700</v>
      </c>
      <c r="H323" s="38">
        <v>513200</v>
      </c>
      <c r="I323" s="12">
        <v>429200</v>
      </c>
      <c r="J323" s="103"/>
      <c r="K323" s="27"/>
      <c r="L323" s="103"/>
    </row>
    <row r="324" spans="1:12" ht="12.75">
      <c r="A324" s="22"/>
      <c r="B324" s="22"/>
      <c r="C324" s="146"/>
      <c r="D324" s="177"/>
      <c r="E324" s="145"/>
      <c r="F324" s="38"/>
      <c r="G324" s="38"/>
      <c r="H324" s="38"/>
      <c r="I324" s="12"/>
      <c r="J324" s="103"/>
      <c r="K324" s="27"/>
      <c r="L324" s="103"/>
    </row>
    <row r="325" spans="1:12" ht="12.75">
      <c r="A325" s="22"/>
      <c r="B325" s="22"/>
      <c r="C325" s="145" t="s">
        <v>211</v>
      </c>
      <c r="D325" s="177" t="s">
        <v>212</v>
      </c>
      <c r="E325" s="145">
        <v>1916000</v>
      </c>
      <c r="F325" s="38">
        <v>651200</v>
      </c>
      <c r="G325" s="38">
        <v>467900</v>
      </c>
      <c r="H325" s="38">
        <v>432900</v>
      </c>
      <c r="I325" s="12">
        <v>364000</v>
      </c>
      <c r="J325" s="103"/>
      <c r="K325" s="27"/>
      <c r="L325" s="103"/>
    </row>
    <row r="326" spans="1:12" ht="12.75">
      <c r="A326" s="22"/>
      <c r="B326" s="22"/>
      <c r="C326" s="145" t="s">
        <v>494</v>
      </c>
      <c r="D326" s="177"/>
      <c r="E326" s="145">
        <v>3000</v>
      </c>
      <c r="F326" s="38"/>
      <c r="G326" s="38"/>
      <c r="H326" s="38">
        <v>3000</v>
      </c>
      <c r="I326" s="12"/>
      <c r="J326" s="103"/>
      <c r="K326" s="27"/>
      <c r="L326" s="103"/>
    </row>
    <row r="327" spans="1:12" ht="12.75">
      <c r="A327" s="22"/>
      <c r="B327" s="22"/>
      <c r="C327" s="145"/>
      <c r="D327" s="177"/>
      <c r="E327" s="145"/>
      <c r="F327" s="38"/>
      <c r="G327" s="38"/>
      <c r="H327" s="38"/>
      <c r="I327" s="12"/>
      <c r="J327" s="103"/>
      <c r="K327" s="27"/>
      <c r="L327" s="103"/>
    </row>
    <row r="328" spans="1:12" ht="12.75">
      <c r="A328" s="22"/>
      <c r="B328" s="22"/>
      <c r="C328" s="145" t="s">
        <v>525</v>
      </c>
      <c r="D328" s="177" t="s">
        <v>526</v>
      </c>
      <c r="E328" s="145">
        <v>699100</v>
      </c>
      <c r="F328" s="38">
        <v>237600</v>
      </c>
      <c r="G328" s="38">
        <v>172400</v>
      </c>
      <c r="H328" s="38">
        <v>156300</v>
      </c>
      <c r="I328" s="12">
        <v>132800</v>
      </c>
      <c r="J328" s="103"/>
      <c r="K328" s="27"/>
      <c r="L328" s="103"/>
    </row>
    <row r="329" spans="1:12" ht="12.75">
      <c r="A329" s="22"/>
      <c r="B329" s="22"/>
      <c r="C329" s="146"/>
      <c r="D329" s="177"/>
      <c r="E329" s="145"/>
      <c r="F329" s="38"/>
      <c r="G329" s="38"/>
      <c r="H329" s="38"/>
      <c r="I329" s="12"/>
      <c r="J329" s="103"/>
      <c r="K329" s="27"/>
      <c r="L329" s="103"/>
    </row>
    <row r="330" spans="1:12" ht="25.5">
      <c r="A330" s="22"/>
      <c r="B330" s="22"/>
      <c r="C330" s="145" t="s">
        <v>213</v>
      </c>
      <c r="D330" s="177" t="s">
        <v>214</v>
      </c>
      <c r="E330" s="145">
        <v>449300</v>
      </c>
      <c r="F330" s="38">
        <v>152700</v>
      </c>
      <c r="G330" s="38">
        <v>110400</v>
      </c>
      <c r="H330" s="38">
        <v>100800</v>
      </c>
      <c r="I330" s="12">
        <v>85400</v>
      </c>
      <c r="J330" s="103"/>
      <c r="K330" s="27"/>
      <c r="L330" s="103"/>
    </row>
    <row r="331" spans="1:12" ht="12.75">
      <c r="A331" s="22"/>
      <c r="B331" s="22"/>
      <c r="C331" s="146"/>
      <c r="D331" s="177"/>
      <c r="E331" s="145"/>
      <c r="F331" s="38"/>
      <c r="G331" s="38"/>
      <c r="H331" s="38"/>
      <c r="I331" s="12"/>
      <c r="J331" s="103"/>
      <c r="K331" s="27"/>
      <c r="L331" s="103"/>
    </row>
    <row r="332" spans="1:12" ht="12.75">
      <c r="A332" s="22"/>
      <c r="B332" s="22"/>
      <c r="C332" s="145" t="s">
        <v>215</v>
      </c>
      <c r="D332" s="177"/>
      <c r="E332" s="149"/>
      <c r="F332" s="38"/>
      <c r="G332" s="38"/>
      <c r="H332" s="38"/>
      <c r="I332" s="15"/>
      <c r="J332" s="103"/>
      <c r="K332" s="27"/>
      <c r="L332" s="103"/>
    </row>
    <row r="333" spans="1:12" s="47" customFormat="1" ht="12.75">
      <c r="A333" s="22"/>
      <c r="B333" s="22"/>
      <c r="C333" s="26" t="s">
        <v>652</v>
      </c>
      <c r="D333" s="177" t="s">
        <v>553</v>
      </c>
      <c r="E333" s="19">
        <v>267700</v>
      </c>
      <c r="F333" s="12">
        <v>58601</v>
      </c>
      <c r="G333" s="12">
        <v>64423</v>
      </c>
      <c r="H333" s="12">
        <v>72000</v>
      </c>
      <c r="I333" s="12">
        <v>72676</v>
      </c>
      <c r="J333" s="103"/>
      <c r="K333" s="27"/>
      <c r="L333" s="103"/>
    </row>
    <row r="334" spans="1:12" ht="12.75">
      <c r="A334" s="22"/>
      <c r="B334" s="22"/>
      <c r="C334" s="26"/>
      <c r="D334" s="177"/>
      <c r="E334" s="19"/>
      <c r="F334" s="12"/>
      <c r="G334" s="12"/>
      <c r="H334" s="12"/>
      <c r="I334" s="15"/>
      <c r="J334" s="103"/>
      <c r="K334" s="27"/>
      <c r="L334" s="103"/>
    </row>
    <row r="335" spans="1:12" ht="12.75">
      <c r="A335" s="22"/>
      <c r="B335" s="66">
        <v>80111</v>
      </c>
      <c r="C335" s="67" t="s">
        <v>216</v>
      </c>
      <c r="D335" s="177"/>
      <c r="E335" s="14">
        <f>E337</f>
        <v>1669500</v>
      </c>
      <c r="F335" s="14">
        <f>F337</f>
        <v>564900</v>
      </c>
      <c r="G335" s="14">
        <f>G337</f>
        <v>425900</v>
      </c>
      <c r="H335" s="14">
        <f>H337</f>
        <v>345100</v>
      </c>
      <c r="I335" s="14">
        <f>I337</f>
        <v>333600</v>
      </c>
      <c r="J335" s="103"/>
      <c r="K335" s="27"/>
      <c r="L335" s="103"/>
    </row>
    <row r="336" spans="1:12" ht="12.75">
      <c r="A336" s="22"/>
      <c r="B336" s="22"/>
      <c r="C336" s="145" t="s">
        <v>217</v>
      </c>
      <c r="D336" s="177"/>
      <c r="E336" s="14"/>
      <c r="F336" s="12"/>
      <c r="G336" s="12"/>
      <c r="H336" s="12"/>
      <c r="I336" s="15"/>
      <c r="J336" s="103"/>
      <c r="K336" s="27"/>
      <c r="L336" s="103"/>
    </row>
    <row r="337" spans="1:12" ht="25.5">
      <c r="A337" s="22"/>
      <c r="B337" s="22"/>
      <c r="C337" s="31" t="s">
        <v>673</v>
      </c>
      <c r="D337" s="177" t="s">
        <v>218</v>
      </c>
      <c r="E337" s="19">
        <v>1669500</v>
      </c>
      <c r="F337" s="12">
        <v>564900</v>
      </c>
      <c r="G337" s="12">
        <v>425900</v>
      </c>
      <c r="H337" s="12">
        <v>345100</v>
      </c>
      <c r="I337" s="12">
        <v>333600</v>
      </c>
      <c r="J337" s="103"/>
      <c r="K337" s="27"/>
      <c r="L337" s="103"/>
    </row>
    <row r="338" spans="1:12" ht="12.75">
      <c r="A338" s="22"/>
      <c r="B338" s="22"/>
      <c r="C338" s="65"/>
      <c r="D338" s="177"/>
      <c r="E338" s="19"/>
      <c r="F338" s="12"/>
      <c r="G338" s="12"/>
      <c r="H338" s="12"/>
      <c r="I338" s="15"/>
      <c r="J338" s="103"/>
      <c r="K338" s="27"/>
      <c r="L338" s="103"/>
    </row>
    <row r="339" spans="1:12" ht="12.75">
      <c r="A339" s="66"/>
      <c r="B339" s="66">
        <v>80113</v>
      </c>
      <c r="C339" s="67" t="s">
        <v>219</v>
      </c>
      <c r="D339" s="177"/>
      <c r="E339" s="14">
        <f>E341+E343+E345+E347+E349+E351+E353+E355</f>
        <v>316000</v>
      </c>
      <c r="F339" s="14">
        <f>F341+F345+F347+F349+F351+F353+F355</f>
        <v>114646</v>
      </c>
      <c r="G339" s="14">
        <f>G341+G343+G345+G347+G349+G351+G353+G355</f>
        <v>75688</v>
      </c>
      <c r="H339" s="14">
        <f>H341+H343+H345+H347+H349+H351+H353+H355</f>
        <v>60400</v>
      </c>
      <c r="I339" s="14">
        <f>I341+I343+I345+I347+I349+I351+I353+I355</f>
        <v>65266</v>
      </c>
      <c r="J339" s="103"/>
      <c r="K339" s="27"/>
      <c r="L339" s="103"/>
    </row>
    <row r="340" spans="1:12" ht="12.75">
      <c r="A340" s="66"/>
      <c r="B340" s="66"/>
      <c r="C340" s="31" t="s">
        <v>673</v>
      </c>
      <c r="D340" s="177"/>
      <c r="E340" s="14"/>
      <c r="F340" s="15"/>
      <c r="G340" s="15"/>
      <c r="H340" s="15"/>
      <c r="I340" s="15"/>
      <c r="J340" s="103"/>
      <c r="K340" s="27"/>
      <c r="L340" s="103"/>
    </row>
    <row r="341" spans="1:12" s="47" customFormat="1" ht="12.75">
      <c r="A341" s="22"/>
      <c r="B341" s="22"/>
      <c r="C341" s="145" t="s">
        <v>199</v>
      </c>
      <c r="D341" s="177" t="s">
        <v>200</v>
      </c>
      <c r="E341" s="145">
        <v>212400</v>
      </c>
      <c r="F341" s="38">
        <v>81600</v>
      </c>
      <c r="G341" s="38">
        <v>50800</v>
      </c>
      <c r="H341" s="38">
        <v>42000</v>
      </c>
      <c r="I341" s="38">
        <v>38000</v>
      </c>
      <c r="J341" s="103"/>
      <c r="K341" s="27"/>
      <c r="L341" s="103"/>
    </row>
    <row r="342" spans="1:12" ht="12.75">
      <c r="A342" s="22"/>
      <c r="B342" s="22"/>
      <c r="C342" s="145"/>
      <c r="D342" s="177"/>
      <c r="E342" s="145"/>
      <c r="F342" s="38"/>
      <c r="G342" s="38"/>
      <c r="H342" s="38"/>
      <c r="I342" s="38"/>
      <c r="J342" s="103"/>
      <c r="K342" s="27"/>
      <c r="L342" s="103"/>
    </row>
    <row r="343" spans="1:12" ht="12.75">
      <c r="A343" s="22"/>
      <c r="B343" s="22"/>
      <c r="C343" s="145" t="s">
        <v>86</v>
      </c>
      <c r="D343" s="177" t="s">
        <v>202</v>
      </c>
      <c r="E343" s="145">
        <v>2200</v>
      </c>
      <c r="F343" s="38"/>
      <c r="G343" s="38">
        <v>1200</v>
      </c>
      <c r="H343" s="38">
        <v>300</v>
      </c>
      <c r="I343" s="38">
        <v>700</v>
      </c>
      <c r="J343" s="103"/>
      <c r="K343" s="27"/>
      <c r="L343" s="103"/>
    </row>
    <row r="344" spans="1:12" ht="12.75">
      <c r="A344" s="22"/>
      <c r="B344" s="22"/>
      <c r="C344" s="146"/>
      <c r="D344" s="177"/>
      <c r="E344" s="145"/>
      <c r="F344" s="38"/>
      <c r="G344" s="38"/>
      <c r="H344" s="38"/>
      <c r="I344" s="38"/>
      <c r="J344" s="103"/>
      <c r="K344" s="27"/>
      <c r="L344" s="103"/>
    </row>
    <row r="345" spans="1:12" ht="12.75">
      <c r="A345" s="22"/>
      <c r="B345" s="22"/>
      <c r="C345" s="145" t="s">
        <v>203</v>
      </c>
      <c r="D345" s="177" t="s">
        <v>204</v>
      </c>
      <c r="E345" s="145">
        <v>19200</v>
      </c>
      <c r="F345" s="38">
        <v>5900</v>
      </c>
      <c r="G345" s="38">
        <v>4500</v>
      </c>
      <c r="H345" s="38">
        <v>2500</v>
      </c>
      <c r="I345" s="38">
        <v>6300</v>
      </c>
      <c r="J345" s="103"/>
      <c r="K345" s="27"/>
      <c r="L345" s="103"/>
    </row>
    <row r="346" spans="1:12" ht="12.75">
      <c r="A346" s="22"/>
      <c r="B346" s="22"/>
      <c r="C346" s="146"/>
      <c r="D346" s="177"/>
      <c r="E346" s="145"/>
      <c r="F346" s="38"/>
      <c r="G346" s="38"/>
      <c r="H346" s="38"/>
      <c r="I346" s="38"/>
      <c r="J346" s="103"/>
      <c r="K346" s="27"/>
      <c r="L346" s="103"/>
    </row>
    <row r="347" spans="1:12" ht="12.75">
      <c r="A347" s="22"/>
      <c r="B347" s="22"/>
      <c r="C347" s="145" t="s">
        <v>205</v>
      </c>
      <c r="D347" s="177" t="s">
        <v>206</v>
      </c>
      <c r="E347" s="145">
        <v>28700</v>
      </c>
      <c r="F347" s="38">
        <v>9500</v>
      </c>
      <c r="G347" s="38">
        <v>5900</v>
      </c>
      <c r="H347" s="38">
        <v>6000</v>
      </c>
      <c r="I347" s="38">
        <v>7300</v>
      </c>
      <c r="J347" s="103"/>
      <c r="K347" s="27"/>
      <c r="L347" s="103"/>
    </row>
    <row r="348" spans="1:12" ht="12.75">
      <c r="A348" s="22"/>
      <c r="B348" s="22"/>
      <c r="C348" s="146"/>
      <c r="D348" s="177"/>
      <c r="E348" s="145"/>
      <c r="F348" s="38"/>
      <c r="G348" s="38"/>
      <c r="H348" s="38"/>
      <c r="I348" s="38"/>
      <c r="J348" s="103"/>
      <c r="K348" s="27"/>
      <c r="L348" s="103"/>
    </row>
    <row r="349" spans="1:12" ht="12.75">
      <c r="A349" s="22"/>
      <c r="B349" s="22"/>
      <c r="C349" s="145" t="s">
        <v>207</v>
      </c>
      <c r="D349" s="177" t="s">
        <v>208</v>
      </c>
      <c r="E349" s="145">
        <v>15000</v>
      </c>
      <c r="F349" s="38">
        <v>4600</v>
      </c>
      <c r="G349" s="38">
        <v>3400</v>
      </c>
      <c r="H349" s="38">
        <v>3000</v>
      </c>
      <c r="I349" s="38">
        <v>4000</v>
      </c>
      <c r="J349" s="103"/>
      <c r="K349" s="27"/>
      <c r="L349" s="103"/>
    </row>
    <row r="350" spans="1:12" ht="12.75">
      <c r="A350" s="22"/>
      <c r="B350" s="22"/>
      <c r="C350" s="146"/>
      <c r="D350" s="177"/>
      <c r="E350" s="145"/>
      <c r="F350" s="38"/>
      <c r="G350" s="38"/>
      <c r="H350" s="38"/>
      <c r="I350" s="38"/>
      <c r="J350" s="103"/>
      <c r="K350" s="27"/>
      <c r="L350" s="103"/>
    </row>
    <row r="351" spans="1:12" ht="12.75">
      <c r="A351" s="22"/>
      <c r="B351" s="22"/>
      <c r="C351" s="145" t="s">
        <v>209</v>
      </c>
      <c r="D351" s="177" t="s">
        <v>210</v>
      </c>
      <c r="E351" s="145">
        <v>26900</v>
      </c>
      <c r="F351" s="38">
        <v>10400</v>
      </c>
      <c r="G351" s="38">
        <v>6200</v>
      </c>
      <c r="H351" s="38">
        <v>5100</v>
      </c>
      <c r="I351" s="38">
        <v>5200</v>
      </c>
      <c r="J351" s="103"/>
      <c r="K351" s="27"/>
      <c r="L351" s="103"/>
    </row>
    <row r="352" spans="1:12" s="47" customFormat="1" ht="12.75">
      <c r="A352" s="22"/>
      <c r="B352" s="22"/>
      <c r="C352" s="145"/>
      <c r="D352" s="177"/>
      <c r="E352" s="145"/>
      <c r="F352" s="38"/>
      <c r="G352" s="38"/>
      <c r="H352" s="38"/>
      <c r="I352" s="38"/>
      <c r="J352" s="103"/>
      <c r="K352" s="27"/>
      <c r="L352" s="103"/>
    </row>
    <row r="353" spans="1:12" ht="13.5" customHeight="1">
      <c r="A353" s="22"/>
      <c r="B353" s="22"/>
      <c r="C353" s="145" t="s">
        <v>532</v>
      </c>
      <c r="D353" s="177" t="s">
        <v>533</v>
      </c>
      <c r="E353" s="145">
        <v>7600</v>
      </c>
      <c r="F353" s="38">
        <v>2300</v>
      </c>
      <c r="G353" s="38">
        <v>2400</v>
      </c>
      <c r="H353" s="38">
        <v>700</v>
      </c>
      <c r="I353" s="38">
        <v>2200</v>
      </c>
      <c r="J353" s="103"/>
      <c r="K353" s="27"/>
      <c r="L353" s="103"/>
    </row>
    <row r="354" spans="1:12" ht="12.75">
      <c r="A354" s="22"/>
      <c r="B354" s="22"/>
      <c r="C354" s="145"/>
      <c r="D354" s="177"/>
      <c r="E354" s="145"/>
      <c r="F354" s="38"/>
      <c r="G354" s="38"/>
      <c r="H354" s="38"/>
      <c r="I354" s="38"/>
      <c r="J354" s="103"/>
      <c r="K354" s="27"/>
      <c r="L354" s="103"/>
    </row>
    <row r="355" spans="1:12" ht="25.5">
      <c r="A355" s="22"/>
      <c r="B355" s="22"/>
      <c r="C355" s="145" t="s">
        <v>640</v>
      </c>
      <c r="D355" s="177" t="s">
        <v>656</v>
      </c>
      <c r="E355" s="145">
        <v>4000</v>
      </c>
      <c r="F355" s="38">
        <v>346</v>
      </c>
      <c r="G355" s="38">
        <v>1288</v>
      </c>
      <c r="H355" s="38">
        <v>800</v>
      </c>
      <c r="I355" s="38">
        <v>1566</v>
      </c>
      <c r="J355" s="103"/>
      <c r="K355" s="27"/>
      <c r="L355" s="103"/>
    </row>
    <row r="356" spans="1:12" ht="12.75">
      <c r="A356" s="22"/>
      <c r="B356" s="22"/>
      <c r="C356" s="14"/>
      <c r="D356" s="177"/>
      <c r="E356" s="14"/>
      <c r="F356" s="15"/>
      <c r="G356" s="15"/>
      <c r="H356" s="15"/>
      <c r="I356" s="15"/>
      <c r="J356" s="14"/>
      <c r="K356" s="14"/>
      <c r="L356" s="14"/>
    </row>
    <row r="357" spans="1:12" ht="12.75">
      <c r="A357" s="66"/>
      <c r="B357" s="66">
        <v>80120</v>
      </c>
      <c r="C357" s="67" t="s">
        <v>220</v>
      </c>
      <c r="D357" s="177"/>
      <c r="E357" s="14">
        <f>E359+E361+E364+E368+E370+E373+E376</f>
        <v>21599700</v>
      </c>
      <c r="F357" s="14">
        <f>F359+F361+F364+F368+F370+F373+F376</f>
        <v>6656426</v>
      </c>
      <c r="G357" s="14">
        <f>G359+G361+G364+G368+G370+G373+G376</f>
        <v>5181667</v>
      </c>
      <c r="H357" s="14">
        <f>H359+H361+H364+H368+H370+H373+H376</f>
        <v>4951811</v>
      </c>
      <c r="I357" s="14">
        <f>I359+I361+I364+I368+I370+I373+I376</f>
        <v>4809796</v>
      </c>
      <c r="J357" s="103"/>
      <c r="K357" s="27"/>
      <c r="L357" s="103"/>
    </row>
    <row r="358" spans="1:12" ht="12.75">
      <c r="A358" s="66"/>
      <c r="B358" s="66"/>
      <c r="C358" s="67"/>
      <c r="D358" s="177"/>
      <c r="E358" s="14"/>
      <c r="F358" s="12"/>
      <c r="G358" s="12"/>
      <c r="H358" s="12"/>
      <c r="I358" s="15"/>
      <c r="J358" s="103"/>
      <c r="K358" s="27"/>
      <c r="L358" s="103"/>
    </row>
    <row r="359" spans="1:12" ht="12.75">
      <c r="A359" s="22"/>
      <c r="B359" s="22"/>
      <c r="C359" s="145" t="s">
        <v>221</v>
      </c>
      <c r="D359" s="177" t="s">
        <v>222</v>
      </c>
      <c r="E359" s="145">
        <v>2747300</v>
      </c>
      <c r="F359" s="38">
        <v>928100</v>
      </c>
      <c r="G359" s="38">
        <v>704000</v>
      </c>
      <c r="H359" s="38">
        <v>606800</v>
      </c>
      <c r="I359" s="38">
        <v>508400</v>
      </c>
      <c r="J359" s="103"/>
      <c r="K359" s="27"/>
      <c r="L359" s="103"/>
    </row>
    <row r="360" spans="1:12" ht="13.5" customHeight="1">
      <c r="A360" s="22"/>
      <c r="B360" s="22"/>
      <c r="C360" s="146"/>
      <c r="D360" s="177"/>
      <c r="E360" s="145"/>
      <c r="F360" s="38"/>
      <c r="G360" s="38"/>
      <c r="H360" s="38"/>
      <c r="I360" s="38"/>
      <c r="J360" s="103"/>
      <c r="K360" s="27"/>
      <c r="L360" s="103"/>
    </row>
    <row r="361" spans="1:12" s="47" customFormat="1" ht="12.75">
      <c r="A361" s="22"/>
      <c r="B361" s="22"/>
      <c r="C361" s="145" t="s">
        <v>223</v>
      </c>
      <c r="D361" s="177" t="s">
        <v>224</v>
      </c>
      <c r="E361" s="145">
        <v>4462200</v>
      </c>
      <c r="F361" s="38">
        <v>1498700</v>
      </c>
      <c r="G361" s="38">
        <v>1131400</v>
      </c>
      <c r="H361" s="38">
        <v>1074800</v>
      </c>
      <c r="I361" s="38">
        <v>757300</v>
      </c>
      <c r="J361" s="103"/>
      <c r="K361" s="27"/>
      <c r="L361" s="103"/>
    </row>
    <row r="362" spans="1:12" ht="12.75">
      <c r="A362" s="22"/>
      <c r="B362" s="22"/>
      <c r="C362" s="146" t="s">
        <v>497</v>
      </c>
      <c r="D362" s="177"/>
      <c r="E362" s="145">
        <v>30000</v>
      </c>
      <c r="F362" s="38"/>
      <c r="G362" s="38"/>
      <c r="H362" s="38"/>
      <c r="I362" s="38">
        <v>30000</v>
      </c>
      <c r="J362" s="103"/>
      <c r="K362" s="27"/>
      <c r="L362" s="103"/>
    </row>
    <row r="363" spans="1:12" ht="12.75">
      <c r="A363" s="22"/>
      <c r="B363" s="22"/>
      <c r="C363" s="146"/>
      <c r="D363" s="177"/>
      <c r="E363" s="145"/>
      <c r="F363" s="38"/>
      <c r="G363" s="38"/>
      <c r="H363" s="38"/>
      <c r="I363" s="38"/>
      <c r="J363" s="103"/>
      <c r="K363" s="27"/>
      <c r="L363" s="103"/>
    </row>
    <row r="364" spans="1:12" ht="12.75">
      <c r="A364" s="22"/>
      <c r="B364" s="22"/>
      <c r="C364" s="145" t="s">
        <v>225</v>
      </c>
      <c r="D364" s="177" t="s">
        <v>226</v>
      </c>
      <c r="E364" s="145">
        <v>3267500</v>
      </c>
      <c r="F364" s="38">
        <v>796600</v>
      </c>
      <c r="G364" s="38">
        <v>587702</v>
      </c>
      <c r="H364" s="38">
        <v>603200</v>
      </c>
      <c r="I364" s="38">
        <v>1279998</v>
      </c>
      <c r="J364" s="103"/>
      <c r="K364" s="27"/>
      <c r="L364" s="103"/>
    </row>
    <row r="365" spans="1:12" ht="12.75">
      <c r="A365" s="22"/>
      <c r="B365" s="22"/>
      <c r="C365" s="146" t="s">
        <v>83</v>
      </c>
      <c r="D365" s="177"/>
      <c r="E365" s="145">
        <v>13700</v>
      </c>
      <c r="F365" s="38"/>
      <c r="G365" s="38"/>
      <c r="H365" s="38">
        <v>13700</v>
      </c>
      <c r="I365" s="38"/>
      <c r="J365" s="103"/>
      <c r="K365" s="27"/>
      <c r="L365" s="103"/>
    </row>
    <row r="366" spans="1:12" ht="12.75">
      <c r="A366" s="22"/>
      <c r="B366" s="22"/>
      <c r="C366" s="146" t="s">
        <v>497</v>
      </c>
      <c r="D366" s="177"/>
      <c r="E366" s="145">
        <v>930000</v>
      </c>
      <c r="F366" s="38"/>
      <c r="G366" s="38">
        <v>6502</v>
      </c>
      <c r="H366" s="38"/>
      <c r="I366" s="38">
        <v>923498</v>
      </c>
      <c r="J366" s="103"/>
      <c r="K366" s="27"/>
      <c r="L366" s="103"/>
    </row>
    <row r="367" spans="1:12" ht="12.75">
      <c r="A367" s="22"/>
      <c r="B367" s="22"/>
      <c r="C367" s="145"/>
      <c r="D367" s="177"/>
      <c r="E367" s="145"/>
      <c r="F367" s="38"/>
      <c r="G367" s="38"/>
      <c r="H367" s="38"/>
      <c r="I367" s="38"/>
      <c r="J367" s="103"/>
      <c r="K367" s="27"/>
      <c r="L367" s="103"/>
    </row>
    <row r="368" spans="1:12" ht="12.75">
      <c r="A368" s="22"/>
      <c r="B368" s="22"/>
      <c r="C368" s="145" t="s">
        <v>227</v>
      </c>
      <c r="D368" s="177" t="s">
        <v>228</v>
      </c>
      <c r="E368" s="145">
        <v>1734800</v>
      </c>
      <c r="F368" s="38">
        <v>585100</v>
      </c>
      <c r="G368" s="38">
        <v>441900</v>
      </c>
      <c r="H368" s="38">
        <v>414800</v>
      </c>
      <c r="I368" s="38">
        <v>293000</v>
      </c>
      <c r="J368" s="103"/>
      <c r="K368" s="27"/>
      <c r="L368" s="103"/>
    </row>
    <row r="369" spans="1:12" ht="12.75">
      <c r="A369" s="22"/>
      <c r="B369" s="22"/>
      <c r="C369" s="146"/>
      <c r="D369" s="177"/>
      <c r="E369" s="145"/>
      <c r="F369" s="38"/>
      <c r="G369" s="38"/>
      <c r="H369" s="38"/>
      <c r="I369" s="38"/>
      <c r="J369" s="103"/>
      <c r="K369" s="27"/>
      <c r="L369" s="103"/>
    </row>
    <row r="370" spans="1:12" ht="12.75">
      <c r="A370" s="22"/>
      <c r="B370" s="22"/>
      <c r="C370" s="145" t="s">
        <v>229</v>
      </c>
      <c r="D370" s="177" t="s">
        <v>230</v>
      </c>
      <c r="E370" s="145">
        <v>5102400</v>
      </c>
      <c r="F370" s="38">
        <v>1590300</v>
      </c>
      <c r="G370" s="38">
        <v>1213702</v>
      </c>
      <c r="H370" s="38">
        <v>1168000</v>
      </c>
      <c r="I370" s="38">
        <v>1130398</v>
      </c>
      <c r="J370" s="103"/>
      <c r="K370" s="27"/>
      <c r="L370" s="103"/>
    </row>
    <row r="371" spans="1:12" ht="12.75">
      <c r="A371" s="22"/>
      <c r="B371" s="22"/>
      <c r="C371" s="146" t="s">
        <v>493</v>
      </c>
      <c r="D371" s="177"/>
      <c r="E371" s="145">
        <v>400000</v>
      </c>
      <c r="F371" s="38"/>
      <c r="G371" s="38">
        <v>15202</v>
      </c>
      <c r="H371" s="38"/>
      <c r="I371" s="38">
        <v>307098</v>
      </c>
      <c r="J371" s="103"/>
      <c r="K371" s="27"/>
      <c r="L371" s="103"/>
    </row>
    <row r="372" spans="1:12" ht="12.75">
      <c r="A372" s="22"/>
      <c r="B372" s="22"/>
      <c r="C372" s="146"/>
      <c r="D372" s="177"/>
      <c r="E372" s="145"/>
      <c r="F372" s="38"/>
      <c r="G372" s="38"/>
      <c r="H372" s="38"/>
      <c r="I372" s="38"/>
      <c r="J372" s="103"/>
      <c r="K372" s="27"/>
      <c r="L372" s="103"/>
    </row>
    <row r="373" spans="1:12" ht="12.75">
      <c r="A373" s="22"/>
      <c r="B373" s="22"/>
      <c r="C373" s="145" t="s">
        <v>554</v>
      </c>
      <c r="D373" s="177" t="s">
        <v>527</v>
      </c>
      <c r="E373" s="145">
        <v>2756200</v>
      </c>
      <c r="F373" s="38">
        <v>930700</v>
      </c>
      <c r="G373" s="38">
        <v>699900</v>
      </c>
      <c r="H373" s="38">
        <v>667000</v>
      </c>
      <c r="I373" s="38">
        <v>458600</v>
      </c>
      <c r="J373" s="103"/>
      <c r="K373" s="27"/>
      <c r="L373" s="103"/>
    </row>
    <row r="374" spans="1:12" ht="12.75">
      <c r="A374" s="22"/>
      <c r="B374" s="22"/>
      <c r="C374" s="145"/>
      <c r="D374" s="177"/>
      <c r="E374" s="145"/>
      <c r="F374" s="38"/>
      <c r="G374" s="38"/>
      <c r="H374" s="38"/>
      <c r="I374" s="38"/>
      <c r="J374" s="103"/>
      <c r="K374" s="27"/>
      <c r="L374" s="103"/>
    </row>
    <row r="375" spans="1:12" ht="13.5" customHeight="1">
      <c r="A375" s="22"/>
      <c r="B375" s="22"/>
      <c r="C375" s="145" t="s">
        <v>231</v>
      </c>
      <c r="D375" s="177" t="s">
        <v>553</v>
      </c>
      <c r="E375" s="145"/>
      <c r="F375" s="38"/>
      <c r="G375" s="38"/>
      <c r="H375" s="38"/>
      <c r="I375" s="38"/>
      <c r="J375" s="103"/>
      <c r="K375" s="27"/>
      <c r="L375" s="103"/>
    </row>
    <row r="376" spans="1:12" ht="13.5" customHeight="1">
      <c r="A376" s="22"/>
      <c r="B376" s="22"/>
      <c r="C376" s="11" t="s">
        <v>653</v>
      </c>
      <c r="D376" s="177"/>
      <c r="E376" s="19">
        <v>1529300</v>
      </c>
      <c r="F376" s="12">
        <v>326926</v>
      </c>
      <c r="G376" s="12">
        <v>403063</v>
      </c>
      <c r="H376" s="12">
        <v>417211</v>
      </c>
      <c r="I376" s="12">
        <v>382100</v>
      </c>
      <c r="J376" s="103"/>
      <c r="K376" s="27"/>
      <c r="L376" s="103"/>
    </row>
    <row r="377" spans="1:12" ht="12.75">
      <c r="A377" s="22"/>
      <c r="B377" s="22"/>
      <c r="C377" s="19"/>
      <c r="D377" s="177"/>
      <c r="E377" s="19"/>
      <c r="F377" s="12"/>
      <c r="G377" s="12"/>
      <c r="H377" s="12"/>
      <c r="I377" s="15"/>
      <c r="J377" s="103"/>
      <c r="K377" s="27"/>
      <c r="L377" s="103"/>
    </row>
    <row r="378" spans="1:12" ht="12.75">
      <c r="A378" s="66"/>
      <c r="B378" s="66">
        <v>80130</v>
      </c>
      <c r="C378" s="67" t="s">
        <v>655</v>
      </c>
      <c r="D378" s="177"/>
      <c r="E378" s="14">
        <f>E380+E382+E385+E387+E389+E391+E393+E395+E399+E402</f>
        <v>31799500</v>
      </c>
      <c r="F378" s="14">
        <f>F380+F382+F385+F387+F389+F391+F393+F395+F399+F402</f>
        <v>9632413</v>
      </c>
      <c r="G378" s="14">
        <f>G380+G382+G385+G387+G389+G391+G393+G395+G399+G402</f>
        <v>7673569</v>
      </c>
      <c r="H378" s="14">
        <f>H380+H382+H385+H387+H389+H391+H393+H395+H399+H402</f>
        <v>7820400</v>
      </c>
      <c r="I378" s="14">
        <f>I380+I382+I385+I387+I389+I391+I393+I395+I399+I402</f>
        <v>6673118</v>
      </c>
      <c r="J378" s="103"/>
      <c r="K378" s="27"/>
      <c r="L378" s="103"/>
    </row>
    <row r="379" spans="1:12" ht="12.75">
      <c r="A379" s="22"/>
      <c r="B379" s="22"/>
      <c r="C379" s="65"/>
      <c r="D379" s="177"/>
      <c r="E379" s="19"/>
      <c r="F379" s="12"/>
      <c r="G379" s="12"/>
      <c r="H379" s="12"/>
      <c r="I379" s="15"/>
      <c r="J379" s="103"/>
      <c r="K379" s="27"/>
      <c r="L379" s="103"/>
    </row>
    <row r="380" spans="1:12" ht="12.75">
      <c r="A380" s="22"/>
      <c r="B380" s="22"/>
      <c r="C380" s="145" t="s">
        <v>232</v>
      </c>
      <c r="D380" s="177" t="s">
        <v>233</v>
      </c>
      <c r="E380" s="145">
        <v>4607500</v>
      </c>
      <c r="F380" s="38">
        <v>1553400</v>
      </c>
      <c r="G380" s="38">
        <v>1176000</v>
      </c>
      <c r="H380" s="38">
        <v>1015300</v>
      </c>
      <c r="I380" s="12">
        <v>862800</v>
      </c>
      <c r="J380" s="103"/>
      <c r="K380" s="27"/>
      <c r="L380" s="103"/>
    </row>
    <row r="381" spans="1:12" ht="12.75">
      <c r="A381" s="22"/>
      <c r="B381" s="22"/>
      <c r="C381" s="146"/>
      <c r="D381" s="177"/>
      <c r="E381" s="145"/>
      <c r="F381" s="38"/>
      <c r="G381" s="38"/>
      <c r="H381" s="38"/>
      <c r="I381" s="12"/>
      <c r="J381" s="103"/>
      <c r="K381" s="27"/>
      <c r="L381" s="103"/>
    </row>
    <row r="382" spans="1:12" ht="12.75">
      <c r="A382" s="22"/>
      <c r="B382" s="22"/>
      <c r="C382" s="145" t="s">
        <v>234</v>
      </c>
      <c r="D382" s="177" t="s">
        <v>235</v>
      </c>
      <c r="E382" s="145">
        <v>4171100</v>
      </c>
      <c r="F382" s="38">
        <v>1354500</v>
      </c>
      <c r="G382" s="38">
        <v>1020700</v>
      </c>
      <c r="H382" s="38">
        <v>959800</v>
      </c>
      <c r="I382" s="12">
        <v>836100</v>
      </c>
      <c r="J382" s="103"/>
      <c r="K382" s="27"/>
      <c r="L382" s="103"/>
    </row>
    <row r="383" spans="1:12" ht="12.75">
      <c r="A383" s="22"/>
      <c r="B383" s="22"/>
      <c r="C383" s="146" t="s">
        <v>87</v>
      </c>
      <c r="D383" s="177"/>
      <c r="E383" s="145">
        <v>160000</v>
      </c>
      <c r="F383" s="38"/>
      <c r="G383" s="38"/>
      <c r="H383" s="38">
        <v>160000</v>
      </c>
      <c r="I383" s="12"/>
      <c r="J383" s="103"/>
      <c r="K383" s="27"/>
      <c r="L383" s="103"/>
    </row>
    <row r="384" spans="1:12" ht="12.75">
      <c r="A384" s="22"/>
      <c r="B384" s="22"/>
      <c r="C384" s="146"/>
      <c r="D384" s="177"/>
      <c r="E384" s="145"/>
      <c r="F384" s="38"/>
      <c r="G384" s="38"/>
      <c r="H384" s="38"/>
      <c r="I384" s="12"/>
      <c r="J384" s="103"/>
      <c r="K384" s="27"/>
      <c r="L384" s="103"/>
    </row>
    <row r="385" spans="1:12" ht="12.75">
      <c r="A385" s="22"/>
      <c r="B385" s="22"/>
      <c r="C385" s="145" t="s">
        <v>236</v>
      </c>
      <c r="D385" s="177" t="s">
        <v>237</v>
      </c>
      <c r="E385" s="145">
        <v>3850300</v>
      </c>
      <c r="F385" s="38">
        <v>1296900</v>
      </c>
      <c r="G385" s="38">
        <v>979600</v>
      </c>
      <c r="H385" s="38">
        <v>957500</v>
      </c>
      <c r="I385" s="12">
        <v>616300</v>
      </c>
      <c r="J385" s="103"/>
      <c r="K385" s="27"/>
      <c r="L385" s="103"/>
    </row>
    <row r="386" spans="1:12" ht="12.75">
      <c r="A386" s="22"/>
      <c r="B386" s="22"/>
      <c r="C386" s="146"/>
      <c r="D386" s="177"/>
      <c r="E386" s="145"/>
      <c r="F386" s="38"/>
      <c r="G386" s="38"/>
      <c r="H386" s="38"/>
      <c r="I386" s="12"/>
      <c r="J386" s="103"/>
      <c r="K386" s="27"/>
      <c r="L386" s="103"/>
    </row>
    <row r="387" spans="1:12" ht="12.75">
      <c r="A387" s="22"/>
      <c r="B387" s="22"/>
      <c r="C387" s="145" t="s">
        <v>238</v>
      </c>
      <c r="D387" s="177" t="s">
        <v>498</v>
      </c>
      <c r="E387" s="145">
        <v>2188200</v>
      </c>
      <c r="F387" s="38">
        <v>736700</v>
      </c>
      <c r="G387" s="38">
        <v>556300</v>
      </c>
      <c r="H387" s="38">
        <v>510000</v>
      </c>
      <c r="I387" s="12">
        <v>385200</v>
      </c>
      <c r="J387" s="103"/>
      <c r="K387" s="27"/>
      <c r="L387" s="103"/>
    </row>
    <row r="388" spans="1:12" ht="12.75">
      <c r="A388" s="22"/>
      <c r="B388" s="22"/>
      <c r="C388" s="146"/>
      <c r="D388" s="177"/>
      <c r="E388" s="145"/>
      <c r="F388" s="38"/>
      <c r="G388" s="38"/>
      <c r="H388" s="38"/>
      <c r="I388" s="12"/>
      <c r="J388" s="103"/>
      <c r="K388" s="27"/>
      <c r="L388" s="103"/>
    </row>
    <row r="389" spans="1:12" ht="12.75">
      <c r="A389" s="22"/>
      <c r="B389" s="22"/>
      <c r="C389" s="145" t="s">
        <v>239</v>
      </c>
      <c r="D389" s="177" t="s">
        <v>240</v>
      </c>
      <c r="E389" s="145">
        <v>3880500</v>
      </c>
      <c r="F389" s="38">
        <v>1306800</v>
      </c>
      <c r="G389" s="38">
        <v>984700</v>
      </c>
      <c r="H389" s="38">
        <v>828300</v>
      </c>
      <c r="I389" s="12">
        <v>760700</v>
      </c>
      <c r="J389" s="103"/>
      <c r="K389" s="27"/>
      <c r="L389" s="103"/>
    </row>
    <row r="390" spans="1:12" ht="12.75">
      <c r="A390" s="22"/>
      <c r="B390" s="22"/>
      <c r="C390" s="146"/>
      <c r="D390" s="177"/>
      <c r="E390" s="145"/>
      <c r="F390" s="38"/>
      <c r="G390" s="38"/>
      <c r="H390" s="38"/>
      <c r="I390" s="12"/>
      <c r="J390" s="103"/>
      <c r="K390" s="27"/>
      <c r="L390" s="103"/>
    </row>
    <row r="391" spans="1:12" ht="12.75">
      <c r="A391" s="22"/>
      <c r="B391" s="22"/>
      <c r="C391" s="145" t="s">
        <v>268</v>
      </c>
      <c r="D391" s="177" t="s">
        <v>269</v>
      </c>
      <c r="E391" s="145">
        <v>376200</v>
      </c>
      <c r="F391" s="38">
        <v>125800</v>
      </c>
      <c r="G391" s="38">
        <v>93000</v>
      </c>
      <c r="H391" s="38">
        <v>82200</v>
      </c>
      <c r="I391" s="12">
        <v>75200</v>
      </c>
      <c r="J391" s="103"/>
      <c r="K391" s="27"/>
      <c r="L391" s="103"/>
    </row>
    <row r="392" spans="1:12" ht="12.75">
      <c r="A392" s="66"/>
      <c r="B392" s="22"/>
      <c r="C392" s="146"/>
      <c r="D392" s="177"/>
      <c r="E392" s="145"/>
      <c r="F392" s="38"/>
      <c r="G392" s="38"/>
      <c r="H392" s="38"/>
      <c r="I392" s="12"/>
      <c r="J392" s="103"/>
      <c r="K392" s="27"/>
      <c r="L392" s="103"/>
    </row>
    <row r="393" spans="1:12" ht="12.75">
      <c r="A393" s="66"/>
      <c r="B393" s="22"/>
      <c r="C393" s="145" t="s">
        <v>270</v>
      </c>
      <c r="D393" s="177" t="s">
        <v>271</v>
      </c>
      <c r="E393" s="145">
        <v>2203300</v>
      </c>
      <c r="F393" s="38">
        <v>744000</v>
      </c>
      <c r="G393" s="38">
        <v>560500</v>
      </c>
      <c r="H393" s="38">
        <v>486200</v>
      </c>
      <c r="I393" s="12">
        <v>412600</v>
      </c>
      <c r="J393" s="103"/>
      <c r="K393" s="27"/>
      <c r="L393" s="103"/>
    </row>
    <row r="394" spans="1:12" ht="12.75">
      <c r="A394" s="66"/>
      <c r="B394" s="22"/>
      <c r="C394" s="146"/>
      <c r="D394" s="177"/>
      <c r="E394" s="145"/>
      <c r="F394" s="38"/>
      <c r="G394" s="38"/>
      <c r="H394" s="38"/>
      <c r="I394" s="12"/>
      <c r="J394" s="103"/>
      <c r="K394" s="27"/>
      <c r="L394" s="103"/>
    </row>
    <row r="395" spans="1:12" ht="12.75">
      <c r="A395" s="66"/>
      <c r="B395" s="22"/>
      <c r="C395" s="145" t="s">
        <v>272</v>
      </c>
      <c r="D395" s="177" t="s">
        <v>273</v>
      </c>
      <c r="E395" s="145">
        <v>4225100</v>
      </c>
      <c r="F395" s="38">
        <v>1399800</v>
      </c>
      <c r="G395" s="38">
        <v>1041700</v>
      </c>
      <c r="H395" s="38">
        <v>1014900</v>
      </c>
      <c r="I395" s="12">
        <v>768700</v>
      </c>
      <c r="J395" s="103"/>
      <c r="K395" s="27"/>
      <c r="L395" s="103"/>
    </row>
    <row r="396" spans="1:12" ht="12.75">
      <c r="A396" s="66"/>
      <c r="B396" s="22"/>
      <c r="C396" s="145" t="s">
        <v>493</v>
      </c>
      <c r="D396" s="177"/>
      <c r="E396" s="145">
        <v>110000</v>
      </c>
      <c r="F396" s="38"/>
      <c r="G396" s="38"/>
      <c r="H396" s="38">
        <v>110000</v>
      </c>
      <c r="I396" s="15"/>
      <c r="J396" s="103"/>
      <c r="K396" s="27"/>
      <c r="L396" s="103"/>
    </row>
    <row r="397" spans="1:12" ht="12.75">
      <c r="A397" s="66"/>
      <c r="B397" s="22"/>
      <c r="C397" s="150" t="s">
        <v>494</v>
      </c>
      <c r="D397" s="177"/>
      <c r="E397" s="145">
        <v>5000</v>
      </c>
      <c r="F397" s="38"/>
      <c r="G397" s="38"/>
      <c r="H397" s="38">
        <v>5000</v>
      </c>
      <c r="I397" s="15"/>
      <c r="J397" s="103"/>
      <c r="K397" s="27"/>
      <c r="L397" s="103"/>
    </row>
    <row r="398" spans="1:12" ht="12.75">
      <c r="A398" s="66"/>
      <c r="B398" s="22"/>
      <c r="C398" s="145"/>
      <c r="D398" s="177"/>
      <c r="E398" s="145"/>
      <c r="F398" s="38"/>
      <c r="G398" s="38"/>
      <c r="H398" s="38"/>
      <c r="I398" s="15"/>
      <c r="J398" s="103"/>
      <c r="K398" s="27"/>
      <c r="L398" s="103"/>
    </row>
    <row r="399" spans="1:12" ht="12.75">
      <c r="A399" s="66"/>
      <c r="B399" s="66"/>
      <c r="C399" s="145" t="s">
        <v>274</v>
      </c>
      <c r="D399" s="177" t="s">
        <v>567</v>
      </c>
      <c r="E399" s="145">
        <v>1785500</v>
      </c>
      <c r="F399" s="38">
        <v>423463</v>
      </c>
      <c r="G399" s="38">
        <v>417994</v>
      </c>
      <c r="H399" s="38">
        <v>477700</v>
      </c>
      <c r="I399" s="15">
        <v>466343</v>
      </c>
      <c r="J399" s="103"/>
      <c r="K399" s="27"/>
      <c r="L399" s="103"/>
    </row>
    <row r="400" spans="1:12" s="47" customFormat="1" ht="12.75">
      <c r="A400" s="22"/>
      <c r="B400" s="22"/>
      <c r="C400" s="65" t="s">
        <v>654</v>
      </c>
      <c r="D400" s="177"/>
      <c r="E400" s="14"/>
      <c r="F400" s="15"/>
      <c r="G400" s="15"/>
      <c r="H400" s="15"/>
      <c r="I400" s="15"/>
      <c r="J400" s="103"/>
      <c r="K400" s="27"/>
      <c r="L400" s="103"/>
    </row>
    <row r="401" spans="1:12" ht="12.75">
      <c r="A401" s="22"/>
      <c r="B401" s="22"/>
      <c r="C401" s="65"/>
      <c r="D401" s="177"/>
      <c r="E401" s="19"/>
      <c r="F401" s="15"/>
      <c r="G401" s="15"/>
      <c r="H401" s="15"/>
      <c r="I401" s="15"/>
      <c r="J401" s="103"/>
      <c r="K401" s="27"/>
      <c r="L401" s="103"/>
    </row>
    <row r="402" spans="1:12" ht="12.75">
      <c r="A402" s="22"/>
      <c r="B402" s="22"/>
      <c r="C402" s="145" t="s">
        <v>275</v>
      </c>
      <c r="D402" s="177" t="s">
        <v>567</v>
      </c>
      <c r="E402" s="145">
        <v>4511800</v>
      </c>
      <c r="F402" s="38">
        <v>691050</v>
      </c>
      <c r="G402" s="38">
        <v>843075</v>
      </c>
      <c r="H402" s="38">
        <v>1488500</v>
      </c>
      <c r="I402" s="38">
        <v>1489175</v>
      </c>
      <c r="J402" s="103"/>
      <c r="K402" s="27"/>
      <c r="L402" s="103"/>
    </row>
    <row r="403" spans="1:12" ht="12.75">
      <c r="A403" s="22"/>
      <c r="B403" s="22"/>
      <c r="C403" s="65" t="s">
        <v>654</v>
      </c>
      <c r="D403" s="177"/>
      <c r="E403" s="14"/>
      <c r="F403" s="15"/>
      <c r="G403" s="15"/>
      <c r="H403" s="15"/>
      <c r="I403" s="15"/>
      <c r="J403" s="103"/>
      <c r="K403" s="27"/>
      <c r="L403" s="103"/>
    </row>
    <row r="404" spans="1:12" ht="12.75">
      <c r="A404" s="22"/>
      <c r="B404" s="22"/>
      <c r="C404" s="26"/>
      <c r="D404" s="177"/>
      <c r="E404" s="19"/>
      <c r="F404" s="12"/>
      <c r="G404" s="12"/>
      <c r="H404" s="12"/>
      <c r="I404" s="15"/>
      <c r="J404" s="103"/>
      <c r="K404" s="27"/>
      <c r="L404" s="103"/>
    </row>
    <row r="405" spans="1:12" ht="12.75">
      <c r="A405" s="22"/>
      <c r="B405" s="66">
        <v>80132</v>
      </c>
      <c r="C405" s="67" t="s">
        <v>276</v>
      </c>
      <c r="D405" s="177"/>
      <c r="E405" s="14">
        <f>E406</f>
        <v>2193100</v>
      </c>
      <c r="F405" s="14">
        <f>F406</f>
        <v>742700</v>
      </c>
      <c r="G405" s="14">
        <f>G406</f>
        <v>560000</v>
      </c>
      <c r="H405" s="14">
        <f>H406</f>
        <v>450000</v>
      </c>
      <c r="I405" s="14">
        <f>I406</f>
        <v>440400</v>
      </c>
      <c r="J405" s="103"/>
      <c r="K405" s="27"/>
      <c r="L405" s="103"/>
    </row>
    <row r="406" spans="1:12" ht="12.75">
      <c r="A406" s="22"/>
      <c r="B406" s="22"/>
      <c r="C406" s="145" t="s">
        <v>277</v>
      </c>
      <c r="D406" s="177" t="s">
        <v>278</v>
      </c>
      <c r="E406" s="145">
        <v>2193100</v>
      </c>
      <c r="F406" s="38">
        <v>742700</v>
      </c>
      <c r="G406" s="38">
        <v>560000</v>
      </c>
      <c r="H406" s="38">
        <v>450000</v>
      </c>
      <c r="I406" s="38">
        <v>440400</v>
      </c>
      <c r="J406" s="103"/>
      <c r="K406" s="27"/>
      <c r="L406" s="103"/>
    </row>
    <row r="407" spans="1:12" ht="12.75">
      <c r="A407" s="22"/>
      <c r="B407" s="66"/>
      <c r="C407" s="14"/>
      <c r="D407" s="177"/>
      <c r="E407" s="19"/>
      <c r="F407" s="12"/>
      <c r="G407" s="12"/>
      <c r="H407" s="12"/>
      <c r="I407" s="15"/>
      <c r="J407" s="103"/>
      <c r="K407" s="27"/>
      <c r="L407" s="103"/>
    </row>
    <row r="408" spans="1:12" ht="12.75">
      <c r="A408" s="22"/>
      <c r="B408" s="66">
        <v>80134</v>
      </c>
      <c r="C408" s="67" t="s">
        <v>279</v>
      </c>
      <c r="D408" s="177"/>
      <c r="E408" s="14">
        <f>E410</f>
        <v>585200</v>
      </c>
      <c r="F408" s="14">
        <f>F410</f>
        <v>198000</v>
      </c>
      <c r="G408" s="14">
        <f>G410</f>
        <v>150200</v>
      </c>
      <c r="H408" s="14">
        <f>H410</f>
        <v>133600</v>
      </c>
      <c r="I408" s="14">
        <f>I410</f>
        <v>103400</v>
      </c>
      <c r="J408" s="103"/>
      <c r="K408" s="27"/>
      <c r="L408" s="103"/>
    </row>
    <row r="409" spans="1:12" s="47" customFormat="1" ht="12.75">
      <c r="A409" s="22"/>
      <c r="B409" s="22"/>
      <c r="C409" s="31" t="s">
        <v>673</v>
      </c>
      <c r="D409" s="177"/>
      <c r="E409" s="19"/>
      <c r="F409" s="12"/>
      <c r="G409" s="12"/>
      <c r="H409" s="12"/>
      <c r="I409" s="15"/>
      <c r="J409" s="27"/>
      <c r="K409" s="27"/>
      <c r="L409" s="27"/>
    </row>
    <row r="410" spans="1:12" ht="12.75">
      <c r="A410" s="22"/>
      <c r="B410" s="22"/>
      <c r="C410" s="145" t="s">
        <v>270</v>
      </c>
      <c r="D410" s="177" t="s">
        <v>271</v>
      </c>
      <c r="E410" s="145">
        <v>585200</v>
      </c>
      <c r="F410" s="38">
        <v>198000</v>
      </c>
      <c r="G410" s="38">
        <v>150200</v>
      </c>
      <c r="H410" s="38">
        <v>133600</v>
      </c>
      <c r="I410" s="38">
        <v>103400</v>
      </c>
      <c r="J410" s="103"/>
      <c r="K410" s="27"/>
      <c r="L410" s="103"/>
    </row>
    <row r="411" spans="1:12" ht="12.75">
      <c r="A411" s="22"/>
      <c r="B411" s="22"/>
      <c r="C411" s="14"/>
      <c r="D411" s="177"/>
      <c r="E411" s="14"/>
      <c r="F411" s="15"/>
      <c r="G411" s="15"/>
      <c r="H411" s="15"/>
      <c r="I411" s="15"/>
      <c r="J411" s="103"/>
      <c r="K411" s="27"/>
      <c r="L411" s="103"/>
    </row>
    <row r="412" spans="1:12" ht="25.5">
      <c r="A412" s="22"/>
      <c r="B412" s="66">
        <v>80140</v>
      </c>
      <c r="C412" s="67" t="s">
        <v>641</v>
      </c>
      <c r="D412" s="177"/>
      <c r="E412" s="14">
        <f>E413</f>
        <v>2812851</v>
      </c>
      <c r="F412" s="14">
        <f>F413</f>
        <v>498500</v>
      </c>
      <c r="G412" s="14">
        <f>G413</f>
        <v>321700</v>
      </c>
      <c r="H412" s="14">
        <f>H413</f>
        <v>331700</v>
      </c>
      <c r="I412" s="14">
        <f>I413</f>
        <v>1660951</v>
      </c>
      <c r="J412" s="103"/>
      <c r="K412" s="27"/>
      <c r="L412" s="103"/>
    </row>
    <row r="413" spans="1:12" ht="12.75">
      <c r="A413" s="22"/>
      <c r="B413" s="22"/>
      <c r="C413" s="145" t="s">
        <v>642</v>
      </c>
      <c r="D413" s="177" t="s">
        <v>634</v>
      </c>
      <c r="E413" s="145">
        <v>2812851</v>
      </c>
      <c r="F413" s="38">
        <v>498500</v>
      </c>
      <c r="G413" s="38">
        <v>321700</v>
      </c>
      <c r="H413" s="38">
        <v>331700</v>
      </c>
      <c r="I413" s="38">
        <v>1660951</v>
      </c>
      <c r="J413" s="103"/>
      <c r="K413" s="27"/>
      <c r="L413" s="103"/>
    </row>
    <row r="414" spans="1:12" ht="12.75">
      <c r="A414" s="22"/>
      <c r="B414" s="22"/>
      <c r="C414" s="146" t="s">
        <v>494</v>
      </c>
      <c r="D414" s="185"/>
      <c r="E414" s="145">
        <v>1442351</v>
      </c>
      <c r="F414" s="38"/>
      <c r="G414" s="38"/>
      <c r="H414" s="38"/>
      <c r="I414" s="38">
        <v>1442351</v>
      </c>
      <c r="J414" s="103"/>
      <c r="K414" s="27"/>
      <c r="L414" s="103"/>
    </row>
    <row r="415" spans="1:12" s="47" customFormat="1" ht="12.75">
      <c r="A415" s="22"/>
      <c r="B415" s="22"/>
      <c r="C415" s="146" t="s">
        <v>360</v>
      </c>
      <c r="D415" s="185"/>
      <c r="E415" s="145">
        <v>57900</v>
      </c>
      <c r="F415" s="38"/>
      <c r="G415" s="38"/>
      <c r="H415" s="38"/>
      <c r="I415" s="38">
        <v>57900</v>
      </c>
      <c r="J415" s="27"/>
      <c r="K415" s="27"/>
      <c r="L415" s="27"/>
    </row>
    <row r="416" spans="1:12" ht="12.75">
      <c r="A416" s="22"/>
      <c r="B416" s="22"/>
      <c r="C416" s="65"/>
      <c r="D416" s="177"/>
      <c r="E416" s="19"/>
      <c r="F416" s="12"/>
      <c r="G416" s="12"/>
      <c r="H416" s="12"/>
      <c r="I416" s="15"/>
      <c r="J416" s="103"/>
      <c r="K416" s="27"/>
      <c r="L416" s="103"/>
    </row>
    <row r="417" spans="1:12" ht="12.75">
      <c r="A417" s="66"/>
      <c r="B417" s="66">
        <v>80142</v>
      </c>
      <c r="C417" s="67" t="s">
        <v>521</v>
      </c>
      <c r="D417" s="177" t="s">
        <v>537</v>
      </c>
      <c r="E417" s="14">
        <f>E418</f>
        <v>342900</v>
      </c>
      <c r="F417" s="14">
        <f>F418</f>
        <v>131900</v>
      </c>
      <c r="G417" s="14">
        <f>G418</f>
        <v>83100</v>
      </c>
      <c r="H417" s="14">
        <f>H418</f>
        <v>85700</v>
      </c>
      <c r="I417" s="14">
        <f>I418</f>
        <v>42200</v>
      </c>
      <c r="J417" s="103"/>
      <c r="K417" s="27"/>
      <c r="L417" s="103"/>
    </row>
    <row r="418" spans="1:12" s="47" customFormat="1" ht="12.75">
      <c r="A418" s="22"/>
      <c r="B418" s="22"/>
      <c r="C418" s="145" t="s">
        <v>522</v>
      </c>
      <c r="D418" s="177"/>
      <c r="E418" s="145">
        <v>342900</v>
      </c>
      <c r="F418" s="38">
        <v>131900</v>
      </c>
      <c r="G418" s="38">
        <v>83100</v>
      </c>
      <c r="H418" s="38">
        <v>85700</v>
      </c>
      <c r="I418" s="38">
        <v>42200</v>
      </c>
      <c r="J418" s="27"/>
      <c r="K418" s="27"/>
      <c r="L418" s="27"/>
    </row>
    <row r="419" spans="1:12" s="47" customFormat="1" ht="12.75">
      <c r="A419" s="22"/>
      <c r="B419" s="22"/>
      <c r="C419" s="65"/>
      <c r="D419" s="177"/>
      <c r="E419" s="19"/>
      <c r="F419" s="12"/>
      <c r="G419" s="12"/>
      <c r="H419" s="12"/>
      <c r="I419" s="15"/>
      <c r="J419" s="27"/>
      <c r="K419" s="27"/>
      <c r="L419" s="27"/>
    </row>
    <row r="420" spans="1:12" ht="12.75">
      <c r="A420" s="22"/>
      <c r="B420" s="66">
        <v>80145</v>
      </c>
      <c r="C420" s="67" t="s">
        <v>280</v>
      </c>
      <c r="D420" s="177" t="s">
        <v>538</v>
      </c>
      <c r="E420" s="114">
        <f>E421</f>
        <v>17000</v>
      </c>
      <c r="F420" s="114">
        <f>F421</f>
        <v>370</v>
      </c>
      <c r="G420" s="114">
        <f>G421</f>
        <v>30</v>
      </c>
      <c r="H420" s="114">
        <f>H421</f>
        <v>10000</v>
      </c>
      <c r="I420" s="114">
        <f>I421</f>
        <v>6600</v>
      </c>
      <c r="J420" s="103"/>
      <c r="K420" s="27"/>
      <c r="L420" s="103"/>
    </row>
    <row r="421" spans="1:12" ht="12.75">
      <c r="A421" s="22"/>
      <c r="B421" s="22"/>
      <c r="C421" s="31" t="s">
        <v>673</v>
      </c>
      <c r="D421" s="177"/>
      <c r="E421" s="19">
        <v>17000</v>
      </c>
      <c r="F421" s="12">
        <v>370</v>
      </c>
      <c r="G421" s="12">
        <v>30</v>
      </c>
      <c r="H421" s="12">
        <v>10000</v>
      </c>
      <c r="I421" s="12">
        <v>6600</v>
      </c>
      <c r="J421" s="103"/>
      <c r="K421" s="27"/>
      <c r="L421" s="103"/>
    </row>
    <row r="422" spans="1:12" ht="12.75">
      <c r="A422" s="22"/>
      <c r="B422" s="22"/>
      <c r="C422" s="31"/>
      <c r="D422" s="177"/>
      <c r="E422" s="14"/>
      <c r="F422" s="12"/>
      <c r="G422" s="15"/>
      <c r="H422" s="15"/>
      <c r="I422" s="15"/>
      <c r="J422" s="103"/>
      <c r="K422" s="27"/>
      <c r="L422" s="103"/>
    </row>
    <row r="423" spans="1:12" ht="12.75">
      <c r="A423" s="66"/>
      <c r="B423" s="66">
        <v>80146</v>
      </c>
      <c r="C423" s="13" t="s">
        <v>534</v>
      </c>
      <c r="D423" s="177" t="s">
        <v>538</v>
      </c>
      <c r="E423" s="14">
        <v>658400</v>
      </c>
      <c r="F423" s="15">
        <v>11456</v>
      </c>
      <c r="G423" s="15">
        <v>140810</v>
      </c>
      <c r="H423" s="15">
        <v>250000</v>
      </c>
      <c r="I423" s="15">
        <v>256134</v>
      </c>
      <c r="J423" s="103"/>
      <c r="K423" s="27"/>
      <c r="L423" s="103"/>
    </row>
    <row r="424" spans="1:12" ht="12.75">
      <c r="A424" s="66"/>
      <c r="B424" s="66"/>
      <c r="C424" s="13"/>
      <c r="D424" s="177"/>
      <c r="E424" s="14"/>
      <c r="F424" s="15"/>
      <c r="G424" s="15"/>
      <c r="H424" s="15"/>
      <c r="I424" s="15"/>
      <c r="J424" s="103"/>
      <c r="K424" s="27"/>
      <c r="L424" s="103"/>
    </row>
    <row r="425" spans="1:12" ht="12.75">
      <c r="A425" s="22"/>
      <c r="B425" s="66">
        <v>80195</v>
      </c>
      <c r="C425" s="67" t="s">
        <v>56</v>
      </c>
      <c r="D425" s="47"/>
      <c r="E425" s="14">
        <f>E427+E429+E431+E433+E435+E437+E439+E441+E443+E445+E447+E449+E451+E453+E455+E457</f>
        <v>3984700</v>
      </c>
      <c r="F425" s="14">
        <f>F427+F429+F431+F433+F435+F437+F439+F441+F443+F445+F447+F449+F451+F453+F455+F457</f>
        <v>13686</v>
      </c>
      <c r="G425" s="14">
        <f>G427+G429+G431+G433+G435+G437+G439+G441+G443+G445+G447+G449+G451+G453+G455+G457</f>
        <v>717456</v>
      </c>
      <c r="H425" s="14">
        <f>H427+H429+H431+H433+H435+H437+H439+H441+H443+H445+H447+H449+H451+H453+H455+H457</f>
        <v>1813450</v>
      </c>
      <c r="I425" s="14">
        <f>I427+I429+I431+I433+I435+I437+I439+I441+I443+I445+I447+I449+I451+I453+I455+I457</f>
        <v>1440108</v>
      </c>
      <c r="J425" s="103"/>
      <c r="K425" s="27"/>
      <c r="L425" s="103"/>
    </row>
    <row r="426" spans="1:12" ht="12.75">
      <c r="A426" s="22"/>
      <c r="B426" s="22"/>
      <c r="C426" s="65"/>
      <c r="D426" s="177"/>
      <c r="E426" s="19"/>
      <c r="F426" s="12"/>
      <c r="G426" s="12"/>
      <c r="H426" s="12"/>
      <c r="I426" s="15"/>
      <c r="J426" s="103"/>
      <c r="K426" s="27"/>
      <c r="L426" s="103"/>
    </row>
    <row r="427" spans="1:12" ht="12.75">
      <c r="A427" s="22"/>
      <c r="B427" s="22"/>
      <c r="C427" s="68" t="s">
        <v>499</v>
      </c>
      <c r="D427" s="177"/>
      <c r="E427" s="19">
        <v>400100</v>
      </c>
      <c r="F427" s="12"/>
      <c r="G427" s="12"/>
      <c r="H427" s="12">
        <v>100000</v>
      </c>
      <c r="I427" s="12">
        <v>300100</v>
      </c>
      <c r="J427" s="103"/>
      <c r="K427" s="27"/>
      <c r="L427" s="103"/>
    </row>
    <row r="428" spans="1:12" ht="12.75">
      <c r="A428" s="22"/>
      <c r="B428" s="22"/>
      <c r="C428" s="65"/>
      <c r="D428" s="177"/>
      <c r="E428" s="19"/>
      <c r="F428" s="12"/>
      <c r="G428" s="12"/>
      <c r="H428" s="12"/>
      <c r="I428" s="12"/>
      <c r="J428" s="103"/>
      <c r="K428" s="27"/>
      <c r="L428" s="103"/>
    </row>
    <row r="429" spans="1:12" ht="12.75">
      <c r="A429" s="22"/>
      <c r="B429" s="22"/>
      <c r="C429" s="68" t="s">
        <v>281</v>
      </c>
      <c r="D429" s="177" t="s">
        <v>61</v>
      </c>
      <c r="E429" s="19">
        <v>60000</v>
      </c>
      <c r="F429" s="12"/>
      <c r="G429" s="12"/>
      <c r="H429" s="12">
        <v>30000</v>
      </c>
      <c r="I429" s="12">
        <v>30000</v>
      </c>
      <c r="J429" s="103"/>
      <c r="K429" s="27"/>
      <c r="L429" s="103"/>
    </row>
    <row r="430" spans="1:12" ht="12.75">
      <c r="A430" s="22"/>
      <c r="B430" s="22"/>
      <c r="C430" s="65"/>
      <c r="D430" s="177"/>
      <c r="E430" s="19"/>
      <c r="F430" s="12"/>
      <c r="G430" s="12"/>
      <c r="H430" s="12"/>
      <c r="I430" s="12"/>
      <c r="J430" s="103"/>
      <c r="K430" s="27"/>
      <c r="L430" s="103"/>
    </row>
    <row r="431" spans="1:12" ht="12.75">
      <c r="A431" s="22"/>
      <c r="B431" s="22"/>
      <c r="C431" s="68" t="s">
        <v>282</v>
      </c>
      <c r="D431" s="177" t="s">
        <v>61</v>
      </c>
      <c r="E431" s="19">
        <v>45000</v>
      </c>
      <c r="F431" s="12"/>
      <c r="G431" s="12"/>
      <c r="H431" s="12">
        <v>20000</v>
      </c>
      <c r="I431" s="12">
        <v>25000</v>
      </c>
      <c r="J431" s="103"/>
      <c r="K431" s="27"/>
      <c r="L431" s="103"/>
    </row>
    <row r="432" spans="1:12" ht="12.75">
      <c r="A432" s="22"/>
      <c r="B432" s="22"/>
      <c r="C432" s="68"/>
      <c r="D432" s="177"/>
      <c r="E432" s="19"/>
      <c r="F432" s="12"/>
      <c r="G432" s="12"/>
      <c r="H432" s="12"/>
      <c r="I432" s="12"/>
      <c r="J432" s="103"/>
      <c r="K432" s="27"/>
      <c r="L432" s="103"/>
    </row>
    <row r="433" spans="1:12" ht="12.75">
      <c r="A433" s="22"/>
      <c r="B433" s="22"/>
      <c r="C433" s="68" t="s">
        <v>283</v>
      </c>
      <c r="D433" s="177" t="s">
        <v>61</v>
      </c>
      <c r="E433" s="19">
        <v>90800</v>
      </c>
      <c r="F433" s="12"/>
      <c r="G433" s="12"/>
      <c r="H433" s="12">
        <v>78500</v>
      </c>
      <c r="I433" s="12">
        <v>12300</v>
      </c>
      <c r="J433" s="103"/>
      <c r="K433" s="27"/>
      <c r="L433" s="103"/>
    </row>
    <row r="434" spans="1:12" ht="12.75">
      <c r="A434" s="22"/>
      <c r="B434" s="22"/>
      <c r="C434" s="68"/>
      <c r="D434" s="177"/>
      <c r="E434" s="19"/>
      <c r="F434" s="12"/>
      <c r="G434" s="12"/>
      <c r="H434" s="12"/>
      <c r="I434" s="12"/>
      <c r="J434" s="103"/>
      <c r="K434" s="27"/>
      <c r="L434" s="103"/>
    </row>
    <row r="435" spans="1:12" ht="25.5">
      <c r="A435" s="22"/>
      <c r="B435" s="22"/>
      <c r="C435" s="68" t="s">
        <v>293</v>
      </c>
      <c r="D435" s="177" t="s">
        <v>61</v>
      </c>
      <c r="E435" s="19">
        <v>812500</v>
      </c>
      <c r="F435" s="12"/>
      <c r="G435" s="12">
        <v>620650</v>
      </c>
      <c r="H435" s="12">
        <v>191850</v>
      </c>
      <c r="I435" s="12"/>
      <c r="J435" s="103"/>
      <c r="K435" s="27"/>
      <c r="L435" s="103"/>
    </row>
    <row r="436" spans="1:12" ht="12.75">
      <c r="A436" s="22"/>
      <c r="B436" s="22"/>
      <c r="C436" s="19"/>
      <c r="D436" s="177"/>
      <c r="E436" s="19"/>
      <c r="F436" s="12"/>
      <c r="G436" s="12"/>
      <c r="H436" s="12"/>
      <c r="I436" s="12"/>
      <c r="J436" s="103"/>
      <c r="K436" s="27"/>
      <c r="L436" s="103"/>
    </row>
    <row r="437" spans="1:12" ht="12.75">
      <c r="A437" s="22"/>
      <c r="B437" s="22"/>
      <c r="C437" s="68" t="s">
        <v>294</v>
      </c>
      <c r="D437" s="177" t="s">
        <v>538</v>
      </c>
      <c r="E437" s="19">
        <v>54000</v>
      </c>
      <c r="F437" s="12">
        <v>1315</v>
      </c>
      <c r="G437" s="12">
        <v>15430</v>
      </c>
      <c r="H437" s="12">
        <v>15000</v>
      </c>
      <c r="I437" s="12">
        <v>22255</v>
      </c>
      <c r="J437" s="103"/>
      <c r="K437" s="27"/>
      <c r="L437" s="103"/>
    </row>
    <row r="438" spans="1:12" ht="12.75">
      <c r="A438" s="22"/>
      <c r="B438" s="22"/>
      <c r="C438" s="182"/>
      <c r="D438" s="177"/>
      <c r="E438" s="19"/>
      <c r="F438" s="12"/>
      <c r="G438" s="12"/>
      <c r="H438" s="12"/>
      <c r="I438" s="12"/>
      <c r="J438" s="103"/>
      <c r="K438" s="27"/>
      <c r="L438" s="103"/>
    </row>
    <row r="439" spans="1:12" ht="12.75">
      <c r="A439" s="22"/>
      <c r="B439" s="22"/>
      <c r="C439" s="68" t="s">
        <v>295</v>
      </c>
      <c r="D439" s="177" t="s">
        <v>568</v>
      </c>
      <c r="E439" s="19">
        <v>1813900</v>
      </c>
      <c r="F439" s="12"/>
      <c r="G439" s="12"/>
      <c r="H439" s="12">
        <v>1000000</v>
      </c>
      <c r="I439" s="12">
        <v>813900</v>
      </c>
      <c r="J439" s="103"/>
      <c r="K439" s="27"/>
      <c r="L439" s="103"/>
    </row>
    <row r="440" spans="1:12" ht="42" customHeight="1">
      <c r="A440" s="22"/>
      <c r="B440" s="22"/>
      <c r="C440" s="65"/>
      <c r="D440" s="183"/>
      <c r="E440" s="19"/>
      <c r="F440" s="12"/>
      <c r="G440" s="12"/>
      <c r="H440" s="12"/>
      <c r="I440" s="12"/>
      <c r="J440" s="103"/>
      <c r="K440" s="27"/>
      <c r="L440" s="103"/>
    </row>
    <row r="441" spans="1:12" ht="14.25" customHeight="1">
      <c r="A441" s="22"/>
      <c r="B441" s="22"/>
      <c r="C441" s="111" t="s">
        <v>657</v>
      </c>
      <c r="D441" s="183" t="s">
        <v>61</v>
      </c>
      <c r="E441" s="19">
        <v>145700</v>
      </c>
      <c r="F441" s="12"/>
      <c r="G441" s="12"/>
      <c r="H441" s="12">
        <v>50000</v>
      </c>
      <c r="I441" s="12">
        <v>95700</v>
      </c>
      <c r="J441" s="103"/>
      <c r="K441" s="27"/>
      <c r="L441" s="103"/>
    </row>
    <row r="442" spans="1:12" ht="15" customHeight="1">
      <c r="A442" s="22"/>
      <c r="B442" s="22"/>
      <c r="C442" s="68"/>
      <c r="D442" s="183"/>
      <c r="E442" s="19"/>
      <c r="F442" s="12"/>
      <c r="G442" s="12"/>
      <c r="H442" s="12"/>
      <c r="I442" s="12"/>
      <c r="J442" s="103"/>
      <c r="K442" s="27"/>
      <c r="L442" s="103"/>
    </row>
    <row r="443" spans="1:12" ht="12.75">
      <c r="A443" s="22"/>
      <c r="B443" s="22"/>
      <c r="C443" s="68" t="s">
        <v>88</v>
      </c>
      <c r="D443" s="183" t="s">
        <v>538</v>
      </c>
      <c r="E443" s="19">
        <v>121100</v>
      </c>
      <c r="F443" s="12">
        <v>12371</v>
      </c>
      <c r="G443" s="12">
        <v>72876</v>
      </c>
      <c r="H443" s="12">
        <v>15000</v>
      </c>
      <c r="I443" s="12">
        <v>20853</v>
      </c>
      <c r="J443" s="103"/>
      <c r="K443" s="27"/>
      <c r="L443" s="103"/>
    </row>
    <row r="444" spans="1:12" ht="12.75">
      <c r="A444" s="22"/>
      <c r="B444" s="22"/>
      <c r="C444" s="68"/>
      <c r="D444" s="183"/>
      <c r="E444" s="181"/>
      <c r="F444" s="12"/>
      <c r="G444" s="12"/>
      <c r="H444" s="12"/>
      <c r="I444" s="15"/>
      <c r="J444" s="103"/>
      <c r="K444" s="27"/>
      <c r="L444" s="103"/>
    </row>
    <row r="445" spans="1:12" ht="25.5">
      <c r="A445" s="22"/>
      <c r="B445" s="22"/>
      <c r="C445" s="68" t="s">
        <v>349</v>
      </c>
      <c r="D445" s="183" t="s">
        <v>538</v>
      </c>
      <c r="E445" s="19">
        <v>30000</v>
      </c>
      <c r="F445" s="12"/>
      <c r="G445" s="12"/>
      <c r="H445" s="12">
        <v>10000</v>
      </c>
      <c r="I445" s="12">
        <v>20000</v>
      </c>
      <c r="J445" s="103"/>
      <c r="K445" s="27"/>
      <c r="L445" s="103"/>
    </row>
    <row r="446" spans="1:12" ht="12.75">
      <c r="A446" s="22"/>
      <c r="B446" s="22"/>
      <c r="C446" s="68"/>
      <c r="D446" s="183"/>
      <c r="E446" s="19"/>
      <c r="F446" s="12"/>
      <c r="G446" s="12"/>
      <c r="H446" s="12"/>
      <c r="I446" s="12"/>
      <c r="J446" s="103"/>
      <c r="K446" s="27"/>
      <c r="L446" s="103"/>
    </row>
    <row r="447" spans="1:12" ht="25.5">
      <c r="A447" s="22"/>
      <c r="B447" s="22"/>
      <c r="C447" s="68" t="s">
        <v>89</v>
      </c>
      <c r="D447" s="183" t="s">
        <v>538</v>
      </c>
      <c r="E447" s="19">
        <v>31000</v>
      </c>
      <c r="F447" s="12"/>
      <c r="G447" s="12"/>
      <c r="H447" s="12"/>
      <c r="I447" s="12">
        <v>31000</v>
      </c>
      <c r="J447" s="103"/>
      <c r="K447" s="27"/>
      <c r="L447" s="103"/>
    </row>
    <row r="448" spans="1:12" ht="12.75">
      <c r="A448" s="22"/>
      <c r="B448" s="22"/>
      <c r="C448" s="68"/>
      <c r="D448" s="183"/>
      <c r="E448" s="19"/>
      <c r="F448" s="12"/>
      <c r="G448" s="12"/>
      <c r="H448" s="12"/>
      <c r="I448" s="12"/>
      <c r="J448" s="103"/>
      <c r="K448" s="27"/>
      <c r="L448" s="103"/>
    </row>
    <row r="449" spans="1:12" ht="25.5">
      <c r="A449" s="22"/>
      <c r="B449" s="22"/>
      <c r="C449" s="68" t="s">
        <v>90</v>
      </c>
      <c r="D449" s="183" t="s">
        <v>538</v>
      </c>
      <c r="E449" s="19">
        <v>24150</v>
      </c>
      <c r="F449" s="12"/>
      <c r="G449" s="12">
        <v>8500</v>
      </c>
      <c r="H449" s="12">
        <v>15650</v>
      </c>
      <c r="I449" s="12"/>
      <c r="J449" s="103"/>
      <c r="K449" s="27"/>
      <c r="L449" s="103"/>
    </row>
    <row r="450" spans="1:12" ht="12.75">
      <c r="A450" s="22"/>
      <c r="B450" s="22"/>
      <c r="C450" s="68"/>
      <c r="D450" s="183"/>
      <c r="E450" s="19"/>
      <c r="F450" s="12"/>
      <c r="G450" s="12"/>
      <c r="H450" s="12"/>
      <c r="I450" s="12"/>
      <c r="J450" s="103"/>
      <c r="K450" s="27"/>
      <c r="L450" s="103"/>
    </row>
    <row r="451" spans="1:12" ht="25.5">
      <c r="A451" s="22"/>
      <c r="B451" s="22"/>
      <c r="C451" s="68" t="s">
        <v>673</v>
      </c>
      <c r="D451" s="183" t="s">
        <v>416</v>
      </c>
      <c r="E451" s="19">
        <v>283850</v>
      </c>
      <c r="F451" s="12"/>
      <c r="G451" s="12"/>
      <c r="H451" s="12">
        <v>283850</v>
      </c>
      <c r="I451" s="12"/>
      <c r="J451" s="103"/>
      <c r="K451" s="27"/>
      <c r="L451" s="103"/>
    </row>
    <row r="452" spans="1:12" ht="12.75">
      <c r="A452" s="22"/>
      <c r="B452" s="22"/>
      <c r="C452" s="68"/>
      <c r="D452" s="183"/>
      <c r="E452" s="19"/>
      <c r="F452" s="12"/>
      <c r="G452" s="12"/>
      <c r="H452" s="12"/>
      <c r="I452" s="12"/>
      <c r="J452" s="103"/>
      <c r="K452" s="27"/>
      <c r="L452" s="103"/>
    </row>
    <row r="453" spans="1:12" ht="25.5">
      <c r="A453" s="22"/>
      <c r="B453" s="22"/>
      <c r="C453" s="68" t="s">
        <v>350</v>
      </c>
      <c r="D453" s="183" t="s">
        <v>538</v>
      </c>
      <c r="E453" s="19">
        <v>12000</v>
      </c>
      <c r="F453" s="12"/>
      <c r="G453" s="12"/>
      <c r="H453" s="12">
        <v>3000</v>
      </c>
      <c r="I453" s="12">
        <v>9000</v>
      </c>
      <c r="J453" s="103"/>
      <c r="K453" s="27"/>
      <c r="L453" s="103"/>
    </row>
    <row r="454" spans="1:12" ht="12.75">
      <c r="A454" s="22"/>
      <c r="B454" s="22"/>
      <c r="C454" s="68"/>
      <c r="D454" s="183"/>
      <c r="E454" s="19"/>
      <c r="F454" s="12"/>
      <c r="G454" s="12"/>
      <c r="H454" s="12"/>
      <c r="I454" s="12"/>
      <c r="J454" s="103"/>
      <c r="K454" s="27"/>
      <c r="L454" s="103"/>
    </row>
    <row r="455" spans="1:12" ht="63.75">
      <c r="A455" s="22"/>
      <c r="B455" s="22"/>
      <c r="C455" s="68" t="s">
        <v>417</v>
      </c>
      <c r="D455" s="183" t="s">
        <v>538</v>
      </c>
      <c r="E455" s="19">
        <v>600</v>
      </c>
      <c r="F455" s="12"/>
      <c r="G455" s="12"/>
      <c r="H455" s="12">
        <v>600</v>
      </c>
      <c r="I455" s="12"/>
      <c r="J455" s="103"/>
      <c r="K455" s="27"/>
      <c r="L455" s="103"/>
    </row>
    <row r="456" spans="1:12" ht="12.75">
      <c r="A456" s="22"/>
      <c r="B456" s="22"/>
      <c r="C456" s="68"/>
      <c r="D456" s="183"/>
      <c r="E456" s="19"/>
      <c r="F456" s="12"/>
      <c r="G456" s="12"/>
      <c r="H456" s="12"/>
      <c r="I456" s="12"/>
      <c r="J456" s="103"/>
      <c r="K456" s="27"/>
      <c r="L456" s="103"/>
    </row>
    <row r="457" spans="1:12" ht="12.75">
      <c r="A457" s="22"/>
      <c r="B457" s="22"/>
      <c r="C457" s="68" t="s">
        <v>351</v>
      </c>
      <c r="D457" s="183" t="s">
        <v>538</v>
      </c>
      <c r="E457" s="19">
        <v>60000</v>
      </c>
      <c r="F457" s="12"/>
      <c r="G457" s="12"/>
      <c r="H457" s="12"/>
      <c r="I457" s="12">
        <v>60000</v>
      </c>
      <c r="J457" s="103"/>
      <c r="K457" s="27"/>
      <c r="L457" s="103"/>
    </row>
    <row r="458" spans="1:12" ht="12.75">
      <c r="A458" s="22"/>
      <c r="B458" s="22"/>
      <c r="C458" s="65"/>
      <c r="D458" s="183"/>
      <c r="E458" s="19"/>
      <c r="F458" s="12"/>
      <c r="G458" s="12"/>
      <c r="H458" s="12"/>
      <c r="I458" s="12"/>
      <c r="J458" s="103"/>
      <c r="K458" s="27"/>
      <c r="L458" s="103"/>
    </row>
    <row r="459" spans="1:12" ht="24" customHeight="1">
      <c r="A459" s="2">
        <v>851</v>
      </c>
      <c r="B459" s="2"/>
      <c r="C459" s="4" t="s">
        <v>296</v>
      </c>
      <c r="D459" s="4"/>
      <c r="E459" s="4">
        <f>E460+E476+E474+E479+E465+E482</f>
        <v>6553135</v>
      </c>
      <c r="F459" s="4">
        <f>F460+F476+F474+F479+F465+F482</f>
        <v>1442075</v>
      </c>
      <c r="G459" s="4">
        <f>G460+G476+G474+G479+G465+G482</f>
        <v>1681997</v>
      </c>
      <c r="H459" s="4">
        <f>H460+H476+H474+H479+H465+H482</f>
        <v>1804753</v>
      </c>
      <c r="I459" s="4">
        <f>I460+I476+I474+I479+I465+I482</f>
        <v>1624310</v>
      </c>
      <c r="J459" s="103"/>
      <c r="K459" s="27"/>
      <c r="L459" s="103"/>
    </row>
    <row r="460" spans="1:12" ht="12.75">
      <c r="A460" s="5"/>
      <c r="B460" s="5">
        <v>85121</v>
      </c>
      <c r="C460" s="13" t="s">
        <v>297</v>
      </c>
      <c r="D460" s="13"/>
      <c r="E460" s="15">
        <f>E461+E462+E463+E464</f>
        <v>270000</v>
      </c>
      <c r="F460" s="15">
        <f>F461+F462+F463+F464</f>
        <v>0</v>
      </c>
      <c r="G460" s="15">
        <f>G461+G462+G463+G464</f>
        <v>31122</v>
      </c>
      <c r="H460" s="15">
        <f>H461+H462+H463+H464</f>
        <v>188878</v>
      </c>
      <c r="I460" s="15">
        <f>I461+I462+I463+I464</f>
        <v>50000</v>
      </c>
      <c r="J460" s="103"/>
      <c r="K460" s="27"/>
      <c r="L460" s="103"/>
    </row>
    <row r="461" spans="1:12" ht="30.75" customHeight="1">
      <c r="A461" s="5"/>
      <c r="B461" s="10"/>
      <c r="C461" s="11" t="s">
        <v>400</v>
      </c>
      <c r="D461" s="15" t="s">
        <v>290</v>
      </c>
      <c r="E461" s="12">
        <v>61600</v>
      </c>
      <c r="F461" s="12"/>
      <c r="G461" s="12">
        <v>11702</v>
      </c>
      <c r="H461" s="12">
        <v>49898</v>
      </c>
      <c r="I461" s="12"/>
      <c r="J461" s="103"/>
      <c r="K461" s="27"/>
      <c r="L461" s="103"/>
    </row>
    <row r="462" spans="1:12" ht="12.75">
      <c r="A462" s="5"/>
      <c r="B462" s="5"/>
      <c r="C462" s="11" t="s">
        <v>547</v>
      </c>
      <c r="D462" s="23" t="s">
        <v>61</v>
      </c>
      <c r="E462" s="12">
        <v>62000</v>
      </c>
      <c r="F462" s="12"/>
      <c r="G462" s="12">
        <v>13212</v>
      </c>
      <c r="H462" s="12">
        <v>48788</v>
      </c>
      <c r="I462" s="12"/>
      <c r="J462" s="103"/>
      <c r="K462" s="27"/>
      <c r="L462" s="103"/>
    </row>
    <row r="463" spans="1:12" ht="12.75">
      <c r="A463" s="5"/>
      <c r="B463" s="5"/>
      <c r="C463" s="11" t="s">
        <v>328</v>
      </c>
      <c r="D463" s="23" t="s">
        <v>61</v>
      </c>
      <c r="E463" s="12">
        <v>126400</v>
      </c>
      <c r="F463" s="12"/>
      <c r="G463" s="12">
        <v>6208</v>
      </c>
      <c r="H463" s="12">
        <v>70192</v>
      </c>
      <c r="I463" s="12">
        <v>50000</v>
      </c>
      <c r="J463" s="103"/>
      <c r="K463" s="27"/>
      <c r="L463" s="103"/>
    </row>
    <row r="464" spans="1:12" ht="12.75">
      <c r="A464" s="5"/>
      <c r="B464" s="5"/>
      <c r="C464" s="11" t="s">
        <v>607</v>
      </c>
      <c r="D464" s="23" t="s">
        <v>61</v>
      </c>
      <c r="E464" s="12">
        <v>20000</v>
      </c>
      <c r="F464" s="12"/>
      <c r="G464" s="12"/>
      <c r="H464" s="12">
        <v>20000</v>
      </c>
      <c r="I464" s="12"/>
      <c r="J464" s="103"/>
      <c r="K464" s="27"/>
      <c r="L464" s="103"/>
    </row>
    <row r="465" spans="1:12" ht="12.75">
      <c r="A465" s="5"/>
      <c r="B465" s="5">
        <v>85149</v>
      </c>
      <c r="C465" s="13" t="s">
        <v>555</v>
      </c>
      <c r="D465" s="21" t="s">
        <v>352</v>
      </c>
      <c r="E465" s="15">
        <f>SUM(E466:E473)</f>
        <v>458000</v>
      </c>
      <c r="F465" s="15">
        <v>87500</v>
      </c>
      <c r="G465" s="15">
        <v>154000</v>
      </c>
      <c r="H465" s="15">
        <v>129000</v>
      </c>
      <c r="I465" s="15">
        <v>87500</v>
      </c>
      <c r="J465" s="103"/>
      <c r="K465" s="27"/>
      <c r="L465" s="103"/>
    </row>
    <row r="466" spans="1:12" ht="25.5">
      <c r="A466" s="5"/>
      <c r="B466" s="5"/>
      <c r="C466" s="11" t="s">
        <v>608</v>
      </c>
      <c r="D466" s="15"/>
      <c r="E466" s="12">
        <v>350000</v>
      </c>
      <c r="F466" s="12"/>
      <c r="G466" s="12"/>
      <c r="H466" s="12"/>
      <c r="I466" s="12"/>
      <c r="J466" s="103"/>
      <c r="K466" s="27"/>
      <c r="L466" s="103"/>
    </row>
    <row r="467" spans="1:12" ht="12.75">
      <c r="A467" s="5"/>
      <c r="B467" s="5"/>
      <c r="C467" s="11" t="s">
        <v>401</v>
      </c>
      <c r="D467" s="15"/>
      <c r="E467" s="12">
        <v>30000</v>
      </c>
      <c r="F467" s="12"/>
      <c r="G467" s="12"/>
      <c r="H467" s="12"/>
      <c r="I467" s="12"/>
      <c r="J467" s="103"/>
      <c r="K467" s="27"/>
      <c r="L467" s="103"/>
    </row>
    <row r="468" spans="1:12" ht="25.5">
      <c r="A468" s="5"/>
      <c r="B468" s="5"/>
      <c r="C468" s="11" t="s">
        <v>353</v>
      </c>
      <c r="D468" s="15"/>
      <c r="E468" s="12">
        <v>25000</v>
      </c>
      <c r="F468" s="12"/>
      <c r="G468" s="12"/>
      <c r="H468" s="12"/>
      <c r="I468" s="12"/>
      <c r="J468" s="103"/>
      <c r="K468" s="27"/>
      <c r="L468" s="103"/>
    </row>
    <row r="469" spans="1:12" ht="12.75">
      <c r="A469" s="5"/>
      <c r="B469" s="5"/>
      <c r="C469" s="11" t="s">
        <v>354</v>
      </c>
      <c r="D469" s="15"/>
      <c r="E469" s="12">
        <v>29500</v>
      </c>
      <c r="F469" s="12"/>
      <c r="G469" s="12"/>
      <c r="H469" s="12"/>
      <c r="I469" s="12"/>
      <c r="J469" s="103"/>
      <c r="K469" s="27"/>
      <c r="L469" s="103"/>
    </row>
    <row r="470" spans="1:12" ht="25.5">
      <c r="A470" s="5"/>
      <c r="B470" s="5"/>
      <c r="C470" s="11" t="s">
        <v>609</v>
      </c>
      <c r="D470" s="15"/>
      <c r="E470" s="12">
        <v>8541</v>
      </c>
      <c r="F470" s="12"/>
      <c r="G470" s="12"/>
      <c r="H470" s="12"/>
      <c r="I470" s="12"/>
      <c r="J470" s="103"/>
      <c r="K470" s="27"/>
      <c r="L470" s="103"/>
    </row>
    <row r="471" spans="1:12" ht="25.5">
      <c r="A471" s="5"/>
      <c r="B471" s="5"/>
      <c r="C471" s="11" t="s">
        <v>610</v>
      </c>
      <c r="D471" s="15"/>
      <c r="E471" s="12">
        <v>1709</v>
      </c>
      <c r="F471" s="12"/>
      <c r="G471" s="12"/>
      <c r="H471" s="12"/>
      <c r="I471" s="12"/>
      <c r="J471" s="103"/>
      <c r="K471" s="27"/>
      <c r="L471" s="103"/>
    </row>
    <row r="472" spans="1:12" ht="25.5">
      <c r="A472" s="5"/>
      <c r="B472" s="5"/>
      <c r="C472" s="11" t="s">
        <v>611</v>
      </c>
      <c r="D472" s="15"/>
      <c r="E472" s="12">
        <v>10250</v>
      </c>
      <c r="F472" s="12"/>
      <c r="G472" s="12"/>
      <c r="H472" s="12"/>
      <c r="I472" s="12"/>
      <c r="J472" s="103"/>
      <c r="K472" s="27"/>
      <c r="L472" s="103"/>
    </row>
    <row r="473" spans="1:12" ht="12.75">
      <c r="A473" s="5"/>
      <c r="B473" s="5"/>
      <c r="C473" s="11" t="s">
        <v>402</v>
      </c>
      <c r="D473" s="11"/>
      <c r="E473" s="12">
        <v>3000</v>
      </c>
      <c r="F473" s="12"/>
      <c r="G473" s="12"/>
      <c r="H473" s="12"/>
      <c r="I473" s="12"/>
      <c r="J473" s="103"/>
      <c r="K473" s="27"/>
      <c r="L473" s="103"/>
    </row>
    <row r="474" spans="1:12" ht="12.75">
      <c r="A474" s="5"/>
      <c r="B474" s="5">
        <v>85153</v>
      </c>
      <c r="C474" s="13" t="s">
        <v>355</v>
      </c>
      <c r="D474" s="21" t="s">
        <v>352</v>
      </c>
      <c r="E474" s="15">
        <f>E475</f>
        <v>60000</v>
      </c>
      <c r="F474" s="15">
        <v>20000</v>
      </c>
      <c r="G474" s="15">
        <v>20000</v>
      </c>
      <c r="H474" s="15">
        <v>10000</v>
      </c>
      <c r="I474" s="15">
        <v>10000</v>
      </c>
      <c r="J474" s="103"/>
      <c r="K474" s="27"/>
      <c r="L474" s="103"/>
    </row>
    <row r="475" spans="1:12" ht="12.75">
      <c r="A475" s="5"/>
      <c r="B475" s="10"/>
      <c r="C475" s="11" t="s">
        <v>673</v>
      </c>
      <c r="D475" s="11"/>
      <c r="E475" s="12">
        <v>60000</v>
      </c>
      <c r="F475" s="12"/>
      <c r="G475" s="12"/>
      <c r="H475" s="12"/>
      <c r="I475" s="12"/>
      <c r="J475" s="103"/>
      <c r="K475" s="27"/>
      <c r="L475" s="103"/>
    </row>
    <row r="476" spans="1:12" ht="12.75">
      <c r="A476" s="5"/>
      <c r="B476" s="5">
        <v>85154</v>
      </c>
      <c r="C476" s="13" t="s">
        <v>298</v>
      </c>
      <c r="D476" s="21" t="s">
        <v>352</v>
      </c>
      <c r="E476" s="15">
        <f>E477</f>
        <v>2680135</v>
      </c>
      <c r="F476" s="15">
        <v>563325</v>
      </c>
      <c r="G476" s="15">
        <v>705625</v>
      </c>
      <c r="H476" s="15">
        <v>705625</v>
      </c>
      <c r="I476" s="15">
        <v>705560</v>
      </c>
      <c r="J476" s="103"/>
      <c r="K476" s="27"/>
      <c r="L476" s="103"/>
    </row>
    <row r="477" spans="1:12" ht="25.5">
      <c r="A477" s="5"/>
      <c r="B477" s="10"/>
      <c r="C477" s="11" t="s">
        <v>403</v>
      </c>
      <c r="D477" s="14"/>
      <c r="E477" s="12">
        <v>2680135</v>
      </c>
      <c r="F477" s="12"/>
      <c r="G477" s="12"/>
      <c r="H477" s="12"/>
      <c r="I477" s="12"/>
      <c r="J477" s="103"/>
      <c r="K477" s="27"/>
      <c r="L477" s="103"/>
    </row>
    <row r="478" spans="1:12" ht="12.75">
      <c r="A478" s="10"/>
      <c r="B478" s="10"/>
      <c r="C478" s="11"/>
      <c r="D478" s="11"/>
      <c r="E478" s="12"/>
      <c r="F478" s="12"/>
      <c r="G478" s="12"/>
      <c r="H478" s="12"/>
      <c r="I478" s="12"/>
      <c r="J478" s="103"/>
      <c r="K478" s="27"/>
      <c r="L478" s="103"/>
    </row>
    <row r="479" spans="1:12" ht="38.25">
      <c r="A479" s="10"/>
      <c r="B479" s="5">
        <v>85156</v>
      </c>
      <c r="C479" s="13" t="s">
        <v>663</v>
      </c>
      <c r="D479" s="14"/>
      <c r="E479" s="15">
        <f>E480+E481</f>
        <v>2625000</v>
      </c>
      <c r="F479" s="15">
        <f>F480+F481</f>
        <v>656250</v>
      </c>
      <c r="G479" s="15">
        <f>G480+G481</f>
        <v>656250</v>
      </c>
      <c r="H479" s="15">
        <f>H480+H481</f>
        <v>656250</v>
      </c>
      <c r="I479" s="15">
        <f>I480+I481</f>
        <v>656250</v>
      </c>
      <c r="J479" s="103"/>
      <c r="K479" s="27"/>
      <c r="L479" s="103"/>
    </row>
    <row r="480" spans="1:12" ht="38.25">
      <c r="A480" s="10"/>
      <c r="B480" s="5"/>
      <c r="C480" s="162" t="s">
        <v>404</v>
      </c>
      <c r="D480" s="21" t="s">
        <v>352</v>
      </c>
      <c r="E480" s="12">
        <v>20000</v>
      </c>
      <c r="F480" s="12">
        <v>5000</v>
      </c>
      <c r="G480" s="12">
        <v>5000</v>
      </c>
      <c r="H480" s="12">
        <v>5000</v>
      </c>
      <c r="I480" s="12">
        <v>5000</v>
      </c>
      <c r="J480" s="103"/>
      <c r="K480" s="27"/>
      <c r="L480" s="103"/>
    </row>
    <row r="481" spans="1:12" ht="38.25">
      <c r="A481" s="10"/>
      <c r="B481" s="10"/>
      <c r="C481" s="162" t="s">
        <v>405</v>
      </c>
      <c r="D481" s="15" t="s">
        <v>664</v>
      </c>
      <c r="E481" s="12">
        <v>2605000</v>
      </c>
      <c r="F481" s="12">
        <v>651250</v>
      </c>
      <c r="G481" s="12">
        <v>651250</v>
      </c>
      <c r="H481" s="12">
        <v>651250</v>
      </c>
      <c r="I481" s="12">
        <v>651250</v>
      </c>
      <c r="J481" s="103"/>
      <c r="K481" s="27"/>
      <c r="L481" s="103"/>
    </row>
    <row r="482" spans="1:12" ht="12.75">
      <c r="A482" s="10"/>
      <c r="B482" s="5">
        <v>85195</v>
      </c>
      <c r="C482" s="13" t="s">
        <v>56</v>
      </c>
      <c r="D482" s="15" t="s">
        <v>352</v>
      </c>
      <c r="E482" s="15">
        <f>E483+E484</f>
        <v>460000</v>
      </c>
      <c r="F482" s="15">
        <f>F483+F484</f>
        <v>115000</v>
      </c>
      <c r="G482" s="15">
        <f>G483+G484</f>
        <v>115000</v>
      </c>
      <c r="H482" s="15">
        <f>H483+H484</f>
        <v>115000</v>
      </c>
      <c r="I482" s="15">
        <f>I483+I484</f>
        <v>115000</v>
      </c>
      <c r="J482" s="103"/>
      <c r="K482" s="27"/>
      <c r="L482" s="103"/>
    </row>
    <row r="483" spans="1:12" ht="12.75">
      <c r="A483" s="10"/>
      <c r="B483" s="10"/>
      <c r="C483" s="162" t="s">
        <v>406</v>
      </c>
      <c r="D483" s="15"/>
      <c r="E483" s="12">
        <v>400000</v>
      </c>
      <c r="F483" s="12">
        <v>100000</v>
      </c>
      <c r="G483" s="12">
        <v>100000</v>
      </c>
      <c r="H483" s="12">
        <v>100000</v>
      </c>
      <c r="I483" s="12">
        <v>100000</v>
      </c>
      <c r="J483" s="103"/>
      <c r="K483" s="27"/>
      <c r="L483" s="103"/>
    </row>
    <row r="484" spans="1:12" ht="25.5">
      <c r="A484" s="10"/>
      <c r="B484" s="10"/>
      <c r="C484" s="11" t="s">
        <v>407</v>
      </c>
      <c r="D484" s="24"/>
      <c r="E484" s="12">
        <v>60000</v>
      </c>
      <c r="F484" s="12">
        <v>15000</v>
      </c>
      <c r="G484" s="12">
        <v>15000</v>
      </c>
      <c r="H484" s="12">
        <v>15000</v>
      </c>
      <c r="I484" s="12">
        <v>15000</v>
      </c>
      <c r="J484" s="103"/>
      <c r="K484" s="27"/>
      <c r="L484" s="103"/>
    </row>
    <row r="485" spans="1:12" ht="22.5" customHeight="1">
      <c r="A485" s="2">
        <v>852</v>
      </c>
      <c r="B485" s="2"/>
      <c r="C485" s="4" t="s">
        <v>556</v>
      </c>
      <c r="D485" s="4"/>
      <c r="E485" s="4">
        <f>E486+E493+E504+E510+E512+E515+E518+E522+E524+E526+E533+E535+E537+E540+E542</f>
        <v>49347999</v>
      </c>
      <c r="F485" s="4">
        <f>F486+F493+F504+F510+F512+F515+F518+F522+F524+F526+F533+F535+F537+F540+F542</f>
        <v>11015410</v>
      </c>
      <c r="G485" s="4">
        <f>G486+G493+G504+G510+G512+G515+G518+G522+G524+G526+G533+G535+G537+G540+G542</f>
        <v>11040490</v>
      </c>
      <c r="H485" s="4">
        <f>H486+H493+H504+H510+H512+H515+H518+H522+H524+H526+H533+H535+H537+H540+H542</f>
        <v>12498380</v>
      </c>
      <c r="I485" s="4">
        <f>I486+I493+I504+I510+I512+I515+I518+I522+I524+I526+I533+I535+I537+I540+I542</f>
        <v>14793719</v>
      </c>
      <c r="J485" s="103"/>
      <c r="K485" s="27"/>
      <c r="L485" s="103"/>
    </row>
    <row r="486" spans="1:12" ht="12.75">
      <c r="A486" s="5"/>
      <c r="B486" s="5">
        <v>85201</v>
      </c>
      <c r="C486" s="13" t="s">
        <v>665</v>
      </c>
      <c r="D486" s="13"/>
      <c r="E486" s="15">
        <f>E487+E489+E491+E492</f>
        <v>4233540</v>
      </c>
      <c r="F486" s="15">
        <f>F487+F489+F491+F492</f>
        <v>1021200</v>
      </c>
      <c r="G486" s="15">
        <f>G487+G489+G491+G492</f>
        <v>1063500</v>
      </c>
      <c r="H486" s="15">
        <f>H487+H489+H491+H492</f>
        <v>1073500</v>
      </c>
      <c r="I486" s="15">
        <f>I487+I489+I491+I492</f>
        <v>1075340</v>
      </c>
      <c r="J486" s="103"/>
      <c r="K486" s="27"/>
      <c r="L486" s="103"/>
    </row>
    <row r="487" spans="1:12" ht="12.75">
      <c r="A487" s="10"/>
      <c r="B487" s="10"/>
      <c r="C487" s="14" t="s">
        <v>666</v>
      </c>
      <c r="D487" s="14" t="s">
        <v>666</v>
      </c>
      <c r="E487" s="15">
        <f>E488</f>
        <v>1012700</v>
      </c>
      <c r="F487" s="15">
        <v>283700</v>
      </c>
      <c r="G487" s="15">
        <v>243000</v>
      </c>
      <c r="H487" s="15">
        <v>243000</v>
      </c>
      <c r="I487" s="15">
        <v>243000</v>
      </c>
      <c r="J487" s="103"/>
      <c r="K487" s="27"/>
      <c r="L487" s="103"/>
    </row>
    <row r="488" spans="1:12" ht="12.75">
      <c r="A488" s="10"/>
      <c r="B488" s="10"/>
      <c r="C488" s="31" t="s">
        <v>673</v>
      </c>
      <c r="D488" s="11"/>
      <c r="E488" s="12">
        <v>1012700</v>
      </c>
      <c r="F488" s="12"/>
      <c r="G488" s="12"/>
      <c r="H488" s="12"/>
      <c r="I488" s="12"/>
      <c r="J488" s="103"/>
      <c r="K488" s="27"/>
      <c r="L488" s="103"/>
    </row>
    <row r="489" spans="1:12" ht="12.75">
      <c r="A489" s="10"/>
      <c r="B489" s="10"/>
      <c r="C489" s="14" t="s">
        <v>667</v>
      </c>
      <c r="D489" s="14" t="s">
        <v>667</v>
      </c>
      <c r="E489" s="15">
        <f>E490</f>
        <v>2070840</v>
      </c>
      <c r="F489" s="12">
        <v>500000</v>
      </c>
      <c r="G489" s="12">
        <v>523000</v>
      </c>
      <c r="H489" s="12">
        <v>523000</v>
      </c>
      <c r="I489" s="12">
        <v>524840</v>
      </c>
      <c r="J489" s="103"/>
      <c r="K489" s="27"/>
      <c r="L489" s="103"/>
    </row>
    <row r="490" spans="1:12" ht="12.75">
      <c r="A490" s="10"/>
      <c r="B490" s="10"/>
      <c r="C490" s="31" t="s">
        <v>673</v>
      </c>
      <c r="D490" s="11"/>
      <c r="E490" s="12">
        <v>2070840</v>
      </c>
      <c r="F490" s="12"/>
      <c r="G490" s="12"/>
      <c r="H490" s="12"/>
      <c r="I490" s="12"/>
      <c r="J490" s="103"/>
      <c r="K490" s="27"/>
      <c r="L490" s="103"/>
    </row>
    <row r="491" spans="1:12" ht="25.5">
      <c r="A491" s="10"/>
      <c r="B491" s="10"/>
      <c r="C491" s="11" t="s">
        <v>356</v>
      </c>
      <c r="D491" s="14" t="s">
        <v>299</v>
      </c>
      <c r="E491" s="12">
        <v>100000</v>
      </c>
      <c r="F491" s="12">
        <v>25000</v>
      </c>
      <c r="G491" s="12">
        <v>25000</v>
      </c>
      <c r="H491" s="12">
        <v>25000</v>
      </c>
      <c r="I491" s="12">
        <v>25000</v>
      </c>
      <c r="J491" s="103"/>
      <c r="K491" s="27"/>
      <c r="L491" s="103"/>
    </row>
    <row r="492" spans="1:12" ht="25.5">
      <c r="A492" s="10"/>
      <c r="B492" s="10"/>
      <c r="C492" s="11" t="s">
        <v>357</v>
      </c>
      <c r="D492" s="14" t="s">
        <v>299</v>
      </c>
      <c r="E492" s="12">
        <v>1050000</v>
      </c>
      <c r="F492" s="12">
        <v>212500</v>
      </c>
      <c r="G492" s="12">
        <v>272500</v>
      </c>
      <c r="H492" s="12">
        <v>282500</v>
      </c>
      <c r="I492" s="12">
        <v>282500</v>
      </c>
      <c r="J492" s="103"/>
      <c r="K492" s="27"/>
      <c r="L492" s="103"/>
    </row>
    <row r="493" spans="1:12" ht="12.75">
      <c r="A493" s="5"/>
      <c r="B493" s="5">
        <v>85202</v>
      </c>
      <c r="C493" s="13" t="s">
        <v>668</v>
      </c>
      <c r="D493" s="13"/>
      <c r="E493" s="15">
        <f>E494+E498+E502</f>
        <v>4739650</v>
      </c>
      <c r="F493" s="15">
        <f>F494+F498+F502</f>
        <v>1240900</v>
      </c>
      <c r="G493" s="15">
        <f>G494+G498+G502</f>
        <v>1038700</v>
      </c>
      <c r="H493" s="15">
        <f>H494+H498+H502</f>
        <v>1222700</v>
      </c>
      <c r="I493" s="15">
        <f>I494+I498+I502</f>
        <v>1237350</v>
      </c>
      <c r="J493" s="103"/>
      <c r="K493" s="27"/>
      <c r="L493" s="103"/>
    </row>
    <row r="494" spans="1:12" ht="25.5">
      <c r="A494" s="5"/>
      <c r="B494" s="5"/>
      <c r="C494" s="15" t="s">
        <v>669</v>
      </c>
      <c r="D494" s="14" t="s">
        <v>299</v>
      </c>
      <c r="E494" s="15">
        <f>E495+E496+E497</f>
        <v>1061100</v>
      </c>
      <c r="F494" s="15">
        <v>234100</v>
      </c>
      <c r="G494" s="15">
        <v>275700</v>
      </c>
      <c r="H494" s="15">
        <v>275700</v>
      </c>
      <c r="I494" s="15">
        <v>275600</v>
      </c>
      <c r="J494" s="103"/>
      <c r="K494" s="27"/>
      <c r="L494" s="103"/>
    </row>
    <row r="495" spans="1:12" ht="12.75">
      <c r="A495" s="5"/>
      <c r="B495" s="10"/>
      <c r="C495" s="31" t="s">
        <v>673</v>
      </c>
      <c r="D495" s="17"/>
      <c r="E495" s="12">
        <v>956300</v>
      </c>
      <c r="F495" s="12"/>
      <c r="G495" s="12"/>
      <c r="H495" s="12"/>
      <c r="I495" s="12"/>
      <c r="J495" s="103"/>
      <c r="K495" s="27"/>
      <c r="L495" s="103"/>
    </row>
    <row r="496" spans="1:12" ht="25.5">
      <c r="A496" s="5"/>
      <c r="B496" s="10"/>
      <c r="C496" s="31" t="s">
        <v>612</v>
      </c>
      <c r="D496" s="17"/>
      <c r="E496" s="12">
        <v>96000</v>
      </c>
      <c r="F496" s="12"/>
      <c r="G496" s="12"/>
      <c r="H496" s="12"/>
      <c r="I496" s="12">
        <v>96000</v>
      </c>
      <c r="J496" s="103"/>
      <c r="K496" s="27"/>
      <c r="L496" s="103"/>
    </row>
    <row r="497" spans="1:12" ht="25.5">
      <c r="A497" s="5"/>
      <c r="B497" s="10"/>
      <c r="C497" s="31" t="s">
        <v>613</v>
      </c>
      <c r="D497" s="17"/>
      <c r="E497" s="12">
        <v>8800</v>
      </c>
      <c r="F497" s="12"/>
      <c r="G497" s="12"/>
      <c r="H497" s="12">
        <v>8800</v>
      </c>
      <c r="I497" s="12"/>
      <c r="J497" s="103"/>
      <c r="K497" s="27"/>
      <c r="L497" s="103"/>
    </row>
    <row r="498" spans="1:12" ht="25.5">
      <c r="A498" s="10"/>
      <c r="B498" s="10"/>
      <c r="C498" s="15" t="s">
        <v>304</v>
      </c>
      <c r="D498" s="14" t="s">
        <v>670</v>
      </c>
      <c r="E498" s="15">
        <f>E499+E500+E501</f>
        <v>3036600</v>
      </c>
      <c r="F498" s="15">
        <v>820000</v>
      </c>
      <c r="G498" s="15">
        <v>611200</v>
      </c>
      <c r="H498" s="15">
        <v>795200</v>
      </c>
      <c r="I498" s="15">
        <v>810200</v>
      </c>
      <c r="J498" s="103"/>
      <c r="K498" s="27"/>
      <c r="L498" s="103"/>
    </row>
    <row r="499" spans="1:12" ht="12.75">
      <c r="A499" s="10"/>
      <c r="B499" s="10"/>
      <c r="C499" s="31" t="s">
        <v>673</v>
      </c>
      <c r="D499" s="17"/>
      <c r="E499" s="12">
        <v>1075200</v>
      </c>
      <c r="F499" s="12"/>
      <c r="G499" s="12"/>
      <c r="H499" s="12"/>
      <c r="I499" s="12"/>
      <c r="J499" s="103"/>
      <c r="K499" s="27"/>
      <c r="L499" s="103"/>
    </row>
    <row r="500" spans="1:12" ht="12.75">
      <c r="A500" s="10"/>
      <c r="B500" s="10"/>
      <c r="C500" s="166" t="s">
        <v>338</v>
      </c>
      <c r="D500" s="17"/>
      <c r="E500" s="12">
        <v>1811400</v>
      </c>
      <c r="F500" s="12"/>
      <c r="G500" s="12"/>
      <c r="H500" s="12"/>
      <c r="I500" s="12"/>
      <c r="J500" s="103"/>
      <c r="K500" s="27"/>
      <c r="L500" s="103"/>
    </row>
    <row r="501" spans="1:12" ht="25.5">
      <c r="A501" s="10"/>
      <c r="B501" s="10"/>
      <c r="C501" s="166" t="s">
        <v>614</v>
      </c>
      <c r="D501" s="17"/>
      <c r="E501" s="12">
        <v>150000</v>
      </c>
      <c r="F501" s="12"/>
      <c r="G501" s="12"/>
      <c r="H501" s="12">
        <v>70000</v>
      </c>
      <c r="I501" s="12">
        <v>80000</v>
      </c>
      <c r="J501" s="103"/>
      <c r="K501" s="27"/>
      <c r="L501" s="103"/>
    </row>
    <row r="502" spans="1:12" ht="18" customHeight="1">
      <c r="A502" s="10"/>
      <c r="B502" s="10"/>
      <c r="C502" s="21" t="s">
        <v>570</v>
      </c>
      <c r="D502" s="15" t="s">
        <v>638</v>
      </c>
      <c r="E502" s="15">
        <f>E503</f>
        <v>641950</v>
      </c>
      <c r="F502" s="15">
        <v>186800</v>
      </c>
      <c r="G502" s="15">
        <v>151800</v>
      </c>
      <c r="H502" s="15">
        <v>151800</v>
      </c>
      <c r="I502" s="15">
        <v>151550</v>
      </c>
      <c r="J502" s="103"/>
      <c r="K502" s="27"/>
      <c r="L502" s="103"/>
    </row>
    <row r="503" spans="1:12" ht="12.75">
      <c r="A503" s="10"/>
      <c r="B503" s="10"/>
      <c r="C503" s="31" t="s">
        <v>338</v>
      </c>
      <c r="D503" s="29"/>
      <c r="E503" s="12">
        <v>641950</v>
      </c>
      <c r="F503" s="12"/>
      <c r="G503" s="12"/>
      <c r="H503" s="12"/>
      <c r="I503" s="12"/>
      <c r="J503" s="103"/>
      <c r="K503" s="27"/>
      <c r="L503" s="103"/>
    </row>
    <row r="504" spans="1:12" ht="12.75">
      <c r="A504" s="5"/>
      <c r="B504" s="5">
        <v>85203</v>
      </c>
      <c r="C504" s="13" t="s">
        <v>671</v>
      </c>
      <c r="D504" s="13"/>
      <c r="E504" s="15">
        <f>E505+E509</f>
        <v>537000</v>
      </c>
      <c r="F504" s="15">
        <f>F505+F509</f>
        <v>144800</v>
      </c>
      <c r="G504" s="15">
        <f>G505+G509</f>
        <v>132800</v>
      </c>
      <c r="H504" s="15">
        <f>H505+H509</f>
        <v>133700</v>
      </c>
      <c r="I504" s="15">
        <f>I505+I509</f>
        <v>125700</v>
      </c>
      <c r="J504" s="103"/>
      <c r="K504" s="27"/>
      <c r="L504" s="103"/>
    </row>
    <row r="505" spans="1:12" ht="12.75">
      <c r="A505" s="5"/>
      <c r="B505" s="10"/>
      <c r="C505" s="14" t="s">
        <v>305</v>
      </c>
      <c r="D505" s="14" t="s">
        <v>658</v>
      </c>
      <c r="E505" s="15">
        <f>E506+E507</f>
        <v>314000</v>
      </c>
      <c r="F505" s="15">
        <v>89000</v>
      </c>
      <c r="G505" s="15">
        <v>77000</v>
      </c>
      <c r="H505" s="15">
        <v>78000</v>
      </c>
      <c r="I505" s="15">
        <v>70000</v>
      </c>
      <c r="J505" s="103"/>
      <c r="K505" s="27"/>
      <c r="L505" s="103"/>
    </row>
    <row r="506" spans="1:12" ht="12.75">
      <c r="A506" s="5"/>
      <c r="B506" s="10"/>
      <c r="C506" s="31" t="s">
        <v>673</v>
      </c>
      <c r="D506" s="92"/>
      <c r="E506" s="12">
        <v>24000</v>
      </c>
      <c r="F506" s="15"/>
      <c r="G506" s="15"/>
      <c r="H506" s="15"/>
      <c r="I506" s="15"/>
      <c r="J506" s="103"/>
      <c r="K506" s="27"/>
      <c r="L506" s="103"/>
    </row>
    <row r="507" spans="1:12" ht="51">
      <c r="A507" s="5"/>
      <c r="B507" s="10"/>
      <c r="C507" s="17" t="s">
        <v>457</v>
      </c>
      <c r="D507" s="14" t="s">
        <v>61</v>
      </c>
      <c r="E507" s="12">
        <v>290000</v>
      </c>
      <c r="F507" s="15"/>
      <c r="G507" s="15"/>
      <c r="H507" s="15"/>
      <c r="I507" s="15"/>
      <c r="J507" s="103"/>
      <c r="K507" s="27"/>
      <c r="L507" s="103"/>
    </row>
    <row r="508" spans="1:12" ht="51">
      <c r="A508" s="5"/>
      <c r="B508" s="10"/>
      <c r="C508" s="17" t="s">
        <v>458</v>
      </c>
      <c r="D508" s="14" t="s">
        <v>352</v>
      </c>
      <c r="E508" s="12"/>
      <c r="F508" s="15"/>
      <c r="G508" s="15"/>
      <c r="H508" s="15"/>
      <c r="I508" s="15"/>
      <c r="J508" s="103"/>
      <c r="K508" s="27"/>
      <c r="L508" s="103"/>
    </row>
    <row r="509" spans="1:12" ht="12.75">
      <c r="A509" s="5"/>
      <c r="B509" s="10"/>
      <c r="C509" s="31" t="s">
        <v>548</v>
      </c>
      <c r="D509" s="14"/>
      <c r="E509" s="12">
        <v>223000</v>
      </c>
      <c r="F509" s="12">
        <v>55800</v>
      </c>
      <c r="G509" s="12">
        <v>55800</v>
      </c>
      <c r="H509" s="12">
        <v>55700</v>
      </c>
      <c r="I509" s="12">
        <v>55700</v>
      </c>
      <c r="J509" s="103"/>
      <c r="K509" s="27"/>
      <c r="L509" s="103"/>
    </row>
    <row r="510" spans="1:12" ht="12.75">
      <c r="A510" s="10"/>
      <c r="B510" s="5">
        <v>85204</v>
      </c>
      <c r="C510" s="119" t="s">
        <v>303</v>
      </c>
      <c r="D510" s="14" t="s">
        <v>679</v>
      </c>
      <c r="E510" s="15">
        <f>E511</f>
        <v>2214500</v>
      </c>
      <c r="F510" s="15">
        <v>553700</v>
      </c>
      <c r="G510" s="15">
        <v>553600</v>
      </c>
      <c r="H510" s="15">
        <v>553600</v>
      </c>
      <c r="I510" s="15">
        <v>553600</v>
      </c>
      <c r="J510" s="103"/>
      <c r="K510" s="27"/>
      <c r="L510" s="103"/>
    </row>
    <row r="511" spans="1:12" ht="12.75">
      <c r="A511" s="10"/>
      <c r="B511" s="10"/>
      <c r="C511" s="31" t="s">
        <v>673</v>
      </c>
      <c r="D511" s="92"/>
      <c r="E511" s="12">
        <v>2214500</v>
      </c>
      <c r="F511" s="12"/>
      <c r="G511" s="12"/>
      <c r="H511" s="12"/>
      <c r="I511" s="12"/>
      <c r="J511" s="103"/>
      <c r="K511" s="27"/>
      <c r="L511" s="103"/>
    </row>
    <row r="512" spans="1:12" ht="25.5">
      <c r="A512" s="5"/>
      <c r="B512" s="5">
        <v>85212</v>
      </c>
      <c r="C512" s="119" t="s">
        <v>363</v>
      </c>
      <c r="D512" s="14"/>
      <c r="E512" s="15">
        <f>E513+E514</f>
        <v>20470600</v>
      </c>
      <c r="F512" s="15">
        <f>F513+F514</f>
        <v>3895910</v>
      </c>
      <c r="G512" s="15">
        <f>G513+G514</f>
        <v>3929510</v>
      </c>
      <c r="H512" s="15">
        <f>H513+H514</f>
        <v>5240180</v>
      </c>
      <c r="I512" s="15">
        <f>I513+I514</f>
        <v>7405000</v>
      </c>
      <c r="J512" s="103"/>
      <c r="K512" s="27"/>
      <c r="L512" s="103"/>
    </row>
    <row r="513" spans="1:12" ht="38.25">
      <c r="A513" s="5"/>
      <c r="B513" s="5"/>
      <c r="C513" s="162" t="s">
        <v>408</v>
      </c>
      <c r="D513" s="14" t="s">
        <v>352</v>
      </c>
      <c r="E513" s="12">
        <v>20455000</v>
      </c>
      <c r="F513" s="12">
        <v>3890000</v>
      </c>
      <c r="G513" s="12">
        <v>3920000</v>
      </c>
      <c r="H513" s="12">
        <v>5240000</v>
      </c>
      <c r="I513" s="12">
        <v>7405000</v>
      </c>
      <c r="J513" s="103"/>
      <c r="K513" s="27"/>
      <c r="L513" s="103"/>
    </row>
    <row r="514" spans="1:12" ht="38.25">
      <c r="A514" s="5"/>
      <c r="B514" s="5"/>
      <c r="C514" s="167" t="s">
        <v>339</v>
      </c>
      <c r="D514" s="14" t="s">
        <v>109</v>
      </c>
      <c r="E514" s="12">
        <v>15600</v>
      </c>
      <c r="F514" s="12">
        <v>5910</v>
      </c>
      <c r="G514" s="12">
        <v>9510</v>
      </c>
      <c r="H514" s="12">
        <v>180</v>
      </c>
      <c r="I514" s="12"/>
      <c r="J514" s="103"/>
      <c r="K514" s="27"/>
      <c r="L514" s="103"/>
    </row>
    <row r="515" spans="1:12" ht="25.5">
      <c r="A515" s="5"/>
      <c r="B515" s="5">
        <v>85213</v>
      </c>
      <c r="C515" s="13" t="s">
        <v>659</v>
      </c>
      <c r="D515" s="14"/>
      <c r="E515" s="15">
        <f>E516+E517</f>
        <v>174000</v>
      </c>
      <c r="F515" s="15">
        <f>F516+F517</f>
        <v>41100</v>
      </c>
      <c r="G515" s="15">
        <f>G516+G517</f>
        <v>41100</v>
      </c>
      <c r="H515" s="15">
        <f>H516+H517</f>
        <v>44100</v>
      </c>
      <c r="I515" s="15">
        <f>I516+I517</f>
        <v>47700</v>
      </c>
      <c r="J515" s="103"/>
      <c r="K515" s="27"/>
      <c r="L515" s="103"/>
    </row>
    <row r="516" spans="1:12" ht="38.25">
      <c r="A516" s="5"/>
      <c r="B516" s="5"/>
      <c r="C516" s="162" t="s">
        <v>409</v>
      </c>
      <c r="D516" s="139" t="s">
        <v>299</v>
      </c>
      <c r="E516" s="12">
        <v>96400</v>
      </c>
      <c r="F516" s="12">
        <v>24100</v>
      </c>
      <c r="G516" s="12">
        <v>24100</v>
      </c>
      <c r="H516" s="12">
        <v>24100</v>
      </c>
      <c r="I516" s="12">
        <v>24100</v>
      </c>
      <c r="J516" s="103"/>
      <c r="K516" s="27"/>
      <c r="L516" s="103"/>
    </row>
    <row r="517" spans="1:12" ht="38.25">
      <c r="A517" s="5"/>
      <c r="B517" s="5"/>
      <c r="C517" s="162" t="s">
        <v>409</v>
      </c>
      <c r="D517" s="15" t="s">
        <v>352</v>
      </c>
      <c r="E517" s="12">
        <v>77600</v>
      </c>
      <c r="F517" s="12">
        <v>17000</v>
      </c>
      <c r="G517" s="12">
        <v>17000</v>
      </c>
      <c r="H517" s="12">
        <v>20000</v>
      </c>
      <c r="I517" s="12">
        <v>23600</v>
      </c>
      <c r="J517" s="103"/>
      <c r="K517" s="27"/>
      <c r="L517" s="103"/>
    </row>
    <row r="518" spans="1:12" ht="25.5">
      <c r="A518" s="5"/>
      <c r="B518" s="5">
        <v>85214</v>
      </c>
      <c r="C518" s="13" t="s">
        <v>681</v>
      </c>
      <c r="D518" s="14" t="s">
        <v>299</v>
      </c>
      <c r="E518" s="15">
        <f>SUM(E519:E521)</f>
        <v>5088810</v>
      </c>
      <c r="F518" s="15">
        <f>SUM(F519:F521)</f>
        <v>1312000</v>
      </c>
      <c r="G518" s="15">
        <f>SUM(G519:G521)</f>
        <v>1258000</v>
      </c>
      <c r="H518" s="15">
        <f>SUM(H519:H521)</f>
        <v>1259000</v>
      </c>
      <c r="I518" s="15">
        <f>SUM(I519:I521)</f>
        <v>1259810</v>
      </c>
      <c r="J518" s="103"/>
      <c r="K518" s="27"/>
      <c r="L518" s="103"/>
    </row>
    <row r="519" spans="1:12" ht="12.75">
      <c r="A519" s="5"/>
      <c r="B519" s="10"/>
      <c r="C519" s="11" t="s">
        <v>673</v>
      </c>
      <c r="D519" s="13"/>
      <c r="E519" s="12">
        <v>2823500</v>
      </c>
      <c r="F519" s="12">
        <v>700000</v>
      </c>
      <c r="G519" s="12">
        <v>707000</v>
      </c>
      <c r="H519" s="12">
        <v>707000</v>
      </c>
      <c r="I519" s="12">
        <v>709500</v>
      </c>
      <c r="J519" s="103"/>
      <c r="K519" s="27"/>
      <c r="L519" s="103"/>
    </row>
    <row r="520" spans="1:12" ht="38.25">
      <c r="A520" s="5"/>
      <c r="B520" s="5"/>
      <c r="C520" s="162" t="s">
        <v>409</v>
      </c>
      <c r="D520" s="13"/>
      <c r="E520" s="12">
        <v>1301310</v>
      </c>
      <c r="F520" s="12">
        <v>371000</v>
      </c>
      <c r="G520" s="12">
        <v>310000</v>
      </c>
      <c r="H520" s="12">
        <v>311000</v>
      </c>
      <c r="I520" s="12">
        <v>309310</v>
      </c>
      <c r="J520" s="103"/>
      <c r="K520" s="27"/>
      <c r="L520" s="103"/>
    </row>
    <row r="521" spans="1:12" ht="25.5">
      <c r="A521" s="5"/>
      <c r="B521" s="10"/>
      <c r="C521" s="162" t="s">
        <v>410</v>
      </c>
      <c r="D521" s="13"/>
      <c r="E521" s="12">
        <v>964000</v>
      </c>
      <c r="F521" s="12">
        <v>241000</v>
      </c>
      <c r="G521" s="12">
        <v>241000</v>
      </c>
      <c r="H521" s="12">
        <v>241000</v>
      </c>
      <c r="I521" s="12">
        <v>241000</v>
      </c>
      <c r="J521" s="103"/>
      <c r="K521" s="27"/>
      <c r="L521" s="103"/>
    </row>
    <row r="522" spans="1:12" ht="12.75">
      <c r="A522" s="5"/>
      <c r="B522" s="5">
        <v>85215</v>
      </c>
      <c r="C522" s="13" t="s">
        <v>682</v>
      </c>
      <c r="D522" s="14" t="s">
        <v>256</v>
      </c>
      <c r="E522" s="15">
        <f>E523</f>
        <v>4900000</v>
      </c>
      <c r="F522" s="15">
        <v>1225000</v>
      </c>
      <c r="G522" s="15">
        <v>1225000</v>
      </c>
      <c r="H522" s="15">
        <v>1225000</v>
      </c>
      <c r="I522" s="15">
        <v>1225000</v>
      </c>
      <c r="J522" s="103"/>
      <c r="K522" s="27"/>
      <c r="L522" s="103"/>
    </row>
    <row r="523" spans="1:12" ht="12.75">
      <c r="A523" s="5"/>
      <c r="B523" s="10"/>
      <c r="C523" s="31" t="s">
        <v>673</v>
      </c>
      <c r="D523" s="11"/>
      <c r="E523" s="12">
        <v>4900000</v>
      </c>
      <c r="F523" s="12"/>
      <c r="G523" s="12"/>
      <c r="H523" s="12"/>
      <c r="I523" s="12"/>
      <c r="J523" s="103"/>
      <c r="K523" s="27"/>
      <c r="L523" s="103"/>
    </row>
    <row r="524" spans="1:12" ht="25.5">
      <c r="A524" s="5"/>
      <c r="B524" s="5">
        <v>85218</v>
      </c>
      <c r="C524" s="119" t="s">
        <v>683</v>
      </c>
      <c r="D524" s="14" t="s">
        <v>299</v>
      </c>
      <c r="E524" s="15">
        <f>E525</f>
        <v>78700</v>
      </c>
      <c r="F524" s="15">
        <v>19700</v>
      </c>
      <c r="G524" s="15">
        <v>19700</v>
      </c>
      <c r="H524" s="15">
        <v>19700</v>
      </c>
      <c r="I524" s="15">
        <v>19600</v>
      </c>
      <c r="J524" s="103"/>
      <c r="K524" s="27"/>
      <c r="L524" s="103"/>
    </row>
    <row r="525" spans="1:12" ht="12.75">
      <c r="A525" s="5"/>
      <c r="B525" s="10"/>
      <c r="C525" s="31" t="s">
        <v>673</v>
      </c>
      <c r="D525" s="119"/>
      <c r="E525" s="12">
        <v>78700</v>
      </c>
      <c r="F525" s="19"/>
      <c r="G525" s="12"/>
      <c r="H525" s="12"/>
      <c r="I525" s="12"/>
      <c r="J525" s="103"/>
      <c r="K525" s="27"/>
      <c r="L525" s="103"/>
    </row>
    <row r="526" spans="1:12" ht="12.75">
      <c r="A526" s="5"/>
      <c r="B526" s="5">
        <v>85219</v>
      </c>
      <c r="C526" s="13" t="s">
        <v>684</v>
      </c>
      <c r="D526" s="92"/>
      <c r="E526" s="15">
        <f>SUM(E527:E530)</f>
        <v>4134500</v>
      </c>
      <c r="F526" s="15">
        <f>SUM(F527:F530)</f>
        <v>953000</v>
      </c>
      <c r="G526" s="15">
        <f>SUM(G527:G530)</f>
        <v>1032300</v>
      </c>
      <c r="H526" s="15">
        <f>SUM(H527:H530)</f>
        <v>1032100</v>
      </c>
      <c r="I526" s="15">
        <f>SUM(I527:I530)</f>
        <v>1117100</v>
      </c>
      <c r="J526" s="103"/>
      <c r="K526" s="27"/>
      <c r="L526" s="103"/>
    </row>
    <row r="527" spans="1:12" ht="25.5">
      <c r="A527" s="5"/>
      <c r="B527" s="5"/>
      <c r="C527" s="17" t="s">
        <v>6</v>
      </c>
      <c r="D527" s="14" t="s">
        <v>299</v>
      </c>
      <c r="E527" s="12">
        <v>2225600</v>
      </c>
      <c r="F527" s="19">
        <v>475200</v>
      </c>
      <c r="G527" s="19">
        <v>583200</v>
      </c>
      <c r="H527" s="19">
        <v>583100</v>
      </c>
      <c r="I527" s="19">
        <v>584100</v>
      </c>
      <c r="J527" s="103"/>
      <c r="K527" s="27"/>
      <c r="L527" s="103"/>
    </row>
    <row r="528" spans="1:12" ht="25.5">
      <c r="A528" s="5"/>
      <c r="B528" s="5"/>
      <c r="C528" s="162" t="s">
        <v>410</v>
      </c>
      <c r="D528" s="15" t="s">
        <v>61</v>
      </c>
      <c r="E528" s="12">
        <v>1101000</v>
      </c>
      <c r="F528" s="19">
        <v>275300</v>
      </c>
      <c r="G528" s="19">
        <v>275300</v>
      </c>
      <c r="H528" s="19">
        <v>275200</v>
      </c>
      <c r="I528" s="19">
        <v>275200</v>
      </c>
      <c r="J528" s="103"/>
      <c r="K528" s="27"/>
      <c r="L528" s="103"/>
    </row>
    <row r="529" spans="1:12" ht="38.25">
      <c r="A529" s="5"/>
      <c r="B529" s="5"/>
      <c r="C529" s="162" t="s">
        <v>615</v>
      </c>
      <c r="D529" s="15" t="s">
        <v>61</v>
      </c>
      <c r="E529" s="12">
        <v>84000</v>
      </c>
      <c r="F529" s="19"/>
      <c r="G529" s="19"/>
      <c r="H529" s="19"/>
      <c r="I529" s="19">
        <v>84000</v>
      </c>
      <c r="J529" s="103"/>
      <c r="K529" s="27"/>
      <c r="L529" s="103"/>
    </row>
    <row r="530" spans="1:12" ht="38.25">
      <c r="A530" s="5"/>
      <c r="B530" s="5"/>
      <c r="C530" s="17" t="s">
        <v>340</v>
      </c>
      <c r="D530" s="14" t="s">
        <v>644</v>
      </c>
      <c r="E530" s="12">
        <v>723900</v>
      </c>
      <c r="F530" s="19">
        <v>202500</v>
      </c>
      <c r="G530" s="19">
        <v>173800</v>
      </c>
      <c r="H530" s="19">
        <v>173800</v>
      </c>
      <c r="I530" s="19">
        <v>173800</v>
      </c>
      <c r="J530" s="103"/>
      <c r="K530" s="27"/>
      <c r="L530" s="103"/>
    </row>
    <row r="531" spans="1:12" ht="25.5">
      <c r="A531" s="5"/>
      <c r="B531" s="5"/>
      <c r="C531" s="11" t="s">
        <v>411</v>
      </c>
      <c r="D531" s="15"/>
      <c r="E531" s="12">
        <v>246700</v>
      </c>
      <c r="F531" s="19"/>
      <c r="G531" s="19"/>
      <c r="H531" s="19"/>
      <c r="I531" s="19"/>
      <c r="J531" s="103"/>
      <c r="K531" s="27"/>
      <c r="L531" s="103"/>
    </row>
    <row r="532" spans="1:12" ht="12.75">
      <c r="A532" s="5"/>
      <c r="B532" s="5"/>
      <c r="C532" s="13"/>
      <c r="D532" s="13"/>
      <c r="E532" s="12"/>
      <c r="F532" s="12"/>
      <c r="G532" s="12"/>
      <c r="H532" s="12"/>
      <c r="I532" s="12"/>
      <c r="J532" s="103"/>
      <c r="K532" s="27"/>
      <c r="L532" s="103"/>
    </row>
    <row r="533" spans="1:12" ht="25.5">
      <c r="A533" s="5"/>
      <c r="B533" s="5">
        <v>85220</v>
      </c>
      <c r="C533" s="13" t="s">
        <v>685</v>
      </c>
      <c r="D533" s="15" t="s">
        <v>686</v>
      </c>
      <c r="E533" s="15">
        <f>SUM(E534:E534)</f>
        <v>418500</v>
      </c>
      <c r="F533" s="15">
        <v>104700</v>
      </c>
      <c r="G533" s="15">
        <v>104600</v>
      </c>
      <c r="H533" s="15">
        <v>104600</v>
      </c>
      <c r="I533" s="15">
        <v>104600</v>
      </c>
      <c r="J533" s="103"/>
      <c r="K533" s="27"/>
      <c r="L533" s="103"/>
    </row>
    <row r="534" spans="1:12" ht="12.75">
      <c r="A534" s="5"/>
      <c r="B534" s="10"/>
      <c r="C534" s="31" t="s">
        <v>673</v>
      </c>
      <c r="D534" s="15"/>
      <c r="E534" s="12">
        <v>418500</v>
      </c>
      <c r="F534" s="12"/>
      <c r="G534" s="12"/>
      <c r="H534" s="12"/>
      <c r="I534" s="12"/>
      <c r="J534" s="103"/>
      <c r="K534" s="27"/>
      <c r="L534" s="103"/>
    </row>
    <row r="535" spans="1:12" ht="24.75" customHeight="1">
      <c r="A535" s="5"/>
      <c r="B535" s="5">
        <v>85226</v>
      </c>
      <c r="C535" s="13" t="s">
        <v>690</v>
      </c>
      <c r="D535" s="14" t="s">
        <v>691</v>
      </c>
      <c r="E535" s="15">
        <f>E536</f>
        <v>286300</v>
      </c>
      <c r="F535" s="15">
        <v>80300</v>
      </c>
      <c r="G535" s="15">
        <v>82100</v>
      </c>
      <c r="H535" s="15">
        <v>69400</v>
      </c>
      <c r="I535" s="15">
        <v>54500</v>
      </c>
      <c r="J535" s="103"/>
      <c r="K535" s="27"/>
      <c r="L535" s="103"/>
    </row>
    <row r="536" spans="1:12" ht="12.75">
      <c r="A536" s="10"/>
      <c r="B536" s="10"/>
      <c r="C536" s="31" t="s">
        <v>673</v>
      </c>
      <c r="D536" s="92"/>
      <c r="E536" s="12">
        <v>286300</v>
      </c>
      <c r="F536" s="12"/>
      <c r="G536" s="12"/>
      <c r="H536" s="12"/>
      <c r="I536" s="12"/>
      <c r="J536" s="103"/>
      <c r="K536" s="27"/>
      <c r="L536" s="103"/>
    </row>
    <row r="537" spans="1:12" ht="25.5">
      <c r="A537" s="5"/>
      <c r="B537" s="5">
        <v>85228</v>
      </c>
      <c r="C537" s="13" t="s">
        <v>692</v>
      </c>
      <c r="D537" s="15" t="s">
        <v>686</v>
      </c>
      <c r="E537" s="15">
        <f>E538+E539</f>
        <v>1042200</v>
      </c>
      <c r="F537" s="15">
        <f>F538+F539</f>
        <v>260600</v>
      </c>
      <c r="G537" s="15">
        <f>G538+G539</f>
        <v>260600</v>
      </c>
      <c r="H537" s="15">
        <f>H538+H539</f>
        <v>260500</v>
      </c>
      <c r="I537" s="15">
        <f>I538+I539</f>
        <v>260500</v>
      </c>
      <c r="J537" s="103"/>
      <c r="K537" s="27"/>
      <c r="L537" s="103"/>
    </row>
    <row r="538" spans="1:12" ht="12.75">
      <c r="A538" s="5"/>
      <c r="B538" s="10"/>
      <c r="C538" s="11" t="s">
        <v>673</v>
      </c>
      <c r="D538" s="15"/>
      <c r="E538" s="12">
        <v>953200</v>
      </c>
      <c r="F538" s="12">
        <v>238300</v>
      </c>
      <c r="G538" s="12">
        <v>238300</v>
      </c>
      <c r="H538" s="12">
        <v>238300</v>
      </c>
      <c r="I538" s="12">
        <v>238300</v>
      </c>
      <c r="J538" s="103"/>
      <c r="K538" s="27"/>
      <c r="L538" s="103"/>
    </row>
    <row r="539" spans="1:12" ht="38.25">
      <c r="A539" s="5"/>
      <c r="B539" s="10"/>
      <c r="C539" s="162" t="s">
        <v>388</v>
      </c>
      <c r="D539" s="13"/>
      <c r="E539" s="12">
        <v>89000</v>
      </c>
      <c r="F539" s="12">
        <v>22300</v>
      </c>
      <c r="G539" s="12">
        <v>22300</v>
      </c>
      <c r="H539" s="12">
        <v>22200</v>
      </c>
      <c r="I539" s="12">
        <v>22200</v>
      </c>
      <c r="J539" s="103"/>
      <c r="K539" s="27"/>
      <c r="L539" s="103"/>
    </row>
    <row r="540" spans="1:12" ht="12.75">
      <c r="A540" s="5"/>
      <c r="B540" s="5">
        <v>85233</v>
      </c>
      <c r="C540" s="13" t="s">
        <v>558</v>
      </c>
      <c r="D540" s="13" t="s">
        <v>352</v>
      </c>
      <c r="E540" s="15">
        <f>SUM(E541:E541)</f>
        <v>12300</v>
      </c>
      <c r="F540" s="15">
        <v>3100</v>
      </c>
      <c r="G540" s="15">
        <v>3100</v>
      </c>
      <c r="H540" s="15">
        <v>3100</v>
      </c>
      <c r="I540" s="15">
        <v>3000</v>
      </c>
      <c r="J540" s="103"/>
      <c r="K540" s="27"/>
      <c r="L540" s="103"/>
    </row>
    <row r="541" spans="1:12" ht="12.75">
      <c r="A541" s="5"/>
      <c r="B541" s="10"/>
      <c r="C541" s="162" t="s">
        <v>673</v>
      </c>
      <c r="D541" s="13"/>
      <c r="E541" s="12">
        <v>12300</v>
      </c>
      <c r="F541" s="12"/>
      <c r="G541" s="12"/>
      <c r="H541" s="12"/>
      <c r="I541" s="12"/>
      <c r="J541" s="103"/>
      <c r="K541" s="27"/>
      <c r="L541" s="103"/>
    </row>
    <row r="542" spans="1:12" ht="12.75">
      <c r="A542" s="5"/>
      <c r="B542" s="5">
        <v>85295</v>
      </c>
      <c r="C542" s="13" t="s">
        <v>694</v>
      </c>
      <c r="D542" s="13"/>
      <c r="E542" s="15">
        <f>E543+E546+E548+E551+E553</f>
        <v>1017399</v>
      </c>
      <c r="F542" s="15">
        <f>F543+F546+F548+F551+F553</f>
        <v>159400</v>
      </c>
      <c r="G542" s="15">
        <f>G543+G546+G548+G551+G553</f>
        <v>295880</v>
      </c>
      <c r="H542" s="15">
        <f>H543+H546+H548+H551+H553</f>
        <v>257200</v>
      </c>
      <c r="I542" s="15">
        <f>I543+I546+I548+I551+I553</f>
        <v>304919</v>
      </c>
      <c r="J542" s="103"/>
      <c r="K542" s="27"/>
      <c r="L542" s="103"/>
    </row>
    <row r="543" spans="1:12" ht="25.5">
      <c r="A543" s="10"/>
      <c r="B543" s="10"/>
      <c r="C543" s="15" t="s">
        <v>695</v>
      </c>
      <c r="D543" s="15" t="s">
        <v>686</v>
      </c>
      <c r="E543" s="15">
        <f>E544+E545</f>
        <v>675520</v>
      </c>
      <c r="F543" s="15">
        <f>F544+F545</f>
        <v>146600</v>
      </c>
      <c r="G543" s="15">
        <f>G544+G545</f>
        <v>186580</v>
      </c>
      <c r="H543" s="15">
        <f>H544+H545</f>
        <v>146600</v>
      </c>
      <c r="I543" s="15">
        <f>I544+I545</f>
        <v>195740</v>
      </c>
      <c r="J543" s="103"/>
      <c r="K543" s="27"/>
      <c r="L543" s="103"/>
    </row>
    <row r="544" spans="1:12" ht="12.75">
      <c r="A544" s="10"/>
      <c r="B544" s="10"/>
      <c r="C544" s="11" t="s">
        <v>342</v>
      </c>
      <c r="D544" s="15"/>
      <c r="E544" s="12">
        <v>586300</v>
      </c>
      <c r="F544" s="12">
        <v>146600</v>
      </c>
      <c r="G544" s="12">
        <v>186580</v>
      </c>
      <c r="H544" s="12">
        <v>106600</v>
      </c>
      <c r="I544" s="12">
        <v>146520</v>
      </c>
      <c r="J544" s="103"/>
      <c r="K544" s="27"/>
      <c r="L544" s="103"/>
    </row>
    <row r="545" spans="1:12" ht="25.5">
      <c r="A545" s="10"/>
      <c r="B545" s="10"/>
      <c r="C545" s="11" t="s">
        <v>412</v>
      </c>
      <c r="D545" s="23" t="s">
        <v>61</v>
      </c>
      <c r="E545" s="12">
        <v>89220</v>
      </c>
      <c r="F545" s="12"/>
      <c r="G545" s="12"/>
      <c r="H545" s="12">
        <v>40000</v>
      </c>
      <c r="I545" s="12">
        <v>49220</v>
      </c>
      <c r="J545" s="103"/>
      <c r="K545" s="27"/>
      <c r="L545" s="103"/>
    </row>
    <row r="546" spans="1:12" ht="25.5">
      <c r="A546" s="10"/>
      <c r="B546" s="10"/>
      <c r="C546" s="15" t="s">
        <v>696</v>
      </c>
      <c r="D546" s="15" t="s">
        <v>686</v>
      </c>
      <c r="E546" s="15">
        <f>E547</f>
        <v>37800</v>
      </c>
      <c r="F546" s="15">
        <v>9500</v>
      </c>
      <c r="G546" s="15">
        <v>9500</v>
      </c>
      <c r="H546" s="15">
        <v>9400</v>
      </c>
      <c r="I546" s="15">
        <v>9400</v>
      </c>
      <c r="J546" s="103"/>
      <c r="K546" s="27"/>
      <c r="L546" s="103"/>
    </row>
    <row r="547" spans="1:12" ht="12.75">
      <c r="A547" s="10"/>
      <c r="B547" s="10"/>
      <c r="C547" s="31" t="s">
        <v>673</v>
      </c>
      <c r="D547" s="15"/>
      <c r="E547" s="12">
        <v>37800</v>
      </c>
      <c r="F547" s="12"/>
      <c r="G547" s="12"/>
      <c r="H547" s="12"/>
      <c r="I547" s="12"/>
      <c r="J547" s="103"/>
      <c r="K547" s="27"/>
      <c r="L547" s="103"/>
    </row>
    <row r="548" spans="1:12" ht="25.5">
      <c r="A548" s="10"/>
      <c r="B548" s="10"/>
      <c r="C548" s="15" t="s">
        <v>293</v>
      </c>
      <c r="D548" s="15" t="s">
        <v>352</v>
      </c>
      <c r="E548" s="15">
        <f>E549</f>
        <v>14500</v>
      </c>
      <c r="F548" s="15">
        <v>3300</v>
      </c>
      <c r="G548" s="15">
        <v>4800</v>
      </c>
      <c r="H548" s="15">
        <v>3200</v>
      </c>
      <c r="I548" s="15">
        <v>3200</v>
      </c>
      <c r="J548" s="103"/>
      <c r="K548" s="27"/>
      <c r="L548" s="103"/>
    </row>
    <row r="549" spans="1:12" ht="12.75">
      <c r="A549" s="10"/>
      <c r="B549" s="10"/>
      <c r="C549" s="31" t="s">
        <v>673</v>
      </c>
      <c r="D549" s="15"/>
      <c r="E549" s="12">
        <v>14500</v>
      </c>
      <c r="F549" s="12"/>
      <c r="G549" s="12"/>
      <c r="H549" s="12"/>
      <c r="I549" s="12"/>
      <c r="J549" s="103"/>
      <c r="K549" s="27"/>
      <c r="L549" s="103"/>
    </row>
    <row r="550" spans="1:12" ht="12.75">
      <c r="A550" s="10"/>
      <c r="B550" s="10"/>
      <c r="C550" s="31"/>
      <c r="D550" s="15"/>
      <c r="E550" s="12"/>
      <c r="F550" s="12"/>
      <c r="G550" s="12"/>
      <c r="H550" s="12"/>
      <c r="I550" s="12"/>
      <c r="J550" s="103"/>
      <c r="K550" s="27"/>
      <c r="L550" s="103"/>
    </row>
    <row r="551" spans="1:12" ht="12.75">
      <c r="A551" s="10"/>
      <c r="B551" s="10"/>
      <c r="C551" s="15" t="s">
        <v>283</v>
      </c>
      <c r="D551" s="15" t="s">
        <v>352</v>
      </c>
      <c r="E551" s="15">
        <f>E552</f>
        <v>3000</v>
      </c>
      <c r="F551" s="15"/>
      <c r="G551" s="15"/>
      <c r="H551" s="15">
        <v>3000</v>
      </c>
      <c r="I551" s="15"/>
      <c r="J551" s="103"/>
      <c r="K551" s="27"/>
      <c r="L551" s="103"/>
    </row>
    <row r="552" spans="1:12" ht="12.75">
      <c r="A552" s="10"/>
      <c r="B552" s="10"/>
      <c r="C552" s="31" t="s">
        <v>673</v>
      </c>
      <c r="D552" s="11"/>
      <c r="E552" s="12">
        <v>3000</v>
      </c>
      <c r="F552" s="12"/>
      <c r="G552" s="12"/>
      <c r="H552" s="12"/>
      <c r="I552" s="12"/>
      <c r="J552" s="103"/>
      <c r="K552" s="27"/>
      <c r="L552" s="103"/>
    </row>
    <row r="553" spans="1:12" ht="25.5">
      <c r="A553" s="10"/>
      <c r="B553" s="10"/>
      <c r="C553" s="15" t="s">
        <v>248</v>
      </c>
      <c r="D553" s="15" t="s">
        <v>686</v>
      </c>
      <c r="E553" s="15">
        <f>E554</f>
        <v>286579</v>
      </c>
      <c r="F553" s="12"/>
      <c r="G553" s="12">
        <v>95000</v>
      </c>
      <c r="H553" s="12">
        <v>95000</v>
      </c>
      <c r="I553" s="12">
        <v>96579</v>
      </c>
      <c r="J553" s="103"/>
      <c r="K553" s="27"/>
      <c r="L553" s="103"/>
    </row>
    <row r="554" spans="1:12" ht="25.5">
      <c r="A554" s="10"/>
      <c r="B554" s="10"/>
      <c r="C554" s="31" t="s">
        <v>410</v>
      </c>
      <c r="D554" s="11"/>
      <c r="E554" s="12">
        <v>286579</v>
      </c>
      <c r="F554" s="12"/>
      <c r="G554" s="12"/>
      <c r="H554" s="12"/>
      <c r="I554" s="12"/>
      <c r="J554" s="103"/>
      <c r="K554" s="27"/>
      <c r="L554" s="103"/>
    </row>
    <row r="555" spans="1:12" ht="26.25" customHeight="1">
      <c r="A555" s="2">
        <v>853</v>
      </c>
      <c r="B555" s="2"/>
      <c r="C555" s="4" t="s">
        <v>557</v>
      </c>
      <c r="D555" s="4"/>
      <c r="E555" s="4">
        <f>E556+E567+E571+E575+E582+E573+E580</f>
        <v>5088393</v>
      </c>
      <c r="F555" s="4">
        <f>F556+F567+F571+F575+F582+F573+F580</f>
        <v>1407100</v>
      </c>
      <c r="G555" s="4">
        <f>G556+G567+G571+G575+G582+G573+G580</f>
        <v>1292503</v>
      </c>
      <c r="H555" s="4">
        <f>H556+H567+H571+H575+H582+H573+H580</f>
        <v>1205000</v>
      </c>
      <c r="I555" s="4">
        <f>I556+I567+I571+I575+I582+I573+I580</f>
        <v>1183790</v>
      </c>
      <c r="J555" s="103"/>
      <c r="K555" s="27"/>
      <c r="L555" s="103"/>
    </row>
    <row r="556" spans="1:12" ht="22.5" customHeight="1">
      <c r="A556" s="5"/>
      <c r="B556" s="5">
        <v>85305</v>
      </c>
      <c r="C556" s="13" t="s">
        <v>674</v>
      </c>
      <c r="D556" s="13"/>
      <c r="E556" s="15">
        <f>E557+E559+E561+E564</f>
        <v>2499900</v>
      </c>
      <c r="F556" s="15">
        <f>F557+F559+F561+F564</f>
        <v>694600</v>
      </c>
      <c r="G556" s="15">
        <f>G557+G559+G561+G564</f>
        <v>659300</v>
      </c>
      <c r="H556" s="15">
        <f>H557+H559+H561+H564</f>
        <v>593300</v>
      </c>
      <c r="I556" s="15">
        <f>I557+I559+I561+I564</f>
        <v>552700</v>
      </c>
      <c r="J556" s="103"/>
      <c r="K556" s="27"/>
      <c r="L556" s="103"/>
    </row>
    <row r="557" spans="1:12" ht="12.75">
      <c r="A557" s="5"/>
      <c r="B557" s="5"/>
      <c r="C557" s="15" t="s">
        <v>675</v>
      </c>
      <c r="D557" s="15" t="s">
        <v>675</v>
      </c>
      <c r="E557" s="15">
        <v>350100</v>
      </c>
      <c r="F557" s="12">
        <v>99700</v>
      </c>
      <c r="G557" s="12">
        <v>85700</v>
      </c>
      <c r="H557" s="12">
        <v>85500</v>
      </c>
      <c r="I557" s="12">
        <v>79200</v>
      </c>
      <c r="J557" s="103"/>
      <c r="K557" s="27"/>
      <c r="L557" s="103"/>
    </row>
    <row r="558" spans="1:12" ht="12.75">
      <c r="A558" s="5"/>
      <c r="B558" s="5"/>
      <c r="C558" s="11"/>
      <c r="D558" s="11"/>
      <c r="E558" s="12"/>
      <c r="F558" s="12"/>
      <c r="G558" s="12"/>
      <c r="H558" s="12"/>
      <c r="I558" s="12"/>
      <c r="J558" s="103"/>
      <c r="K558" s="27"/>
      <c r="L558" s="103"/>
    </row>
    <row r="559" spans="1:12" ht="12.75">
      <c r="A559" s="5"/>
      <c r="B559" s="5"/>
      <c r="C559" s="15" t="s">
        <v>676</v>
      </c>
      <c r="D559" s="15" t="s">
        <v>676</v>
      </c>
      <c r="E559" s="15">
        <v>909100</v>
      </c>
      <c r="F559" s="19">
        <v>262900</v>
      </c>
      <c r="G559" s="19">
        <v>227000</v>
      </c>
      <c r="H559" s="19">
        <v>212100</v>
      </c>
      <c r="I559" s="19">
        <v>207100</v>
      </c>
      <c r="J559" s="103"/>
      <c r="K559" s="27"/>
      <c r="L559" s="103"/>
    </row>
    <row r="560" spans="1:12" ht="12.75">
      <c r="A560" s="5"/>
      <c r="B560" s="5"/>
      <c r="C560" s="15"/>
      <c r="D560" s="15"/>
      <c r="E560" s="15"/>
      <c r="F560" s="19"/>
      <c r="G560" s="19"/>
      <c r="H560" s="19"/>
      <c r="I560" s="19"/>
      <c r="J560" s="103"/>
      <c r="K560" s="27"/>
      <c r="L560" s="103"/>
    </row>
    <row r="561" spans="1:12" ht="12.75">
      <c r="A561" s="5"/>
      <c r="B561" s="5"/>
      <c r="C561" s="15" t="s">
        <v>677</v>
      </c>
      <c r="D561" s="15" t="s">
        <v>677</v>
      </c>
      <c r="E561" s="15">
        <v>548800</v>
      </c>
      <c r="F561" s="12">
        <v>152900</v>
      </c>
      <c r="G561" s="12">
        <v>135600</v>
      </c>
      <c r="H561" s="12">
        <v>137900</v>
      </c>
      <c r="I561" s="12">
        <v>122400</v>
      </c>
      <c r="J561" s="103"/>
      <c r="K561" s="27"/>
      <c r="L561" s="103"/>
    </row>
    <row r="562" spans="1:12" ht="25.5">
      <c r="A562" s="5"/>
      <c r="B562" s="5"/>
      <c r="C562" s="11" t="s">
        <v>616</v>
      </c>
      <c r="D562" s="15"/>
      <c r="E562" s="15">
        <v>7000</v>
      </c>
      <c r="F562" s="12"/>
      <c r="G562" s="12"/>
      <c r="H562" s="12">
        <v>7000</v>
      </c>
      <c r="I562" s="12"/>
      <c r="J562" s="103"/>
      <c r="K562" s="27"/>
      <c r="L562" s="103"/>
    </row>
    <row r="563" spans="1:12" ht="12.75">
      <c r="A563" s="5"/>
      <c r="B563" s="5"/>
      <c r="C563" s="15"/>
      <c r="D563" s="15"/>
      <c r="E563" s="15"/>
      <c r="F563" s="12"/>
      <c r="G563" s="12"/>
      <c r="H563" s="12"/>
      <c r="I563" s="12"/>
      <c r="J563" s="103"/>
      <c r="K563" s="27"/>
      <c r="L563" s="103"/>
    </row>
    <row r="564" spans="1:12" ht="12.75">
      <c r="A564" s="5"/>
      <c r="B564" s="5"/>
      <c r="C564" s="14" t="s">
        <v>678</v>
      </c>
      <c r="D564" s="14" t="s">
        <v>678</v>
      </c>
      <c r="E564" s="15">
        <v>691900</v>
      </c>
      <c r="F564" s="12">
        <v>179100</v>
      </c>
      <c r="G564" s="12">
        <v>211000</v>
      </c>
      <c r="H564" s="12">
        <v>157800</v>
      </c>
      <c r="I564" s="12">
        <v>144000</v>
      </c>
      <c r="J564" s="103"/>
      <c r="K564" s="27"/>
      <c r="L564" s="103"/>
    </row>
    <row r="565" spans="1:12" ht="12.75">
      <c r="A565" s="5"/>
      <c r="B565" s="5"/>
      <c r="C565" s="11" t="s">
        <v>343</v>
      </c>
      <c r="D565" s="14"/>
      <c r="E565" s="15">
        <v>36000</v>
      </c>
      <c r="F565" s="12"/>
      <c r="G565" s="12"/>
      <c r="H565" s="12">
        <v>36000</v>
      </c>
      <c r="I565" s="12"/>
      <c r="J565" s="103"/>
      <c r="K565" s="27"/>
      <c r="L565" s="103"/>
    </row>
    <row r="566" spans="1:12" ht="12.75">
      <c r="A566" s="5"/>
      <c r="B566" s="5"/>
      <c r="C566" s="11" t="s">
        <v>617</v>
      </c>
      <c r="D566" s="14"/>
      <c r="E566" s="15">
        <v>14000</v>
      </c>
      <c r="F566" s="12"/>
      <c r="G566" s="12"/>
      <c r="H566" s="12">
        <v>14000</v>
      </c>
      <c r="I566" s="12"/>
      <c r="J566" s="103"/>
      <c r="K566" s="27"/>
      <c r="L566" s="103"/>
    </row>
    <row r="567" spans="1:12" ht="38.25">
      <c r="A567" s="10"/>
      <c r="B567" s="5">
        <v>85321</v>
      </c>
      <c r="C567" s="13" t="s">
        <v>687</v>
      </c>
      <c r="D567" s="15" t="s">
        <v>546</v>
      </c>
      <c r="E567" s="15">
        <f>E568+E569</f>
        <v>234000</v>
      </c>
      <c r="F567" s="15">
        <f>F568+F569</f>
        <v>58500</v>
      </c>
      <c r="G567" s="15">
        <f>G568+G569</f>
        <v>58500</v>
      </c>
      <c r="H567" s="15">
        <f>H568+H569</f>
        <v>58500</v>
      </c>
      <c r="I567" s="15">
        <f>I568+I569</f>
        <v>58500</v>
      </c>
      <c r="J567" s="103"/>
      <c r="K567" s="27"/>
      <c r="L567" s="103"/>
    </row>
    <row r="568" spans="1:12" ht="12.75">
      <c r="A568" s="10"/>
      <c r="B568" s="5"/>
      <c r="C568" s="31" t="s">
        <v>673</v>
      </c>
      <c r="D568" s="92"/>
      <c r="E568" s="12">
        <v>64000</v>
      </c>
      <c r="F568" s="12">
        <v>16000</v>
      </c>
      <c r="G568" s="12">
        <v>16000</v>
      </c>
      <c r="H568" s="12">
        <v>16000</v>
      </c>
      <c r="I568" s="12">
        <v>16000</v>
      </c>
      <c r="J568" s="103"/>
      <c r="K568" s="27"/>
      <c r="L568" s="103"/>
    </row>
    <row r="569" spans="1:12" ht="25.5">
      <c r="A569" s="10"/>
      <c r="B569" s="10"/>
      <c r="C569" s="162" t="s">
        <v>383</v>
      </c>
      <c r="D569" s="92"/>
      <c r="E569" s="12">
        <v>170000</v>
      </c>
      <c r="F569" s="12">
        <v>42500</v>
      </c>
      <c r="G569" s="12">
        <v>42500</v>
      </c>
      <c r="H569" s="12">
        <v>42500</v>
      </c>
      <c r="I569" s="12">
        <v>42500</v>
      </c>
      <c r="J569" s="103"/>
      <c r="K569" s="27"/>
      <c r="L569" s="103"/>
    </row>
    <row r="570" spans="1:12" ht="12.75">
      <c r="A570" s="5"/>
      <c r="B570" s="5">
        <v>85322</v>
      </c>
      <c r="C570" s="13" t="s">
        <v>688</v>
      </c>
      <c r="D570" s="13"/>
      <c r="E570" s="113"/>
      <c r="F570" s="15"/>
      <c r="G570" s="15"/>
      <c r="H570" s="15"/>
      <c r="I570" s="15"/>
      <c r="J570" s="103"/>
      <c r="K570" s="27"/>
      <c r="L570" s="103"/>
    </row>
    <row r="571" spans="1:12" ht="25.5">
      <c r="A571" s="5"/>
      <c r="B571" s="5"/>
      <c r="C571" s="15" t="s">
        <v>689</v>
      </c>
      <c r="D571" s="15" t="s">
        <v>686</v>
      </c>
      <c r="E571" s="15">
        <f>E572</f>
        <v>42900</v>
      </c>
      <c r="F571" s="15">
        <v>10000</v>
      </c>
      <c r="G571" s="15">
        <v>11000</v>
      </c>
      <c r="H571" s="15">
        <v>11000</v>
      </c>
      <c r="I571" s="15">
        <v>10900</v>
      </c>
      <c r="J571" s="103"/>
      <c r="K571" s="27"/>
      <c r="L571" s="103"/>
    </row>
    <row r="572" spans="1:12" ht="12.75">
      <c r="A572" s="5"/>
      <c r="B572" s="10"/>
      <c r="C572" s="31" t="s">
        <v>673</v>
      </c>
      <c r="D572" s="92"/>
      <c r="E572" s="12">
        <v>42900</v>
      </c>
      <c r="F572" s="12"/>
      <c r="G572" s="12"/>
      <c r="H572" s="12"/>
      <c r="I572" s="12"/>
      <c r="J572" s="103"/>
      <c r="K572" s="27"/>
      <c r="L572" s="103"/>
    </row>
    <row r="573" spans="1:12" s="47" customFormat="1" ht="12.75">
      <c r="A573" s="5"/>
      <c r="B573" s="5">
        <v>85324</v>
      </c>
      <c r="C573" s="13" t="s">
        <v>241</v>
      </c>
      <c r="D573" s="15" t="s">
        <v>352</v>
      </c>
      <c r="E573" s="15">
        <f>E574</f>
        <v>17944</v>
      </c>
      <c r="F573" s="15">
        <f>F574</f>
        <v>0</v>
      </c>
      <c r="G573" s="15">
        <v>8354</v>
      </c>
      <c r="H573" s="15">
        <v>4800</v>
      </c>
      <c r="I573" s="15">
        <v>4790</v>
      </c>
      <c r="J573" s="27"/>
      <c r="K573" s="27"/>
      <c r="L573" s="27"/>
    </row>
    <row r="574" spans="1:12" ht="12.75">
      <c r="A574" s="5"/>
      <c r="B574" s="10"/>
      <c r="C574" s="31" t="s">
        <v>249</v>
      </c>
      <c r="D574" s="92"/>
      <c r="E574" s="12">
        <v>17944</v>
      </c>
      <c r="F574" s="12"/>
      <c r="G574" s="92"/>
      <c r="H574" s="12"/>
      <c r="I574" s="12"/>
      <c r="J574" s="103"/>
      <c r="K574" s="27"/>
      <c r="L574" s="103"/>
    </row>
    <row r="575" spans="1:12" ht="12.75">
      <c r="A575" s="5"/>
      <c r="B575" s="5">
        <v>85333</v>
      </c>
      <c r="C575" s="13" t="s">
        <v>693</v>
      </c>
      <c r="D575" s="15" t="s">
        <v>664</v>
      </c>
      <c r="E575" s="15">
        <f>E576+E577+E578+E579</f>
        <v>2067300</v>
      </c>
      <c r="F575" s="15">
        <v>576500</v>
      </c>
      <c r="G575" s="15">
        <v>489000</v>
      </c>
      <c r="H575" s="15">
        <v>490900</v>
      </c>
      <c r="I575" s="15">
        <v>510900</v>
      </c>
      <c r="J575" s="103"/>
      <c r="K575" s="27"/>
      <c r="L575" s="103"/>
    </row>
    <row r="576" spans="1:12" ht="12.75">
      <c r="A576" s="10"/>
      <c r="B576" s="10"/>
      <c r="C576" s="31" t="s">
        <v>673</v>
      </c>
      <c r="D576" s="11"/>
      <c r="E576" s="12">
        <v>1998300</v>
      </c>
      <c r="F576" s="12"/>
      <c r="G576" s="12"/>
      <c r="H576" s="12"/>
      <c r="I576" s="12"/>
      <c r="J576" s="103"/>
      <c r="K576" s="27"/>
      <c r="L576" s="103"/>
    </row>
    <row r="577" spans="1:12" ht="12.75">
      <c r="A577" s="10"/>
      <c r="B577" s="10"/>
      <c r="C577" s="31" t="s">
        <v>618</v>
      </c>
      <c r="D577" s="11"/>
      <c r="E577" s="12">
        <v>26000</v>
      </c>
      <c r="F577" s="12"/>
      <c r="G577" s="12"/>
      <c r="H577" s="12"/>
      <c r="I577" s="12"/>
      <c r="J577" s="103"/>
      <c r="K577" s="27"/>
      <c r="L577" s="103"/>
    </row>
    <row r="578" spans="1:12" ht="12.75">
      <c r="A578" s="10"/>
      <c r="B578" s="10"/>
      <c r="C578" s="31" t="s">
        <v>619</v>
      </c>
      <c r="D578" s="11"/>
      <c r="E578" s="12">
        <v>6000</v>
      </c>
      <c r="F578" s="12"/>
      <c r="G578" s="12"/>
      <c r="H578" s="12"/>
      <c r="I578" s="12"/>
      <c r="J578" s="103"/>
      <c r="K578" s="27"/>
      <c r="L578" s="103"/>
    </row>
    <row r="579" spans="1:12" ht="25.5">
      <c r="A579" s="10"/>
      <c r="B579" s="10"/>
      <c r="C579" s="31" t="s">
        <v>620</v>
      </c>
      <c r="D579" s="11"/>
      <c r="E579" s="12">
        <v>37000</v>
      </c>
      <c r="F579" s="12"/>
      <c r="G579" s="12"/>
      <c r="H579" s="12"/>
      <c r="I579" s="12">
        <v>37000</v>
      </c>
      <c r="J579" s="103"/>
      <c r="K579" s="27"/>
      <c r="L579" s="103"/>
    </row>
    <row r="580" spans="1:12" s="47" customFormat="1" ht="25.5">
      <c r="A580" s="5"/>
      <c r="B580" s="5">
        <v>85334</v>
      </c>
      <c r="C580" s="13" t="s">
        <v>242</v>
      </c>
      <c r="D580" s="15" t="s">
        <v>686</v>
      </c>
      <c r="E580" s="15">
        <f>E581</f>
        <v>4849</v>
      </c>
      <c r="F580" s="15"/>
      <c r="G580" s="15">
        <v>4849</v>
      </c>
      <c r="H580" s="15"/>
      <c r="I580" s="15"/>
      <c r="J580" s="27"/>
      <c r="K580" s="27"/>
      <c r="L580" s="27"/>
    </row>
    <row r="581" spans="1:12" ht="25.5">
      <c r="A581" s="10"/>
      <c r="B581" s="10"/>
      <c r="C581" s="162" t="s">
        <v>383</v>
      </c>
      <c r="D581" s="11"/>
      <c r="E581" s="12">
        <v>4849</v>
      </c>
      <c r="F581" s="12"/>
      <c r="G581" s="12"/>
      <c r="H581" s="12"/>
      <c r="I581" s="12"/>
      <c r="J581" s="103"/>
      <c r="K581" s="27"/>
      <c r="L581" s="103"/>
    </row>
    <row r="582" spans="1:12" ht="12.75">
      <c r="A582" s="10"/>
      <c r="B582" s="5">
        <v>85395</v>
      </c>
      <c r="C582" s="13" t="s">
        <v>56</v>
      </c>
      <c r="D582" s="15" t="s">
        <v>352</v>
      </c>
      <c r="E582" s="15">
        <f>SUM(E583:E587)</f>
        <v>221500</v>
      </c>
      <c r="F582" s="15">
        <f>SUM(F583:F587)</f>
        <v>67500</v>
      </c>
      <c r="G582" s="15">
        <f>SUM(G583:G587)</f>
        <v>61500</v>
      </c>
      <c r="H582" s="15">
        <f>SUM(H583:H587)</f>
        <v>46500</v>
      </c>
      <c r="I582" s="15">
        <f>SUM(I583:I587)</f>
        <v>46000</v>
      </c>
      <c r="J582" s="103"/>
      <c r="K582" s="27"/>
      <c r="L582" s="103"/>
    </row>
    <row r="583" spans="1:12" ht="12.75">
      <c r="A583" s="10"/>
      <c r="B583" s="5"/>
      <c r="C583" s="11" t="s">
        <v>418</v>
      </c>
      <c r="D583" s="12"/>
      <c r="E583" s="12">
        <v>15000</v>
      </c>
      <c r="F583" s="12">
        <v>15000</v>
      </c>
      <c r="G583" s="12"/>
      <c r="H583" s="12"/>
      <c r="I583" s="12"/>
      <c r="J583" s="103"/>
      <c r="K583" s="27"/>
      <c r="L583" s="103"/>
    </row>
    <row r="584" spans="1:12" ht="38.25">
      <c r="A584" s="10"/>
      <c r="B584" s="5"/>
      <c r="C584" s="11" t="s">
        <v>419</v>
      </c>
      <c r="D584" s="12"/>
      <c r="E584" s="12">
        <v>69012</v>
      </c>
      <c r="F584" s="12">
        <v>17500</v>
      </c>
      <c r="G584" s="12">
        <v>16512</v>
      </c>
      <c r="H584" s="12">
        <v>17500</v>
      </c>
      <c r="I584" s="12">
        <v>17500</v>
      </c>
      <c r="J584" s="103"/>
      <c r="K584" s="27"/>
      <c r="L584" s="103"/>
    </row>
    <row r="585" spans="1:12" ht="25.5">
      <c r="A585" s="10"/>
      <c r="B585" s="5"/>
      <c r="C585" s="11" t="s">
        <v>420</v>
      </c>
      <c r="D585" s="12"/>
      <c r="E585" s="12">
        <v>31378</v>
      </c>
      <c r="F585" s="12">
        <v>10000</v>
      </c>
      <c r="G585" s="12">
        <v>21378</v>
      </c>
      <c r="H585" s="12"/>
      <c r="I585" s="12"/>
      <c r="J585" s="103"/>
      <c r="K585" s="27"/>
      <c r="L585" s="103"/>
    </row>
    <row r="586" spans="1:12" ht="25.5">
      <c r="A586" s="10"/>
      <c r="B586" s="5"/>
      <c r="C586" s="11" t="s">
        <v>421</v>
      </c>
      <c r="D586" s="12"/>
      <c r="E586" s="12">
        <v>94610</v>
      </c>
      <c r="F586" s="12">
        <v>25000</v>
      </c>
      <c r="G586" s="12">
        <v>19610</v>
      </c>
      <c r="H586" s="12">
        <v>25000</v>
      </c>
      <c r="I586" s="12">
        <v>25000</v>
      </c>
      <c r="J586" s="103"/>
      <c r="K586" s="27"/>
      <c r="L586" s="103"/>
    </row>
    <row r="587" spans="1:12" ht="25.5">
      <c r="A587" s="10"/>
      <c r="B587" s="5"/>
      <c r="C587" s="11" t="s">
        <v>250</v>
      </c>
      <c r="D587" s="12"/>
      <c r="E587" s="12">
        <v>11500</v>
      </c>
      <c r="F587" s="12"/>
      <c r="G587" s="12">
        <v>4000</v>
      </c>
      <c r="H587" s="12">
        <v>4000</v>
      </c>
      <c r="I587" s="12">
        <v>3500</v>
      </c>
      <c r="J587" s="103"/>
      <c r="K587" s="27"/>
      <c r="L587" s="103"/>
    </row>
    <row r="588" spans="1:12" ht="23.25" customHeight="1">
      <c r="A588" s="105">
        <v>854</v>
      </c>
      <c r="B588" s="105"/>
      <c r="C588" s="106" t="s">
        <v>697</v>
      </c>
      <c r="D588" s="176"/>
      <c r="E588" s="106">
        <f>E589+E628+E630+E641+E650+E653+E656+E659+E662</f>
        <v>11982420</v>
      </c>
      <c r="F588" s="106">
        <f>F589+F628+F630+F641+F650+F653+F656+F659+F662</f>
        <v>3786679</v>
      </c>
      <c r="G588" s="106">
        <f>G589+G628+G630+G641+G650+G653+G656+G659+G662</f>
        <v>2845099</v>
      </c>
      <c r="H588" s="106">
        <f>H589+H628+H630+H641+H650+H653+H656+H659+H662</f>
        <v>3347116</v>
      </c>
      <c r="I588" s="106">
        <f>I589+I628+I630+I641+I650+I653+I656+I659+I662</f>
        <v>2003526</v>
      </c>
      <c r="J588" s="103"/>
      <c r="K588" s="27"/>
      <c r="L588" s="103"/>
    </row>
    <row r="589" spans="1:12" ht="12.75">
      <c r="A589" s="22"/>
      <c r="B589" s="66">
        <v>85401</v>
      </c>
      <c r="C589" s="67" t="s">
        <v>698</v>
      </c>
      <c r="D589" s="177"/>
      <c r="E589" s="14">
        <f>SUM(E591:E625)</f>
        <v>2840600</v>
      </c>
      <c r="F589" s="14">
        <f>SUM(F591:F625)</f>
        <v>1071000</v>
      </c>
      <c r="G589" s="14">
        <f>SUM(G591:G625)</f>
        <v>703400</v>
      </c>
      <c r="H589" s="14">
        <f>SUM(H591:H625)</f>
        <v>599200</v>
      </c>
      <c r="I589" s="9">
        <f>SUM(I591:I625)</f>
        <v>467000</v>
      </c>
      <c r="J589" s="103"/>
      <c r="K589" s="27"/>
      <c r="L589" s="103"/>
    </row>
    <row r="590" spans="1:12" ht="12.75">
      <c r="A590" s="22"/>
      <c r="B590" s="22"/>
      <c r="C590" s="31" t="s">
        <v>673</v>
      </c>
      <c r="D590" s="177"/>
      <c r="E590" s="19"/>
      <c r="F590" s="12"/>
      <c r="G590" s="12"/>
      <c r="H590" s="12"/>
      <c r="I590" s="15"/>
      <c r="J590" s="103"/>
      <c r="K590" s="27"/>
      <c r="L590" s="103"/>
    </row>
    <row r="591" spans="1:12" ht="12.75">
      <c r="A591" s="22"/>
      <c r="B591" s="22"/>
      <c r="C591" s="145" t="s">
        <v>699</v>
      </c>
      <c r="D591" s="177" t="s">
        <v>700</v>
      </c>
      <c r="E591" s="145">
        <v>142900</v>
      </c>
      <c r="F591" s="38">
        <v>55000</v>
      </c>
      <c r="G591" s="38">
        <v>35400</v>
      </c>
      <c r="H591" s="38">
        <v>34500</v>
      </c>
      <c r="I591" s="12">
        <v>18000</v>
      </c>
      <c r="J591" s="103"/>
      <c r="K591" s="27"/>
      <c r="L591" s="103"/>
    </row>
    <row r="592" spans="1:12" ht="12.75">
      <c r="A592" s="22"/>
      <c r="B592" s="22"/>
      <c r="C592" s="146"/>
      <c r="D592" s="177"/>
      <c r="E592" s="145"/>
      <c r="F592" s="38"/>
      <c r="G592" s="38"/>
      <c r="H592" s="38"/>
      <c r="I592" s="12"/>
      <c r="J592" s="103"/>
      <c r="K592" s="27"/>
      <c r="L592" s="103"/>
    </row>
    <row r="593" spans="1:12" ht="12.75">
      <c r="A593" s="22"/>
      <c r="B593" s="22"/>
      <c r="C593" s="145" t="s">
        <v>701</v>
      </c>
      <c r="D593" s="177" t="s">
        <v>702</v>
      </c>
      <c r="E593" s="145">
        <v>211800</v>
      </c>
      <c r="F593" s="38">
        <v>81200</v>
      </c>
      <c r="G593" s="38">
        <v>52300</v>
      </c>
      <c r="H593" s="38">
        <v>50800</v>
      </c>
      <c r="I593" s="12">
        <v>27500</v>
      </c>
      <c r="J593" s="103"/>
      <c r="K593" s="27"/>
      <c r="L593" s="103"/>
    </row>
    <row r="594" spans="1:12" ht="12.75">
      <c r="A594" s="22"/>
      <c r="B594" s="22"/>
      <c r="C594" s="146"/>
      <c r="D594" s="177"/>
      <c r="E594" s="145"/>
      <c r="F594" s="38"/>
      <c r="G594" s="38"/>
      <c r="H594" s="38"/>
      <c r="I594" s="12"/>
      <c r="J594" s="103"/>
      <c r="K594" s="27"/>
      <c r="L594" s="103"/>
    </row>
    <row r="595" spans="1:12" ht="12.75">
      <c r="A595" s="22"/>
      <c r="B595" s="22"/>
      <c r="C595" s="145" t="s">
        <v>703</v>
      </c>
      <c r="D595" s="177" t="s">
        <v>704</v>
      </c>
      <c r="E595" s="145">
        <v>208600</v>
      </c>
      <c r="F595" s="38">
        <v>80100</v>
      </c>
      <c r="G595" s="38">
        <v>51700</v>
      </c>
      <c r="H595" s="38">
        <v>40400</v>
      </c>
      <c r="I595" s="12">
        <v>36400</v>
      </c>
      <c r="J595" s="103"/>
      <c r="K595" s="27"/>
      <c r="L595" s="103"/>
    </row>
    <row r="596" spans="1:12" ht="12.75">
      <c r="A596" s="22"/>
      <c r="B596" s="22"/>
      <c r="C596" s="146"/>
      <c r="D596" s="177"/>
      <c r="E596" s="145"/>
      <c r="F596" s="38"/>
      <c r="G596" s="38"/>
      <c r="H596" s="38"/>
      <c r="I596" s="12"/>
      <c r="J596" s="103"/>
      <c r="K596" s="27"/>
      <c r="L596" s="103"/>
    </row>
    <row r="597" spans="1:12" ht="12.75">
      <c r="A597" s="22"/>
      <c r="B597" s="22"/>
      <c r="C597" s="145" t="s">
        <v>705</v>
      </c>
      <c r="D597" s="177" t="s">
        <v>706</v>
      </c>
      <c r="E597" s="145">
        <v>67800</v>
      </c>
      <c r="F597" s="38">
        <v>26000</v>
      </c>
      <c r="G597" s="38">
        <v>16700</v>
      </c>
      <c r="H597" s="38">
        <v>13900</v>
      </c>
      <c r="I597" s="12">
        <v>11200</v>
      </c>
      <c r="J597" s="103"/>
      <c r="K597" s="27"/>
      <c r="L597" s="103"/>
    </row>
    <row r="598" spans="1:12" ht="12.75">
      <c r="A598" s="22"/>
      <c r="B598" s="22"/>
      <c r="C598" s="146"/>
      <c r="D598" s="177"/>
      <c r="E598" s="145"/>
      <c r="F598" s="38"/>
      <c r="G598" s="38"/>
      <c r="H598" s="38"/>
      <c r="I598" s="12"/>
      <c r="J598" s="103"/>
      <c r="K598" s="27"/>
      <c r="L598" s="103"/>
    </row>
    <row r="599" spans="1:12" ht="12.75">
      <c r="A599" s="22"/>
      <c r="B599" s="22"/>
      <c r="C599" s="145" t="s">
        <v>707</v>
      </c>
      <c r="D599" s="177" t="s">
        <v>708</v>
      </c>
      <c r="E599" s="145">
        <v>131900</v>
      </c>
      <c r="F599" s="38">
        <v>50600</v>
      </c>
      <c r="G599" s="38">
        <v>32600</v>
      </c>
      <c r="H599" s="38">
        <v>32000</v>
      </c>
      <c r="I599" s="12">
        <v>16700</v>
      </c>
      <c r="J599" s="103"/>
      <c r="K599" s="27"/>
      <c r="L599" s="103"/>
    </row>
    <row r="600" spans="1:9" ht="12.75">
      <c r="A600" s="22"/>
      <c r="B600" s="22"/>
      <c r="C600" s="146"/>
      <c r="D600" s="177"/>
      <c r="E600" s="145"/>
      <c r="F600" s="38"/>
      <c r="G600" s="38"/>
      <c r="H600" s="38"/>
      <c r="I600" s="12"/>
    </row>
    <row r="601" spans="1:9" ht="12.75">
      <c r="A601" s="22"/>
      <c r="B601" s="22"/>
      <c r="C601" s="145" t="s">
        <v>709</v>
      </c>
      <c r="D601" s="177" t="s">
        <v>710</v>
      </c>
      <c r="E601" s="145">
        <v>77500</v>
      </c>
      <c r="F601" s="38">
        <v>29800</v>
      </c>
      <c r="G601" s="38">
        <v>18800</v>
      </c>
      <c r="H601" s="38">
        <v>16100</v>
      </c>
      <c r="I601" s="12">
        <v>12800</v>
      </c>
    </row>
    <row r="602" spans="1:9" ht="12.75">
      <c r="A602" s="66"/>
      <c r="B602" s="66"/>
      <c r="C602" s="146"/>
      <c r="D602" s="177"/>
      <c r="E602" s="145"/>
      <c r="F602" s="38"/>
      <c r="G602" s="38"/>
      <c r="H602" s="38"/>
      <c r="I602" s="12"/>
    </row>
    <row r="603" spans="1:9" ht="12.75">
      <c r="A603" s="66"/>
      <c r="B603" s="22"/>
      <c r="C603" s="145" t="s">
        <v>711</v>
      </c>
      <c r="D603" s="177" t="s">
        <v>712</v>
      </c>
      <c r="E603" s="145">
        <v>45000</v>
      </c>
      <c r="F603" s="38">
        <v>17400</v>
      </c>
      <c r="G603" s="38">
        <v>10900</v>
      </c>
      <c r="H603" s="38">
        <v>9400</v>
      </c>
      <c r="I603" s="12">
        <v>7300</v>
      </c>
    </row>
    <row r="604" spans="1:9" ht="12.75">
      <c r="A604" s="22"/>
      <c r="B604" s="22"/>
      <c r="C604" s="146"/>
      <c r="D604" s="177"/>
      <c r="E604" s="145"/>
      <c r="F604" s="38"/>
      <c r="G604" s="38"/>
      <c r="H604" s="38"/>
      <c r="I604" s="12"/>
    </row>
    <row r="605" spans="1:9" ht="12.75">
      <c r="A605" s="22"/>
      <c r="B605" s="22"/>
      <c r="C605" s="145" t="s">
        <v>713</v>
      </c>
      <c r="D605" s="177" t="s">
        <v>714</v>
      </c>
      <c r="E605" s="145">
        <v>188100</v>
      </c>
      <c r="F605" s="38">
        <v>72400</v>
      </c>
      <c r="G605" s="38">
        <v>46200</v>
      </c>
      <c r="H605" s="38">
        <v>38400</v>
      </c>
      <c r="I605" s="12">
        <v>31100</v>
      </c>
    </row>
    <row r="606" spans="1:9" ht="12.75">
      <c r="A606" s="22"/>
      <c r="B606" s="66"/>
      <c r="C606" s="146"/>
      <c r="D606" s="177"/>
      <c r="E606" s="145"/>
      <c r="F606" s="38"/>
      <c r="G606" s="38"/>
      <c r="H606" s="38"/>
      <c r="I606" s="12"/>
    </row>
    <row r="607" spans="1:9" ht="12.75">
      <c r="A607" s="22"/>
      <c r="B607" s="22"/>
      <c r="C607" s="145" t="s">
        <v>715</v>
      </c>
      <c r="D607" s="177" t="s">
        <v>716</v>
      </c>
      <c r="E607" s="145">
        <v>104600</v>
      </c>
      <c r="F607" s="38">
        <v>39500</v>
      </c>
      <c r="G607" s="38">
        <v>26400</v>
      </c>
      <c r="H607" s="38">
        <v>21700</v>
      </c>
      <c r="I607" s="12">
        <v>17000</v>
      </c>
    </row>
    <row r="608" spans="1:9" ht="13.5" customHeight="1">
      <c r="A608" s="22"/>
      <c r="B608" s="22"/>
      <c r="C608" s="146"/>
      <c r="D608" s="177"/>
      <c r="E608" s="145"/>
      <c r="F608" s="38"/>
      <c r="G608" s="38"/>
      <c r="H608" s="38"/>
      <c r="I608" s="12"/>
    </row>
    <row r="609" spans="1:9" ht="12.75">
      <c r="A609" s="22"/>
      <c r="B609" s="22"/>
      <c r="C609" s="145" t="s">
        <v>717</v>
      </c>
      <c r="D609" s="177" t="s">
        <v>718</v>
      </c>
      <c r="E609" s="145">
        <v>241300</v>
      </c>
      <c r="F609" s="38">
        <v>92900</v>
      </c>
      <c r="G609" s="38">
        <v>58800</v>
      </c>
      <c r="H609" s="38">
        <v>49800</v>
      </c>
      <c r="I609" s="12">
        <v>39800</v>
      </c>
    </row>
    <row r="610" spans="1:9" ht="12.75">
      <c r="A610" s="22"/>
      <c r="B610" s="22"/>
      <c r="C610" s="146"/>
      <c r="D610" s="177"/>
      <c r="E610" s="145"/>
      <c r="F610" s="38"/>
      <c r="G610" s="38"/>
      <c r="H610" s="38"/>
      <c r="I610" s="12"/>
    </row>
    <row r="611" spans="1:9" ht="12.75">
      <c r="A611" s="22"/>
      <c r="B611" s="22"/>
      <c r="C611" s="145" t="s">
        <v>719</v>
      </c>
      <c r="D611" s="177" t="s">
        <v>720</v>
      </c>
      <c r="E611" s="145">
        <v>190400</v>
      </c>
      <c r="F611" s="38">
        <v>73100</v>
      </c>
      <c r="G611" s="38">
        <v>46300</v>
      </c>
      <c r="H611" s="38">
        <v>39400</v>
      </c>
      <c r="I611" s="12">
        <v>31600</v>
      </c>
    </row>
    <row r="612" spans="1:9" ht="12.75">
      <c r="A612" s="22"/>
      <c r="B612" s="22"/>
      <c r="C612" s="146"/>
      <c r="D612" s="177"/>
      <c r="E612" s="145"/>
      <c r="F612" s="38"/>
      <c r="G612" s="38"/>
      <c r="H612" s="38"/>
      <c r="I612" s="12"/>
    </row>
    <row r="613" spans="1:9" s="47" customFormat="1" ht="12.75">
      <c r="A613" s="22"/>
      <c r="B613" s="22"/>
      <c r="C613" s="145" t="s">
        <v>721</v>
      </c>
      <c r="D613" s="177" t="s">
        <v>722</v>
      </c>
      <c r="E613" s="145">
        <v>139700</v>
      </c>
      <c r="F613" s="38">
        <v>53600</v>
      </c>
      <c r="G613" s="38">
        <v>34200</v>
      </c>
      <c r="H613" s="38">
        <v>28600</v>
      </c>
      <c r="I613" s="12">
        <v>23300</v>
      </c>
    </row>
    <row r="614" spans="1:9" ht="12.75">
      <c r="A614" s="22"/>
      <c r="B614" s="22"/>
      <c r="C614" s="146"/>
      <c r="D614" s="177"/>
      <c r="E614" s="145"/>
      <c r="F614" s="38"/>
      <c r="G614" s="38"/>
      <c r="H614" s="38"/>
      <c r="I614" s="12"/>
    </row>
    <row r="615" spans="1:9" ht="12.75">
      <c r="A615" s="22"/>
      <c r="B615" s="22"/>
      <c r="C615" s="145" t="s">
        <v>723</v>
      </c>
      <c r="D615" s="177" t="s">
        <v>724</v>
      </c>
      <c r="E615" s="145">
        <v>208700</v>
      </c>
      <c r="F615" s="38">
        <v>80200</v>
      </c>
      <c r="G615" s="38">
        <v>51700</v>
      </c>
      <c r="H615" s="38">
        <v>42200</v>
      </c>
      <c r="I615" s="12">
        <v>34600</v>
      </c>
    </row>
    <row r="616" spans="1:9" ht="12.75">
      <c r="A616" s="22"/>
      <c r="B616" s="22"/>
      <c r="C616" s="146"/>
      <c r="D616" s="177"/>
      <c r="E616" s="145"/>
      <c r="F616" s="38"/>
      <c r="G616" s="38"/>
      <c r="H616" s="38"/>
      <c r="I616" s="12"/>
    </row>
    <row r="617" spans="1:9" ht="12.75">
      <c r="A617" s="22"/>
      <c r="B617" s="22"/>
      <c r="C617" s="145" t="s">
        <v>725</v>
      </c>
      <c r="D617" s="177" t="s">
        <v>726</v>
      </c>
      <c r="E617" s="145">
        <v>190000</v>
      </c>
      <c r="F617" s="38">
        <v>73000</v>
      </c>
      <c r="G617" s="38">
        <v>47200</v>
      </c>
      <c r="H617" s="38">
        <v>38300</v>
      </c>
      <c r="I617" s="12">
        <v>31500</v>
      </c>
    </row>
    <row r="618" spans="1:9" ht="12.75">
      <c r="A618" s="22"/>
      <c r="B618" s="22"/>
      <c r="C618" s="146"/>
      <c r="D618" s="177"/>
      <c r="E618" s="145"/>
      <c r="F618" s="38"/>
      <c r="G618" s="38"/>
      <c r="H618" s="38"/>
      <c r="I618" s="12"/>
    </row>
    <row r="619" spans="1:9" ht="12.75">
      <c r="A619" s="22"/>
      <c r="B619" s="22"/>
      <c r="C619" s="145" t="s">
        <v>727</v>
      </c>
      <c r="D619" s="177" t="s">
        <v>728</v>
      </c>
      <c r="E619" s="145">
        <v>50900</v>
      </c>
      <c r="F619" s="38">
        <v>19500</v>
      </c>
      <c r="G619" s="38">
        <v>12500</v>
      </c>
      <c r="H619" s="38">
        <v>10400</v>
      </c>
      <c r="I619" s="12">
        <v>8500</v>
      </c>
    </row>
    <row r="620" spans="1:9" ht="12.75">
      <c r="A620" s="22"/>
      <c r="B620" s="22"/>
      <c r="C620" s="146"/>
      <c r="D620" s="177"/>
      <c r="E620" s="145"/>
      <c r="F620" s="38"/>
      <c r="G620" s="38"/>
      <c r="H620" s="38"/>
      <c r="I620" s="12"/>
    </row>
    <row r="621" spans="1:9" ht="12.75">
      <c r="A621" s="22"/>
      <c r="B621" s="22"/>
      <c r="C621" s="145" t="s">
        <v>729</v>
      </c>
      <c r="D621" s="177" t="s">
        <v>730</v>
      </c>
      <c r="E621" s="145">
        <v>52000</v>
      </c>
      <c r="F621" s="38">
        <v>19800</v>
      </c>
      <c r="G621" s="38">
        <v>12800</v>
      </c>
      <c r="H621" s="38">
        <v>12000</v>
      </c>
      <c r="I621" s="12">
        <v>7400</v>
      </c>
    </row>
    <row r="622" spans="1:9" ht="12.75">
      <c r="A622" s="22"/>
      <c r="B622" s="22"/>
      <c r="C622" s="146"/>
      <c r="D622" s="177"/>
      <c r="E622" s="145"/>
      <c r="F622" s="38"/>
      <c r="G622" s="38"/>
      <c r="H622" s="38"/>
      <c r="I622" s="12"/>
    </row>
    <row r="623" spans="1:9" ht="12.75">
      <c r="A623" s="22"/>
      <c r="B623" s="22"/>
      <c r="C623" s="145" t="s">
        <v>731</v>
      </c>
      <c r="D623" s="177" t="s">
        <v>732</v>
      </c>
      <c r="E623" s="145">
        <v>164000</v>
      </c>
      <c r="F623" s="38">
        <v>63000</v>
      </c>
      <c r="G623" s="38">
        <v>40500</v>
      </c>
      <c r="H623" s="38">
        <v>33300</v>
      </c>
      <c r="I623" s="12">
        <v>27200</v>
      </c>
    </row>
    <row r="624" spans="1:9" s="47" customFormat="1" ht="12.75">
      <c r="A624" s="22"/>
      <c r="B624" s="22"/>
      <c r="C624" s="146"/>
      <c r="D624" s="177"/>
      <c r="E624" s="145"/>
      <c r="F624" s="38"/>
      <c r="G624" s="38"/>
      <c r="H624" s="38"/>
      <c r="I624" s="12"/>
    </row>
    <row r="625" spans="1:9" s="47" customFormat="1" ht="25.5">
      <c r="A625" s="22"/>
      <c r="B625" s="22"/>
      <c r="C625" s="145" t="s">
        <v>733</v>
      </c>
      <c r="D625" s="177" t="s">
        <v>734</v>
      </c>
      <c r="E625" s="145">
        <v>425400</v>
      </c>
      <c r="F625" s="38">
        <v>143900</v>
      </c>
      <c r="G625" s="38">
        <v>108400</v>
      </c>
      <c r="H625" s="38">
        <v>88000</v>
      </c>
      <c r="I625" s="12">
        <v>85100</v>
      </c>
    </row>
    <row r="626" spans="1:9" s="47" customFormat="1" ht="12.75">
      <c r="A626" s="22"/>
      <c r="B626" s="22"/>
      <c r="C626" s="65"/>
      <c r="D626" s="177"/>
      <c r="E626" s="19"/>
      <c r="F626" s="12"/>
      <c r="G626" s="12"/>
      <c r="H626" s="12"/>
      <c r="I626" s="15"/>
    </row>
    <row r="627" spans="1:9" s="47" customFormat="1" ht="25.5">
      <c r="A627" s="22"/>
      <c r="B627" s="66">
        <v>85406</v>
      </c>
      <c r="C627" s="67" t="s">
        <v>761</v>
      </c>
      <c r="D627" s="177"/>
      <c r="E627" s="114">
        <f>E628</f>
        <v>2131100</v>
      </c>
      <c r="F627" s="114">
        <f>F628</f>
        <v>721500</v>
      </c>
      <c r="G627" s="114">
        <f>G628</f>
        <v>548000</v>
      </c>
      <c r="H627" s="114">
        <f>H628</f>
        <v>498300</v>
      </c>
      <c r="I627" s="114">
        <f>I628</f>
        <v>363300</v>
      </c>
    </row>
    <row r="628" spans="1:9" ht="12.75">
      <c r="A628" s="22"/>
      <c r="B628" s="22"/>
      <c r="C628" s="145" t="s">
        <v>762</v>
      </c>
      <c r="D628" s="177" t="s">
        <v>763</v>
      </c>
      <c r="E628" s="145">
        <v>2131100</v>
      </c>
      <c r="F628" s="145">
        <v>721500</v>
      </c>
      <c r="G628" s="145">
        <v>548000</v>
      </c>
      <c r="H628" s="145">
        <v>498300</v>
      </c>
      <c r="I628" s="38">
        <v>363300</v>
      </c>
    </row>
    <row r="629" spans="1:9" ht="12.75">
      <c r="A629" s="22"/>
      <c r="B629" s="22"/>
      <c r="D629" s="186"/>
      <c r="E629" s="92"/>
      <c r="F629" s="15"/>
      <c r="G629" s="15"/>
      <c r="H629" s="15"/>
      <c r="I629" s="15"/>
    </row>
    <row r="630" spans="1:9" ht="12.75">
      <c r="A630" s="22"/>
      <c r="B630" s="66">
        <v>85407</v>
      </c>
      <c r="C630" s="67" t="s">
        <v>764</v>
      </c>
      <c r="D630" s="177"/>
      <c r="E630" s="14">
        <f>E632+E634+E636+E638</f>
        <v>3815300</v>
      </c>
      <c r="F630" s="14">
        <f>F632+F634+F636+F638</f>
        <v>1284000</v>
      </c>
      <c r="G630" s="14">
        <f>G632+G634+G636+G638</f>
        <v>966800</v>
      </c>
      <c r="H630" s="14">
        <f>H632+H634+H636+H638</f>
        <v>914700</v>
      </c>
      <c r="I630" s="14">
        <f>I632+I634+I636+I638</f>
        <v>649800</v>
      </c>
    </row>
    <row r="631" spans="1:9" s="47" customFormat="1" ht="12.75">
      <c r="A631" s="22"/>
      <c r="B631" s="22"/>
      <c r="C631" s="65"/>
      <c r="D631" s="177"/>
      <c r="E631" s="19"/>
      <c r="F631" s="12"/>
      <c r="G631" s="12"/>
      <c r="H631" s="12"/>
      <c r="I631" s="15"/>
    </row>
    <row r="632" spans="1:9" ht="12.75">
      <c r="A632" s="22"/>
      <c r="B632" s="22"/>
      <c r="C632" s="145" t="s">
        <v>765</v>
      </c>
      <c r="D632" s="177" t="s">
        <v>766</v>
      </c>
      <c r="E632" s="145">
        <v>799400</v>
      </c>
      <c r="F632" s="38">
        <v>270700</v>
      </c>
      <c r="G632" s="38">
        <v>196400</v>
      </c>
      <c r="H632" s="38">
        <v>181400</v>
      </c>
      <c r="I632" s="38">
        <v>150900</v>
      </c>
    </row>
    <row r="633" spans="1:9" ht="12.75">
      <c r="A633" s="22"/>
      <c r="B633" s="22"/>
      <c r="C633" s="146"/>
      <c r="D633" s="177"/>
      <c r="E633" s="145"/>
      <c r="F633" s="38"/>
      <c r="G633" s="38"/>
      <c r="H633" s="38"/>
      <c r="I633" s="38"/>
    </row>
    <row r="634" spans="1:9" ht="12.75">
      <c r="A634" s="22"/>
      <c r="B634" s="22"/>
      <c r="C634" s="145" t="s">
        <v>767</v>
      </c>
      <c r="D634" s="177" t="s">
        <v>768</v>
      </c>
      <c r="E634" s="145">
        <v>2708300</v>
      </c>
      <c r="F634" s="38">
        <v>915700</v>
      </c>
      <c r="G634" s="38">
        <v>695100</v>
      </c>
      <c r="H634" s="38">
        <v>658900</v>
      </c>
      <c r="I634" s="38">
        <v>438600</v>
      </c>
    </row>
    <row r="635" spans="1:9" ht="12.75">
      <c r="A635" s="22"/>
      <c r="B635" s="22"/>
      <c r="C635" s="146"/>
      <c r="D635" s="177"/>
      <c r="E635" s="145"/>
      <c r="F635" s="151"/>
      <c r="G635" s="151"/>
      <c r="H635" s="151"/>
      <c r="I635" s="38"/>
    </row>
    <row r="636" spans="1:9" ht="12.75">
      <c r="A636" s="22"/>
      <c r="B636" s="22"/>
      <c r="C636" s="145" t="s">
        <v>769</v>
      </c>
      <c r="D636" s="177" t="s">
        <v>770</v>
      </c>
      <c r="E636" s="145">
        <v>154400</v>
      </c>
      <c r="F636" s="38">
        <v>59300</v>
      </c>
      <c r="G636" s="38">
        <v>37000</v>
      </c>
      <c r="H636" s="38">
        <v>36100</v>
      </c>
      <c r="I636" s="38">
        <v>22000</v>
      </c>
    </row>
    <row r="637" spans="1:9" s="47" customFormat="1" ht="12.75">
      <c r="A637" s="22"/>
      <c r="B637" s="22"/>
      <c r="C637" s="146"/>
      <c r="D637" s="177"/>
      <c r="E637" s="145"/>
      <c r="F637" s="151"/>
      <c r="G637" s="151"/>
      <c r="H637" s="151"/>
      <c r="I637" s="38"/>
    </row>
    <row r="638" spans="1:9" ht="12.75">
      <c r="A638" s="22"/>
      <c r="B638" s="22"/>
      <c r="C638" s="145" t="s">
        <v>771</v>
      </c>
      <c r="D638" s="177" t="s">
        <v>568</v>
      </c>
      <c r="E638" s="145">
        <v>153200</v>
      </c>
      <c r="F638" s="38">
        <v>38300</v>
      </c>
      <c r="G638" s="38">
        <v>38300</v>
      </c>
      <c r="H638" s="38">
        <v>38300</v>
      </c>
      <c r="I638" s="38">
        <v>38300</v>
      </c>
    </row>
    <row r="639" spans="1:9" ht="12.75">
      <c r="A639" s="22"/>
      <c r="B639" s="22"/>
      <c r="C639" s="11" t="s">
        <v>661</v>
      </c>
      <c r="D639" s="177"/>
      <c r="E639" s="19"/>
      <c r="F639" s="12"/>
      <c r="G639" s="12"/>
      <c r="H639" s="12"/>
      <c r="I639" s="15"/>
    </row>
    <row r="640" spans="1:9" ht="12.75">
      <c r="A640" s="22"/>
      <c r="B640" s="22"/>
      <c r="C640" s="65"/>
      <c r="D640" s="177"/>
      <c r="E640" s="19"/>
      <c r="F640" s="12"/>
      <c r="G640" s="12"/>
      <c r="H640" s="12"/>
      <c r="I640" s="15"/>
    </row>
    <row r="641" spans="1:9" ht="12.75">
      <c r="A641" s="22"/>
      <c r="B641" s="66">
        <v>85410</v>
      </c>
      <c r="C641" s="67" t="s">
        <v>772</v>
      </c>
      <c r="D641" s="177"/>
      <c r="E641" s="14">
        <f>E643+E645+E647</f>
        <v>2128100</v>
      </c>
      <c r="F641" s="14">
        <f>F643+F645+F647</f>
        <v>664579</v>
      </c>
      <c r="G641" s="14">
        <f>G643+G645+G647</f>
        <v>478817</v>
      </c>
      <c r="H641" s="14">
        <f>H643+H645+H647</f>
        <v>523800</v>
      </c>
      <c r="I641" s="14">
        <f>I643+I645+I647</f>
        <v>460904</v>
      </c>
    </row>
    <row r="642" spans="1:9" ht="12.75">
      <c r="A642" s="22"/>
      <c r="B642" s="22"/>
      <c r="C642" s="65"/>
      <c r="D642" s="177"/>
      <c r="E642" s="19"/>
      <c r="F642" s="12"/>
      <c r="G642" s="12"/>
      <c r="H642" s="12"/>
      <c r="I642" s="15"/>
    </row>
    <row r="643" spans="1:9" ht="12.75">
      <c r="A643" s="22"/>
      <c r="B643" s="22"/>
      <c r="C643" s="145" t="s">
        <v>773</v>
      </c>
      <c r="D643" s="177" t="s">
        <v>235</v>
      </c>
      <c r="E643" s="145">
        <v>1179800</v>
      </c>
      <c r="F643" s="38">
        <v>399500</v>
      </c>
      <c r="G643" s="38">
        <v>297800</v>
      </c>
      <c r="H643" s="38">
        <v>261200</v>
      </c>
      <c r="I643" s="38">
        <v>221300</v>
      </c>
    </row>
    <row r="644" spans="1:9" s="47" customFormat="1" ht="12.75">
      <c r="A644" s="22"/>
      <c r="B644" s="22"/>
      <c r="C644" s="146"/>
      <c r="D644" s="177"/>
      <c r="E644" s="145"/>
      <c r="F644" s="38"/>
      <c r="G644" s="38"/>
      <c r="H644" s="38"/>
      <c r="I644" s="38"/>
    </row>
    <row r="645" spans="1:9" ht="12.75">
      <c r="A645" s="22"/>
      <c r="B645" s="22"/>
      <c r="C645" s="145" t="s">
        <v>774</v>
      </c>
      <c r="D645" s="177" t="s">
        <v>775</v>
      </c>
      <c r="E645" s="145">
        <v>373800</v>
      </c>
      <c r="F645" s="38">
        <v>126500</v>
      </c>
      <c r="G645" s="38">
        <v>94800</v>
      </c>
      <c r="H645" s="38">
        <v>89000</v>
      </c>
      <c r="I645" s="38">
        <v>63500</v>
      </c>
    </row>
    <row r="646" spans="1:9" ht="12.75">
      <c r="A646" s="22"/>
      <c r="B646" s="22"/>
      <c r="C646" s="146"/>
      <c r="D646" s="177"/>
      <c r="E646" s="145"/>
      <c r="F646" s="38"/>
      <c r="G646" s="38"/>
      <c r="H646" s="38"/>
      <c r="I646" s="38"/>
    </row>
    <row r="647" spans="1:9" ht="12.75">
      <c r="A647" s="22"/>
      <c r="B647" s="22"/>
      <c r="C647" s="145" t="s">
        <v>776</v>
      </c>
      <c r="D647" s="177" t="s">
        <v>568</v>
      </c>
      <c r="E647" s="145">
        <v>574500</v>
      </c>
      <c r="F647" s="38">
        <v>138579</v>
      </c>
      <c r="G647" s="38">
        <v>86217</v>
      </c>
      <c r="H647" s="38">
        <v>173600</v>
      </c>
      <c r="I647" s="38">
        <v>176104</v>
      </c>
    </row>
    <row r="648" spans="1:9" ht="12.75">
      <c r="A648" s="22"/>
      <c r="B648" s="22"/>
      <c r="C648" s="11" t="s">
        <v>662</v>
      </c>
      <c r="D648" s="177"/>
      <c r="E648" s="19"/>
      <c r="F648" s="12"/>
      <c r="G648" s="12"/>
      <c r="H648" s="12"/>
      <c r="I648" s="15"/>
    </row>
    <row r="649" spans="1:9" ht="12.75">
      <c r="A649" s="22"/>
      <c r="B649" s="22"/>
      <c r="C649" s="65"/>
      <c r="D649" s="177"/>
      <c r="E649" s="19"/>
      <c r="F649" s="12"/>
      <c r="G649" s="12"/>
      <c r="H649" s="12"/>
      <c r="I649" s="15"/>
    </row>
    <row r="650" spans="1:9" ht="12.75">
      <c r="A650" s="22"/>
      <c r="B650" s="66">
        <v>85412</v>
      </c>
      <c r="C650" s="67" t="s">
        <v>777</v>
      </c>
      <c r="D650" s="177" t="s">
        <v>538</v>
      </c>
      <c r="E650" s="14">
        <v>150000</v>
      </c>
      <c r="F650" s="15">
        <v>18200</v>
      </c>
      <c r="G650" s="15">
        <v>70000</v>
      </c>
      <c r="H650" s="15">
        <v>61800</v>
      </c>
      <c r="I650" s="15"/>
    </row>
    <row r="651" spans="1:9" ht="12.75">
      <c r="A651" s="22"/>
      <c r="B651" s="22"/>
      <c r="C651" s="11" t="s">
        <v>673</v>
      </c>
      <c r="D651" s="177"/>
      <c r="E651" s="19"/>
      <c r="F651" s="12"/>
      <c r="G651" s="12"/>
      <c r="H651" s="12"/>
      <c r="I651" s="15"/>
    </row>
    <row r="652" spans="1:9" ht="19.5" customHeight="1">
      <c r="A652" s="22"/>
      <c r="B652" s="22"/>
      <c r="C652" s="19"/>
      <c r="D652" s="177"/>
      <c r="E652" s="19"/>
      <c r="F652" s="12"/>
      <c r="G652" s="12"/>
      <c r="H652" s="12"/>
      <c r="I652" s="15"/>
    </row>
    <row r="653" spans="1:9" s="47" customFormat="1" ht="12.75">
      <c r="A653" s="22"/>
      <c r="B653" s="66">
        <v>85415</v>
      </c>
      <c r="C653" s="67" t="s">
        <v>778</v>
      </c>
      <c r="D653" s="177"/>
      <c r="E653" s="14">
        <v>683920</v>
      </c>
      <c r="F653" s="12"/>
      <c r="G653" s="15"/>
      <c r="H653" s="15">
        <v>683920</v>
      </c>
      <c r="I653" s="15"/>
    </row>
    <row r="654" spans="1:9" ht="12.75">
      <c r="A654" s="22"/>
      <c r="B654" s="22"/>
      <c r="C654" s="11" t="s">
        <v>673</v>
      </c>
      <c r="D654" s="177"/>
      <c r="E654" s="19"/>
      <c r="F654" s="12"/>
      <c r="G654" s="12"/>
      <c r="H654" s="12"/>
      <c r="I654" s="15"/>
    </row>
    <row r="655" spans="1:9" ht="19.5" customHeight="1">
      <c r="A655" s="22"/>
      <c r="B655" s="22"/>
      <c r="C655" s="19"/>
      <c r="D655" s="177"/>
      <c r="E655" s="19"/>
      <c r="F655" s="12"/>
      <c r="G655" s="12"/>
      <c r="H655" s="12"/>
      <c r="I655" s="15"/>
    </row>
    <row r="656" spans="1:9" s="47" customFormat="1" ht="12.75">
      <c r="A656" s="22"/>
      <c r="B656" s="66">
        <v>85417</v>
      </c>
      <c r="C656" s="67" t="s">
        <v>779</v>
      </c>
      <c r="D656" s="177" t="s">
        <v>539</v>
      </c>
      <c r="E656" s="14">
        <v>80800</v>
      </c>
      <c r="F656" s="15">
        <v>27400</v>
      </c>
      <c r="G656" s="15">
        <v>20600</v>
      </c>
      <c r="H656" s="15">
        <v>19100</v>
      </c>
      <c r="I656" s="15">
        <v>13700</v>
      </c>
    </row>
    <row r="657" spans="1:9" s="47" customFormat="1" ht="12.75">
      <c r="A657" s="22"/>
      <c r="B657" s="66"/>
      <c r="C657" s="11" t="s">
        <v>673</v>
      </c>
      <c r="D657" s="177"/>
      <c r="E657" s="19"/>
      <c r="F657" s="12"/>
      <c r="G657" s="12"/>
      <c r="H657" s="12"/>
      <c r="I657" s="15"/>
    </row>
    <row r="658" spans="1:9" s="47" customFormat="1" ht="12.75">
      <c r="A658" s="22"/>
      <c r="B658" s="66"/>
      <c r="C658" s="11"/>
      <c r="D658" s="177"/>
      <c r="E658" s="19"/>
      <c r="F658" s="12"/>
      <c r="G658" s="12"/>
      <c r="H658" s="12"/>
      <c r="I658" s="15"/>
    </row>
    <row r="659" spans="1:9" s="47" customFormat="1" ht="12.75">
      <c r="A659" s="22"/>
      <c r="B659" s="66">
        <v>85446</v>
      </c>
      <c r="C659" s="13" t="s">
        <v>561</v>
      </c>
      <c r="D659" s="177" t="s">
        <v>568</v>
      </c>
      <c r="E659" s="14">
        <v>50300</v>
      </c>
      <c r="F659" s="12"/>
      <c r="G659" s="15">
        <v>17478</v>
      </c>
      <c r="H659" s="15">
        <v>15000</v>
      </c>
      <c r="I659" s="15">
        <v>17822</v>
      </c>
    </row>
    <row r="660" spans="1:9" s="47" customFormat="1" ht="12.75">
      <c r="A660" s="22"/>
      <c r="B660" s="66"/>
      <c r="C660" s="11" t="s">
        <v>673</v>
      </c>
      <c r="D660" s="177"/>
      <c r="E660" s="19"/>
      <c r="F660" s="12"/>
      <c r="G660" s="12"/>
      <c r="H660" s="12"/>
      <c r="I660" s="15"/>
    </row>
    <row r="661" spans="1:9" s="47" customFormat="1" ht="12.75">
      <c r="A661" s="22"/>
      <c r="B661" s="66"/>
      <c r="C661" s="11"/>
      <c r="D661" s="177"/>
      <c r="E661" s="19"/>
      <c r="F661" s="12"/>
      <c r="G661" s="12"/>
      <c r="H661" s="12"/>
      <c r="I661" s="15"/>
    </row>
    <row r="662" spans="1:9" s="47" customFormat="1" ht="12.75">
      <c r="A662" s="22"/>
      <c r="B662" s="66">
        <v>85495</v>
      </c>
      <c r="C662" s="67" t="s">
        <v>694</v>
      </c>
      <c r="D662" s="177" t="s">
        <v>568</v>
      </c>
      <c r="E662" s="14">
        <f>E663+E664+E665</f>
        <v>102300</v>
      </c>
      <c r="F662" s="14">
        <f>F663+F664+F665</f>
        <v>0</v>
      </c>
      <c r="G662" s="14">
        <f>G663+G664+G665</f>
        <v>40004</v>
      </c>
      <c r="H662" s="14">
        <f>H663+H664+H665</f>
        <v>31296</v>
      </c>
      <c r="I662" s="14">
        <f>I663+I664+I665</f>
        <v>31000</v>
      </c>
    </row>
    <row r="663" spans="1:9" s="47" customFormat="1" ht="12.75">
      <c r="A663" s="22"/>
      <c r="B663" s="22"/>
      <c r="C663" s="68" t="s">
        <v>780</v>
      </c>
      <c r="D663" s="177"/>
      <c r="E663" s="19">
        <v>23000</v>
      </c>
      <c r="F663" s="12"/>
      <c r="G663" s="12"/>
      <c r="H663" s="12">
        <v>10000</v>
      </c>
      <c r="I663" s="12">
        <v>13000</v>
      </c>
    </row>
    <row r="664" spans="1:9" s="47" customFormat="1" ht="12.75">
      <c r="A664" s="22"/>
      <c r="B664" s="22"/>
      <c r="C664" s="68" t="s">
        <v>282</v>
      </c>
      <c r="D664" s="177"/>
      <c r="E664" s="19">
        <v>28000</v>
      </c>
      <c r="F664" s="12"/>
      <c r="G664" s="12"/>
      <c r="H664" s="12">
        <v>10000</v>
      </c>
      <c r="I664" s="12">
        <v>18000</v>
      </c>
    </row>
    <row r="665" spans="1:9" s="47" customFormat="1" ht="25.5">
      <c r="A665" s="22"/>
      <c r="B665" s="22"/>
      <c r="C665" s="68" t="s">
        <v>293</v>
      </c>
      <c r="D665" s="177"/>
      <c r="E665" s="19">
        <v>51300</v>
      </c>
      <c r="F665" s="12"/>
      <c r="G665" s="12">
        <v>40004</v>
      </c>
      <c r="H665" s="12">
        <v>11296</v>
      </c>
      <c r="I665" s="12"/>
    </row>
    <row r="666" spans="1:9" ht="12.75">
      <c r="A666" s="22"/>
      <c r="B666" s="22"/>
      <c r="C666" s="68"/>
      <c r="D666" s="14"/>
      <c r="E666" s="19"/>
      <c r="F666" s="12"/>
      <c r="G666" s="12"/>
      <c r="H666" s="12"/>
      <c r="I666" s="12"/>
    </row>
    <row r="667" spans="1:9" ht="23.25" customHeight="1">
      <c r="A667" s="2">
        <v>900</v>
      </c>
      <c r="B667" s="2"/>
      <c r="C667" s="4" t="s">
        <v>781</v>
      </c>
      <c r="D667" s="4"/>
      <c r="E667" s="4">
        <f>E677+E679+E687+E689+E692+E699+E668+E697</f>
        <v>76857829</v>
      </c>
      <c r="F667" s="4">
        <f>F677+F679+F687+F689+F692+F699+F668+F697</f>
        <v>14650664</v>
      </c>
      <c r="G667" s="4">
        <f>G677+G679+G687+G689+G692+G699+G668+G697</f>
        <v>7856093</v>
      </c>
      <c r="H667" s="4">
        <f>H677+H679+H687+H689+H692+H699+H668+H697</f>
        <v>35860043</v>
      </c>
      <c r="I667" s="4">
        <f>I677+I679+I687+I689+I692+I699+I668+I697</f>
        <v>18491029</v>
      </c>
    </row>
    <row r="668" spans="1:9" ht="12.75">
      <c r="A668" s="5"/>
      <c r="B668" s="5">
        <v>90001</v>
      </c>
      <c r="C668" s="13" t="s">
        <v>637</v>
      </c>
      <c r="D668" s="15"/>
      <c r="E668" s="8">
        <f>SUM(E669:E676)</f>
        <v>50493875</v>
      </c>
      <c r="F668" s="15">
        <v>10948700</v>
      </c>
      <c r="G668" s="15">
        <v>969700</v>
      </c>
      <c r="H668" s="15">
        <v>28483800</v>
      </c>
      <c r="I668" s="15">
        <v>10091675</v>
      </c>
    </row>
    <row r="669" spans="1:9" ht="38.25">
      <c r="A669" s="5"/>
      <c r="B669" s="5"/>
      <c r="C669" s="11" t="s">
        <v>422</v>
      </c>
      <c r="D669" s="15" t="s">
        <v>261</v>
      </c>
      <c r="E669" s="12">
        <v>13405373</v>
      </c>
      <c r="F669" s="15"/>
      <c r="G669" s="15"/>
      <c r="H669" s="15"/>
      <c r="I669" s="15"/>
    </row>
    <row r="670" spans="1:9" ht="63.75">
      <c r="A670" s="5"/>
      <c r="B670" s="5"/>
      <c r="C670" s="11" t="s">
        <v>423</v>
      </c>
      <c r="D670" s="15" t="s">
        <v>261</v>
      </c>
      <c r="E670" s="12">
        <v>13843707</v>
      </c>
      <c r="F670" s="15"/>
      <c r="G670" s="15"/>
      <c r="H670" s="15"/>
      <c r="I670" s="15"/>
    </row>
    <row r="671" spans="1:9" ht="51">
      <c r="A671" s="5"/>
      <c r="B671" s="5"/>
      <c r="C671" s="11" t="s">
        <v>424</v>
      </c>
      <c r="D671" s="15" t="s">
        <v>261</v>
      </c>
      <c r="E671" s="12">
        <v>7385701</v>
      </c>
      <c r="F671" s="15"/>
      <c r="G671" s="15"/>
      <c r="H671" s="15"/>
      <c r="I671" s="15"/>
    </row>
    <row r="672" spans="1:9" ht="51">
      <c r="A672" s="5"/>
      <c r="B672" s="5"/>
      <c r="C672" s="11" t="s">
        <v>425</v>
      </c>
      <c r="D672" s="15" t="s">
        <v>261</v>
      </c>
      <c r="E672" s="12">
        <v>8618853</v>
      </c>
      <c r="F672" s="15"/>
      <c r="G672" s="15"/>
      <c r="H672" s="15"/>
      <c r="I672" s="15"/>
    </row>
    <row r="673" spans="1:9" ht="25.5">
      <c r="A673" s="5"/>
      <c r="B673" s="5"/>
      <c r="C673" s="11" t="s">
        <v>364</v>
      </c>
      <c r="D673" s="15" t="s">
        <v>261</v>
      </c>
      <c r="E673" s="12">
        <v>1318520</v>
      </c>
      <c r="F673" s="15"/>
      <c r="G673" s="15"/>
      <c r="H673" s="15"/>
      <c r="I673" s="15"/>
    </row>
    <row r="674" spans="1:9" ht="25.5">
      <c r="A674" s="5"/>
      <c r="B674" s="5"/>
      <c r="C674" s="11" t="s">
        <v>426</v>
      </c>
      <c r="D674" s="15" t="s">
        <v>261</v>
      </c>
      <c r="E674" s="12">
        <v>5421721</v>
      </c>
      <c r="F674" s="15"/>
      <c r="G674" s="15"/>
      <c r="H674" s="15"/>
      <c r="I674" s="15"/>
    </row>
    <row r="675" spans="1:9" ht="38.25">
      <c r="A675" s="5"/>
      <c r="B675" s="5"/>
      <c r="C675" s="11" t="s">
        <v>329</v>
      </c>
      <c r="D675" s="15" t="s">
        <v>261</v>
      </c>
      <c r="E675" s="12">
        <v>50000</v>
      </c>
      <c r="F675" s="15"/>
      <c r="G675" s="15"/>
      <c r="H675" s="15"/>
      <c r="I675" s="15"/>
    </row>
    <row r="676" spans="1:9" ht="38.25">
      <c r="A676" s="5"/>
      <c r="B676" s="5"/>
      <c r="C676" s="11" t="s">
        <v>330</v>
      </c>
      <c r="D676" s="15" t="s">
        <v>261</v>
      </c>
      <c r="E676" s="12">
        <v>450000</v>
      </c>
      <c r="F676" s="15"/>
      <c r="G676" s="15"/>
      <c r="H676" s="15">
        <v>250000</v>
      </c>
      <c r="I676" s="15">
        <v>200000</v>
      </c>
    </row>
    <row r="677" spans="1:9" ht="12.75">
      <c r="A677" s="5"/>
      <c r="B677" s="5">
        <v>90003</v>
      </c>
      <c r="C677" s="13" t="s">
        <v>782</v>
      </c>
      <c r="D677" s="15" t="s">
        <v>66</v>
      </c>
      <c r="E677" s="15">
        <f>E678</f>
        <v>3158600</v>
      </c>
      <c r="F677" s="15">
        <v>750000</v>
      </c>
      <c r="G677" s="15">
        <v>786200</v>
      </c>
      <c r="H677" s="15">
        <v>786200</v>
      </c>
      <c r="I677" s="15">
        <v>836200</v>
      </c>
    </row>
    <row r="678" spans="1:9" ht="12.75">
      <c r="A678" s="10"/>
      <c r="B678" s="10"/>
      <c r="C678" s="31" t="s">
        <v>578</v>
      </c>
      <c r="D678" s="11"/>
      <c r="E678" s="12">
        <v>3158600</v>
      </c>
      <c r="F678" s="12"/>
      <c r="G678" s="12"/>
      <c r="H678" s="12"/>
      <c r="I678" s="12"/>
    </row>
    <row r="679" spans="1:9" s="60" customFormat="1" ht="12.75">
      <c r="A679" s="5"/>
      <c r="B679" s="5">
        <v>90004</v>
      </c>
      <c r="C679" s="13" t="s">
        <v>783</v>
      </c>
      <c r="D679" s="14" t="s">
        <v>52</v>
      </c>
      <c r="E679" s="15">
        <f>SUM(E680:E686)</f>
        <v>1800500</v>
      </c>
      <c r="F679" s="15">
        <f>SUM(F680:F686)</f>
        <v>402500</v>
      </c>
      <c r="G679" s="15">
        <f>SUM(G680:G686)</f>
        <v>482500</v>
      </c>
      <c r="H679" s="15">
        <f>SUM(H680:H686)</f>
        <v>472500</v>
      </c>
      <c r="I679" s="15">
        <f>SUM(I680:I686)</f>
        <v>443000</v>
      </c>
    </row>
    <row r="680" spans="1:9" s="60" customFormat="1" ht="12.75">
      <c r="A680" s="5"/>
      <c r="B680" s="5"/>
      <c r="C680" s="11" t="s">
        <v>427</v>
      </c>
      <c r="D680" s="14"/>
      <c r="E680" s="12">
        <v>1100000</v>
      </c>
      <c r="F680" s="12">
        <v>275000</v>
      </c>
      <c r="G680" s="12">
        <v>275000</v>
      </c>
      <c r="H680" s="12">
        <v>275000</v>
      </c>
      <c r="I680" s="12">
        <v>275000</v>
      </c>
    </row>
    <row r="681" spans="1:9" s="60" customFormat="1" ht="12.75">
      <c r="A681" s="5"/>
      <c r="B681" s="5"/>
      <c r="C681" s="11" t="s">
        <v>428</v>
      </c>
      <c r="D681" s="14"/>
      <c r="E681" s="12">
        <v>310000</v>
      </c>
      <c r="F681" s="12">
        <v>77500</v>
      </c>
      <c r="G681" s="12">
        <v>77500</v>
      </c>
      <c r="H681" s="12">
        <v>77500</v>
      </c>
      <c r="I681" s="12">
        <v>77500</v>
      </c>
    </row>
    <row r="682" spans="1:9" s="60" customFormat="1" ht="12.75">
      <c r="A682" s="5"/>
      <c r="B682" s="5"/>
      <c r="C682" s="11" t="s">
        <v>621</v>
      </c>
      <c r="D682" s="14"/>
      <c r="E682" s="12">
        <v>20000</v>
      </c>
      <c r="F682" s="12"/>
      <c r="G682" s="12">
        <v>10000</v>
      </c>
      <c r="H682" s="12">
        <v>10000</v>
      </c>
      <c r="I682" s="12"/>
    </row>
    <row r="683" spans="1:9" s="60" customFormat="1" ht="12.75">
      <c r="A683" s="5"/>
      <c r="B683" s="5"/>
      <c r="C683" s="11" t="s">
        <v>622</v>
      </c>
      <c r="D683" s="14"/>
      <c r="E683" s="12">
        <v>25000</v>
      </c>
      <c r="F683" s="12"/>
      <c r="G683" s="12">
        <v>10000</v>
      </c>
      <c r="H683" s="12">
        <v>10000</v>
      </c>
      <c r="I683" s="12">
        <v>5000</v>
      </c>
    </row>
    <row r="684" spans="1:9" s="60" customFormat="1" ht="12.75">
      <c r="A684" s="5"/>
      <c r="B684" s="5"/>
      <c r="C684" s="11" t="s">
        <v>429</v>
      </c>
      <c r="D684" s="14"/>
      <c r="E684" s="12">
        <v>60000</v>
      </c>
      <c r="F684" s="12">
        <v>50000</v>
      </c>
      <c r="G684" s="12">
        <v>10000</v>
      </c>
      <c r="H684" s="12"/>
      <c r="I684" s="12"/>
    </row>
    <row r="685" spans="1:9" ht="12.75">
      <c r="A685" s="10"/>
      <c r="B685" s="5"/>
      <c r="C685" s="11" t="s">
        <v>430</v>
      </c>
      <c r="D685" s="11"/>
      <c r="E685" s="12">
        <v>250000</v>
      </c>
      <c r="F685" s="12"/>
      <c r="G685" s="12">
        <v>100000</v>
      </c>
      <c r="H685" s="12">
        <v>100000</v>
      </c>
      <c r="I685" s="12">
        <v>50000</v>
      </c>
    </row>
    <row r="686" spans="1:9" ht="12.75">
      <c r="A686" s="10"/>
      <c r="B686" s="5"/>
      <c r="C686" s="11" t="s">
        <v>623</v>
      </c>
      <c r="D686" s="11"/>
      <c r="E686" s="12">
        <v>35500</v>
      </c>
      <c r="F686" s="12"/>
      <c r="G686" s="12"/>
      <c r="H686" s="12"/>
      <c r="I686" s="12">
        <v>35500</v>
      </c>
    </row>
    <row r="687" spans="1:9" ht="26.25" customHeight="1">
      <c r="A687" s="10"/>
      <c r="B687" s="5">
        <v>90013</v>
      </c>
      <c r="C687" s="13" t="s">
        <v>784</v>
      </c>
      <c r="D687" s="14" t="s">
        <v>572</v>
      </c>
      <c r="E687" s="15">
        <f>E688</f>
        <v>197600</v>
      </c>
      <c r="F687" s="15">
        <v>54200</v>
      </c>
      <c r="G687" s="15">
        <v>47800</v>
      </c>
      <c r="H687" s="15">
        <v>47800</v>
      </c>
      <c r="I687" s="15">
        <v>47800</v>
      </c>
    </row>
    <row r="688" spans="1:9" ht="12.75">
      <c r="A688" s="10"/>
      <c r="B688" s="10"/>
      <c r="C688" s="31" t="s">
        <v>673</v>
      </c>
      <c r="D688" s="11"/>
      <c r="E688" s="12">
        <v>197600</v>
      </c>
      <c r="F688" s="12"/>
      <c r="G688" s="12"/>
      <c r="H688" s="12"/>
      <c r="I688" s="12"/>
    </row>
    <row r="689" spans="1:9" ht="12.75">
      <c r="A689" s="5"/>
      <c r="B689" s="5">
        <v>90015</v>
      </c>
      <c r="C689" s="13" t="s">
        <v>785</v>
      </c>
      <c r="D689" s="174" t="s">
        <v>69</v>
      </c>
      <c r="E689" s="15">
        <f>SUM(E690:E691)</f>
        <v>3150000</v>
      </c>
      <c r="F689" s="15">
        <f>SUM(F690:F691)</f>
        <v>798000</v>
      </c>
      <c r="G689" s="15">
        <f>SUM(G690:G691)</f>
        <v>665441</v>
      </c>
      <c r="H689" s="15">
        <f>SUM(H690:H691)</f>
        <v>724559</v>
      </c>
      <c r="I689" s="15">
        <f>SUM(I690:I691)</f>
        <v>962000</v>
      </c>
    </row>
    <row r="690" spans="1:9" ht="12.75">
      <c r="A690" s="5"/>
      <c r="B690" s="10"/>
      <c r="C690" s="31" t="s">
        <v>543</v>
      </c>
      <c r="D690" s="92"/>
      <c r="E690" s="12">
        <v>2850000</v>
      </c>
      <c r="F690" s="12">
        <v>798000</v>
      </c>
      <c r="G690" s="12">
        <v>603000</v>
      </c>
      <c r="H690" s="12">
        <v>637000</v>
      </c>
      <c r="I690" s="12">
        <v>812000</v>
      </c>
    </row>
    <row r="691" spans="1:9" ht="12.75">
      <c r="A691" s="10"/>
      <c r="B691" s="92"/>
      <c r="C691" s="165" t="s">
        <v>431</v>
      </c>
      <c r="D691" s="187" t="s">
        <v>61</v>
      </c>
      <c r="E691" s="12">
        <v>300000</v>
      </c>
      <c r="F691" s="12"/>
      <c r="G691" s="12">
        <v>62441</v>
      </c>
      <c r="H691" s="12">
        <v>87559</v>
      </c>
      <c r="I691" s="12">
        <v>150000</v>
      </c>
    </row>
    <row r="692" spans="1:9" ht="12.75">
      <c r="A692" s="10"/>
      <c r="B692" s="5">
        <v>90017</v>
      </c>
      <c r="C692" s="59" t="s">
        <v>786</v>
      </c>
      <c r="D692" s="163" t="s">
        <v>66</v>
      </c>
      <c r="E692" s="15">
        <f>E693+E694+E695+E696</f>
        <v>1943300</v>
      </c>
      <c r="F692" s="15">
        <v>449200</v>
      </c>
      <c r="G692" s="15">
        <v>482800</v>
      </c>
      <c r="H692" s="15">
        <v>526800</v>
      </c>
      <c r="I692" s="15">
        <v>484500</v>
      </c>
    </row>
    <row r="693" spans="1:9" ht="12.75">
      <c r="A693" s="10"/>
      <c r="B693" s="5"/>
      <c r="C693" s="174" t="s">
        <v>7</v>
      </c>
      <c r="E693" s="12">
        <v>1818300</v>
      </c>
      <c r="F693" s="12"/>
      <c r="G693" s="12"/>
      <c r="H693" s="12"/>
      <c r="I693" s="12"/>
    </row>
    <row r="694" spans="1:9" ht="12.75">
      <c r="A694" s="10"/>
      <c r="B694" s="5"/>
      <c r="C694" s="111" t="s">
        <v>505</v>
      </c>
      <c r="D694" s="163"/>
      <c r="E694" s="12">
        <v>60000</v>
      </c>
      <c r="F694" s="12"/>
      <c r="G694" s="12"/>
      <c r="H694" s="12">
        <v>60000</v>
      </c>
      <c r="I694" s="12"/>
    </row>
    <row r="695" spans="1:9" ht="12.75">
      <c r="A695" s="10"/>
      <c r="B695" s="5"/>
      <c r="C695" s="111" t="s">
        <v>506</v>
      </c>
      <c r="D695" s="163"/>
      <c r="E695" s="12">
        <v>15000</v>
      </c>
      <c r="F695" s="12"/>
      <c r="G695" s="12"/>
      <c r="H695" s="12">
        <v>15000</v>
      </c>
      <c r="I695" s="12"/>
    </row>
    <row r="696" spans="1:9" ht="12.75">
      <c r="A696" s="10"/>
      <c r="B696" s="5"/>
      <c r="C696" s="111" t="s">
        <v>507</v>
      </c>
      <c r="D696" s="163"/>
      <c r="E696" s="12">
        <v>50000</v>
      </c>
      <c r="F696" s="12"/>
      <c r="G696" s="12"/>
      <c r="H696" s="12">
        <v>50000</v>
      </c>
      <c r="I696" s="12"/>
    </row>
    <row r="697" spans="1:9" ht="25.5">
      <c r="A697" s="10"/>
      <c r="B697" s="5">
        <v>90020</v>
      </c>
      <c r="C697" s="59" t="s">
        <v>588</v>
      </c>
      <c r="D697" s="14" t="s">
        <v>52</v>
      </c>
      <c r="E697" s="15">
        <f>E698</f>
        <v>15000</v>
      </c>
      <c r="F697" s="15">
        <f>F698</f>
        <v>0</v>
      </c>
      <c r="G697" s="15">
        <f>G698</f>
        <v>7000</v>
      </c>
      <c r="H697" s="15">
        <f>H698</f>
        <v>8000</v>
      </c>
      <c r="I697" s="15">
        <f>I698</f>
        <v>0</v>
      </c>
    </row>
    <row r="698" spans="1:9" ht="12.75">
      <c r="A698" s="10"/>
      <c r="B698" s="5"/>
      <c r="C698" s="111" t="s">
        <v>508</v>
      </c>
      <c r="D698" s="163"/>
      <c r="E698" s="12">
        <v>15000</v>
      </c>
      <c r="F698" s="12"/>
      <c r="G698" s="12">
        <v>7000</v>
      </c>
      <c r="H698" s="12">
        <v>8000</v>
      </c>
      <c r="I698" s="12"/>
    </row>
    <row r="699" spans="1:9" ht="12.75">
      <c r="A699" s="5"/>
      <c r="B699" s="5">
        <v>90095</v>
      </c>
      <c r="C699" s="13" t="s">
        <v>56</v>
      </c>
      <c r="D699" s="13"/>
      <c r="E699" s="15">
        <f>E701+E702+E704+E706+E708+E710+E712+E714+E716+E717+E719+E724+E725+E726+E728</f>
        <v>16098954</v>
      </c>
      <c r="F699" s="15">
        <f>F701+F702+F704+F706+F708+F710+F712+F714+F716+F717+F719+F724+F725+F726+F728</f>
        <v>1248064</v>
      </c>
      <c r="G699" s="15">
        <f>G701+G702+G704+G706+G708+G710+G712+G714+G716+G717+G719+G724+G725+G726+G728</f>
        <v>4414652</v>
      </c>
      <c r="H699" s="15">
        <f>H701+H702+H704+H706+H708+H710+H712+H714+H716+H717+H719+H724+H725+H726+H728</f>
        <v>4810384</v>
      </c>
      <c r="I699" s="15">
        <f>I701+I702+I704+I706+I708+I710+I712+I714+I716+I717+I719+I724+I725+I726+I728</f>
        <v>5625854</v>
      </c>
    </row>
    <row r="700" spans="1:9" ht="12.75">
      <c r="A700" s="10"/>
      <c r="B700" s="10"/>
      <c r="C700" s="15" t="s">
        <v>251</v>
      </c>
      <c r="D700" s="15" t="s">
        <v>69</v>
      </c>
      <c r="E700" s="12"/>
      <c r="F700" s="12"/>
      <c r="G700" s="12"/>
      <c r="H700" s="12"/>
      <c r="I700" s="12"/>
    </row>
    <row r="701" spans="1:9" ht="12.75">
      <c r="A701" s="10"/>
      <c r="B701" s="10"/>
      <c r="C701" s="11" t="s">
        <v>673</v>
      </c>
      <c r="D701" s="11"/>
      <c r="E701" s="12">
        <v>77600</v>
      </c>
      <c r="F701" s="12">
        <v>19400</v>
      </c>
      <c r="G701" s="12">
        <v>19400</v>
      </c>
      <c r="H701" s="12">
        <v>19400</v>
      </c>
      <c r="I701" s="12">
        <v>19400</v>
      </c>
    </row>
    <row r="702" spans="1:9" ht="12.75">
      <c r="A702" s="10"/>
      <c r="B702" s="10"/>
      <c r="C702" s="11" t="s">
        <v>432</v>
      </c>
      <c r="D702" s="11"/>
      <c r="E702" s="12">
        <v>100000</v>
      </c>
      <c r="F702" s="12"/>
      <c r="G702" s="12"/>
      <c r="H702" s="12"/>
      <c r="I702" s="12">
        <v>100000</v>
      </c>
    </row>
    <row r="703" spans="1:9" ht="12.75">
      <c r="A703" s="10"/>
      <c r="B703" s="10"/>
      <c r="C703" s="15" t="s">
        <v>787</v>
      </c>
      <c r="D703" s="14" t="s">
        <v>52</v>
      </c>
      <c r="E703" s="23"/>
      <c r="F703" s="12"/>
      <c r="G703" s="12"/>
      <c r="H703" s="12"/>
      <c r="I703" s="12"/>
    </row>
    <row r="704" spans="1:9" ht="12.75">
      <c r="A704" s="10"/>
      <c r="B704" s="10"/>
      <c r="C704" s="11" t="s">
        <v>673</v>
      </c>
      <c r="D704" s="11"/>
      <c r="E704" s="12">
        <v>5000</v>
      </c>
      <c r="F704" s="12">
        <v>1000</v>
      </c>
      <c r="G704" s="12">
        <v>1500</v>
      </c>
      <c r="H704" s="12">
        <v>1500</v>
      </c>
      <c r="I704" s="12">
        <v>1000</v>
      </c>
    </row>
    <row r="705" spans="1:9" ht="15" customHeight="1">
      <c r="A705" s="10"/>
      <c r="B705" s="10"/>
      <c r="C705" s="15" t="s">
        <v>788</v>
      </c>
      <c r="D705" s="15" t="s">
        <v>69</v>
      </c>
      <c r="E705" s="12"/>
      <c r="F705" s="12"/>
      <c r="G705" s="12"/>
      <c r="H705" s="12"/>
      <c r="I705" s="12"/>
    </row>
    <row r="706" spans="1:9" ht="12.75">
      <c r="A706" s="10"/>
      <c r="B706" s="10"/>
      <c r="C706" s="11" t="s">
        <v>673</v>
      </c>
      <c r="D706" s="11"/>
      <c r="E706" s="12">
        <v>4000</v>
      </c>
      <c r="F706" s="12"/>
      <c r="G706" s="12">
        <v>2000</v>
      </c>
      <c r="H706" s="12">
        <v>2000</v>
      </c>
      <c r="I706" s="12"/>
    </row>
    <row r="707" spans="1:9" ht="12.75">
      <c r="A707" s="10"/>
      <c r="B707" s="10"/>
      <c r="C707" s="15" t="s">
        <v>790</v>
      </c>
      <c r="D707" s="14" t="s">
        <v>52</v>
      </c>
      <c r="E707" s="12"/>
      <c r="F707" s="12"/>
      <c r="G707" s="12"/>
      <c r="H707" s="12"/>
      <c r="I707" s="12"/>
    </row>
    <row r="708" spans="1:9" ht="12.75">
      <c r="A708" s="10"/>
      <c r="B708" s="10"/>
      <c r="C708" s="11" t="s">
        <v>673</v>
      </c>
      <c r="D708" s="11"/>
      <c r="E708" s="12">
        <v>20000</v>
      </c>
      <c r="F708" s="12">
        <v>5000</v>
      </c>
      <c r="G708" s="12">
        <v>5000</v>
      </c>
      <c r="H708" s="12">
        <v>5000</v>
      </c>
      <c r="I708" s="12">
        <v>5000</v>
      </c>
    </row>
    <row r="709" spans="1:9" ht="12.75">
      <c r="A709" s="10"/>
      <c r="B709" s="10"/>
      <c r="C709" s="15" t="s">
        <v>549</v>
      </c>
      <c r="D709" s="15" t="s">
        <v>69</v>
      </c>
      <c r="E709" s="12"/>
      <c r="F709" s="12"/>
      <c r="G709" s="12"/>
      <c r="H709" s="12"/>
      <c r="I709" s="12"/>
    </row>
    <row r="710" spans="1:9" ht="12.75">
      <c r="A710" s="10"/>
      <c r="B710" s="10"/>
      <c r="C710" s="11" t="s">
        <v>673</v>
      </c>
      <c r="D710" s="11"/>
      <c r="E710" s="12">
        <v>10000</v>
      </c>
      <c r="F710" s="12"/>
      <c r="G710" s="12">
        <v>3000</v>
      </c>
      <c r="H710" s="12">
        <v>3000</v>
      </c>
      <c r="I710" s="12">
        <v>4000</v>
      </c>
    </row>
    <row r="711" spans="1:9" ht="25.5">
      <c r="A711" s="10"/>
      <c r="B711" s="10"/>
      <c r="C711" s="15" t="s">
        <v>550</v>
      </c>
      <c r="D711" s="14" t="s">
        <v>52</v>
      </c>
      <c r="E711" s="12"/>
      <c r="F711" s="12"/>
      <c r="G711" s="12"/>
      <c r="H711" s="12"/>
      <c r="I711" s="12"/>
    </row>
    <row r="712" spans="1:9" ht="12.75">
      <c r="A712" s="10"/>
      <c r="B712" s="10"/>
      <c r="C712" s="11" t="s">
        <v>673</v>
      </c>
      <c r="D712" s="11"/>
      <c r="E712" s="12">
        <v>12000</v>
      </c>
      <c r="F712" s="12">
        <v>3000</v>
      </c>
      <c r="G712" s="12">
        <v>3000</v>
      </c>
      <c r="H712" s="12">
        <v>3000</v>
      </c>
      <c r="I712" s="12">
        <v>3000</v>
      </c>
    </row>
    <row r="713" spans="1:9" ht="12.75">
      <c r="A713" s="10"/>
      <c r="B713" s="10"/>
      <c r="C713" s="15" t="s">
        <v>551</v>
      </c>
      <c r="D713" s="14" t="s">
        <v>52</v>
      </c>
      <c r="E713" s="12"/>
      <c r="F713" s="12"/>
      <c r="G713" s="12"/>
      <c r="H713" s="12"/>
      <c r="I713" s="12"/>
    </row>
    <row r="714" spans="1:9" ht="12.75">
      <c r="A714" s="10"/>
      <c r="B714" s="10"/>
      <c r="C714" s="11" t="s">
        <v>673</v>
      </c>
      <c r="D714" s="11"/>
      <c r="E714" s="12">
        <v>11000</v>
      </c>
      <c r="F714" s="12">
        <v>3000</v>
      </c>
      <c r="G714" s="12">
        <v>3000</v>
      </c>
      <c r="H714" s="12">
        <v>2500</v>
      </c>
      <c r="I714" s="12">
        <v>2500</v>
      </c>
    </row>
    <row r="715" spans="1:9" ht="25.5">
      <c r="A715" s="10"/>
      <c r="B715" s="10"/>
      <c r="C715" s="15" t="s">
        <v>433</v>
      </c>
      <c r="D715" s="23" t="s">
        <v>61</v>
      </c>
      <c r="E715" s="12"/>
      <c r="F715" s="12"/>
      <c r="G715" s="12"/>
      <c r="H715" s="12"/>
      <c r="I715" s="12"/>
    </row>
    <row r="716" spans="1:9" ht="12.75">
      <c r="A716" s="10"/>
      <c r="B716" s="10"/>
      <c r="C716" s="11" t="s">
        <v>673</v>
      </c>
      <c r="D716" s="11"/>
      <c r="E716" s="12">
        <v>62000</v>
      </c>
      <c r="F716" s="12">
        <v>25000</v>
      </c>
      <c r="G716" s="12">
        <v>15000</v>
      </c>
      <c r="H716" s="12">
        <v>15000</v>
      </c>
      <c r="I716" s="12">
        <v>7000</v>
      </c>
    </row>
    <row r="717" spans="1:9" ht="25.5">
      <c r="A717" s="10"/>
      <c r="B717" s="10"/>
      <c r="C717" s="15" t="s">
        <v>252</v>
      </c>
      <c r="D717" s="15" t="s">
        <v>8</v>
      </c>
      <c r="E717" s="12">
        <v>1135000</v>
      </c>
      <c r="F717" s="12">
        <v>260000</v>
      </c>
      <c r="G717" s="12">
        <v>300000</v>
      </c>
      <c r="H717" s="12">
        <v>300000</v>
      </c>
      <c r="I717" s="12">
        <v>275000</v>
      </c>
    </row>
    <row r="718" spans="1:9" ht="12.75">
      <c r="A718" s="10"/>
      <c r="B718" s="10"/>
      <c r="C718" s="15"/>
      <c r="D718" s="15"/>
      <c r="E718" s="12"/>
      <c r="F718" s="12"/>
      <c r="G718" s="12"/>
      <c r="H718" s="12"/>
      <c r="I718" s="12"/>
    </row>
    <row r="719" spans="1:9" ht="25.5">
      <c r="A719" s="10"/>
      <c r="B719" s="10"/>
      <c r="C719" s="15" t="s">
        <v>265</v>
      </c>
      <c r="D719" s="15"/>
      <c r="E719" s="12">
        <f>E720+E721+E722</f>
        <v>91000</v>
      </c>
      <c r="F719" s="12">
        <f>F720+F721+F722</f>
        <v>0</v>
      </c>
      <c r="G719" s="12">
        <f>G720+G721+G722</f>
        <v>57096</v>
      </c>
      <c r="H719" s="12">
        <f>H720+H721+H722</f>
        <v>33904</v>
      </c>
      <c r="I719" s="12">
        <f>I720+I721+I722</f>
        <v>0</v>
      </c>
    </row>
    <row r="720" spans="1:9" ht="12.75">
      <c r="A720" s="10"/>
      <c r="B720" s="10"/>
      <c r="C720" s="11" t="s">
        <v>291</v>
      </c>
      <c r="D720" s="15" t="s">
        <v>61</v>
      </c>
      <c r="E720" s="12">
        <v>5000</v>
      </c>
      <c r="F720" s="12"/>
      <c r="G720" s="12"/>
      <c r="H720" s="12">
        <v>5000</v>
      </c>
      <c r="I720" s="12"/>
    </row>
    <row r="721" spans="1:9" ht="12.75">
      <c r="A721" s="10"/>
      <c r="B721" s="10"/>
      <c r="C721" s="11" t="s">
        <v>434</v>
      </c>
      <c r="D721" s="15" t="s">
        <v>61</v>
      </c>
      <c r="E721" s="12">
        <v>60000</v>
      </c>
      <c r="F721" s="12"/>
      <c r="G721" s="12">
        <v>57096</v>
      </c>
      <c r="H721" s="12">
        <v>2904</v>
      </c>
      <c r="I721" s="12"/>
    </row>
    <row r="722" spans="1:9" ht="12.75">
      <c r="A722" s="10"/>
      <c r="B722" s="10"/>
      <c r="C722" s="11" t="s">
        <v>253</v>
      </c>
      <c r="D722" s="14" t="s">
        <v>52</v>
      </c>
      <c r="E722" s="12">
        <v>26000</v>
      </c>
      <c r="F722" s="12"/>
      <c r="G722" s="12"/>
      <c r="H722" s="12">
        <v>26000</v>
      </c>
      <c r="I722" s="12"/>
    </row>
    <row r="723" spans="1:9" s="161" customFormat="1" ht="12.75">
      <c r="A723" s="156"/>
      <c r="B723" s="156"/>
      <c r="C723" s="168"/>
      <c r="D723" s="168"/>
      <c r="E723" s="155"/>
      <c r="F723" s="155"/>
      <c r="G723" s="155"/>
      <c r="H723" s="155"/>
      <c r="I723" s="155"/>
    </row>
    <row r="724" spans="1:9" ht="25.5">
      <c r="A724" s="10"/>
      <c r="B724" s="10"/>
      <c r="C724" s="169" t="s">
        <v>435</v>
      </c>
      <c r="D724" s="15" t="s">
        <v>69</v>
      </c>
      <c r="E724" s="12">
        <v>159100</v>
      </c>
      <c r="F724" s="12">
        <v>39800</v>
      </c>
      <c r="G724" s="12">
        <v>39800</v>
      </c>
      <c r="H724" s="12">
        <v>39800</v>
      </c>
      <c r="I724" s="12">
        <v>39700</v>
      </c>
    </row>
    <row r="725" spans="1:9" ht="12.75">
      <c r="A725" s="10"/>
      <c r="B725" s="10"/>
      <c r="C725" s="169" t="s">
        <v>445</v>
      </c>
      <c r="D725" s="15" t="s">
        <v>61</v>
      </c>
      <c r="E725" s="12">
        <v>250000</v>
      </c>
      <c r="F725" s="12"/>
      <c r="G725" s="113"/>
      <c r="H725" s="113">
        <v>50000</v>
      </c>
      <c r="I725" s="113">
        <v>200000</v>
      </c>
    </row>
    <row r="726" spans="1:9" ht="12.75">
      <c r="A726" s="10"/>
      <c r="B726" s="10"/>
      <c r="C726" s="169" t="s">
        <v>636</v>
      </c>
      <c r="D726" s="15" t="s">
        <v>61</v>
      </c>
      <c r="E726" s="12">
        <v>100000</v>
      </c>
      <c r="F726" s="12">
        <v>26906</v>
      </c>
      <c r="G726" s="113">
        <v>17536</v>
      </c>
      <c r="H726" s="113">
        <v>55558</v>
      </c>
      <c r="I726" s="113"/>
    </row>
    <row r="727" spans="1:9" ht="12.75">
      <c r="A727" s="10"/>
      <c r="B727" s="10"/>
      <c r="C727" s="11"/>
      <c r="D727" s="11"/>
      <c r="E727" s="12"/>
      <c r="F727" s="12"/>
      <c r="G727" s="12"/>
      <c r="H727" s="12"/>
      <c r="I727" s="12"/>
    </row>
    <row r="728" spans="1:9" ht="12.75">
      <c r="A728" s="10"/>
      <c r="B728" s="10"/>
      <c r="C728" s="15" t="s">
        <v>344</v>
      </c>
      <c r="D728" s="92"/>
      <c r="E728" s="15">
        <f>SUM(E730:E741)</f>
        <v>14062254</v>
      </c>
      <c r="F728" s="15">
        <f>SUM(F730:F741)</f>
        <v>864958</v>
      </c>
      <c r="G728" s="15">
        <f>SUM(G730:G741)</f>
        <v>3948320</v>
      </c>
      <c r="H728" s="15">
        <f>SUM(H730:H741)</f>
        <v>4279722</v>
      </c>
      <c r="I728" s="15">
        <f>SUM(I730:I741)</f>
        <v>4969254</v>
      </c>
    </row>
    <row r="729" spans="1:9" ht="12.75">
      <c r="A729" s="10"/>
      <c r="B729" s="10"/>
      <c r="C729" s="23" t="s">
        <v>70</v>
      </c>
      <c r="D729" s="92"/>
      <c r="E729" s="23"/>
      <c r="F729" s="23"/>
      <c r="G729" s="23"/>
      <c r="H729" s="23"/>
      <c r="I729" s="23"/>
    </row>
    <row r="730" spans="1:9" ht="12.75">
      <c r="A730" s="10"/>
      <c r="B730" s="10"/>
      <c r="C730" s="165" t="s">
        <v>436</v>
      </c>
      <c r="D730" s="15" t="s">
        <v>69</v>
      </c>
      <c r="E730" s="12">
        <v>813000</v>
      </c>
      <c r="F730" s="12">
        <v>4302</v>
      </c>
      <c r="G730" s="12">
        <v>51996</v>
      </c>
      <c r="H730" s="12">
        <v>256702</v>
      </c>
      <c r="I730" s="12">
        <v>500000</v>
      </c>
    </row>
    <row r="731" spans="1:9" ht="12.75">
      <c r="A731" s="10"/>
      <c r="B731" s="10"/>
      <c r="C731" s="165" t="s">
        <v>300</v>
      </c>
      <c r="D731" s="15" t="s">
        <v>67</v>
      </c>
      <c r="E731" s="12">
        <v>1000000</v>
      </c>
      <c r="F731" s="12"/>
      <c r="G731" s="12">
        <v>58953</v>
      </c>
      <c r="H731" s="12">
        <v>541047</v>
      </c>
      <c r="I731" s="12">
        <v>400000</v>
      </c>
    </row>
    <row r="732" spans="1:9" ht="12.75">
      <c r="A732" s="10"/>
      <c r="B732" s="10"/>
      <c r="C732" s="165" t="s">
        <v>437</v>
      </c>
      <c r="D732" s="15" t="s">
        <v>67</v>
      </c>
      <c r="E732" s="12">
        <v>70000</v>
      </c>
      <c r="F732" s="12"/>
      <c r="G732" s="12">
        <v>58141</v>
      </c>
      <c r="H732" s="12">
        <v>11859</v>
      </c>
      <c r="I732" s="12"/>
    </row>
    <row r="733" spans="1:9" ht="25.5">
      <c r="A733" s="10"/>
      <c r="B733" s="10"/>
      <c r="C733" s="165" t="s">
        <v>438</v>
      </c>
      <c r="D733" s="15" t="s">
        <v>67</v>
      </c>
      <c r="E733" s="12">
        <v>76000</v>
      </c>
      <c r="F733" s="12"/>
      <c r="G733" s="12"/>
      <c r="H733" s="12">
        <v>70000</v>
      </c>
      <c r="I733" s="12">
        <v>6000</v>
      </c>
    </row>
    <row r="734" spans="1:9" ht="25.5">
      <c r="A734" s="10"/>
      <c r="B734" s="10"/>
      <c r="C734" s="165" t="s">
        <v>439</v>
      </c>
      <c r="D734" s="15" t="s">
        <v>61</v>
      </c>
      <c r="E734" s="12">
        <v>140000</v>
      </c>
      <c r="F734" s="12"/>
      <c r="G734" s="12"/>
      <c r="H734" s="12">
        <v>100000</v>
      </c>
      <c r="I734" s="12">
        <v>40000</v>
      </c>
    </row>
    <row r="735" spans="1:9" ht="25.5">
      <c r="A735" s="10"/>
      <c r="B735" s="10"/>
      <c r="C735" s="165" t="s">
        <v>440</v>
      </c>
      <c r="D735" s="15" t="s">
        <v>61</v>
      </c>
      <c r="E735" s="12">
        <v>300000</v>
      </c>
      <c r="F735" s="12"/>
      <c r="G735" s="12"/>
      <c r="H735" s="12">
        <v>300000</v>
      </c>
      <c r="I735" s="12"/>
    </row>
    <row r="736" spans="1:9" ht="12.75">
      <c r="A736" s="10"/>
      <c r="B736" s="10"/>
      <c r="C736" s="165" t="s">
        <v>441</v>
      </c>
      <c r="D736" s="15" t="s">
        <v>61</v>
      </c>
      <c r="E736" s="12">
        <v>70000</v>
      </c>
      <c r="F736" s="12"/>
      <c r="G736" s="12">
        <v>68763</v>
      </c>
      <c r="H736" s="12">
        <v>1237</v>
      </c>
      <c r="I736" s="12"/>
    </row>
    <row r="737" spans="1:9" ht="25.5">
      <c r="A737" s="10"/>
      <c r="B737" s="10"/>
      <c r="C737" s="165" t="s">
        <v>442</v>
      </c>
      <c r="D737" s="163" t="s">
        <v>292</v>
      </c>
      <c r="E737" s="12">
        <v>6823254</v>
      </c>
      <c r="F737" s="12">
        <v>860656</v>
      </c>
      <c r="G737" s="12">
        <v>3710467</v>
      </c>
      <c r="H737" s="12">
        <v>1528877</v>
      </c>
      <c r="I737" s="12">
        <v>723254</v>
      </c>
    </row>
    <row r="738" spans="1:9" ht="13.5" customHeight="1">
      <c r="A738" s="10"/>
      <c r="B738" s="10"/>
      <c r="C738" s="165" t="s">
        <v>443</v>
      </c>
      <c r="D738" s="15" t="s">
        <v>67</v>
      </c>
      <c r="E738" s="12">
        <v>3400000</v>
      </c>
      <c r="F738" s="12"/>
      <c r="G738" s="12"/>
      <c r="H738" s="12">
        <v>1000000</v>
      </c>
      <c r="I738" s="12">
        <v>2400000</v>
      </c>
    </row>
    <row r="739" spans="1:9" ht="12.75">
      <c r="A739" s="10"/>
      <c r="B739" s="10"/>
      <c r="C739" s="165" t="s">
        <v>444</v>
      </c>
      <c r="D739" s="15" t="s">
        <v>67</v>
      </c>
      <c r="E739" s="12">
        <v>1000000</v>
      </c>
      <c r="F739" s="12"/>
      <c r="G739" s="12"/>
      <c r="H739" s="12">
        <v>100000</v>
      </c>
      <c r="I739" s="12">
        <v>900000</v>
      </c>
    </row>
    <row r="740" spans="1:9" ht="12.75">
      <c r="A740" s="10"/>
      <c r="B740" s="10"/>
      <c r="C740" s="165" t="s">
        <v>331</v>
      </c>
      <c r="D740" s="15" t="s">
        <v>61</v>
      </c>
      <c r="E740" s="12">
        <v>230000</v>
      </c>
      <c r="F740" s="12"/>
      <c r="G740" s="12"/>
      <c r="H740" s="12">
        <v>230000</v>
      </c>
      <c r="I740" s="12"/>
    </row>
    <row r="741" spans="1:9" ht="25.5">
      <c r="A741" s="10"/>
      <c r="B741" s="10"/>
      <c r="C741" s="165" t="s">
        <v>509</v>
      </c>
      <c r="D741" s="15" t="s">
        <v>61</v>
      </c>
      <c r="E741" s="12">
        <v>140000</v>
      </c>
      <c r="F741" s="12"/>
      <c r="G741" s="12"/>
      <c r="H741" s="12">
        <v>140000</v>
      </c>
      <c r="I741" s="12"/>
    </row>
    <row r="742" spans="1:9" ht="23.25" customHeight="1">
      <c r="A742" s="2">
        <v>921</v>
      </c>
      <c r="B742" s="2"/>
      <c r="C742" s="4" t="s">
        <v>791</v>
      </c>
      <c r="D742" s="4"/>
      <c r="E742" s="4">
        <f>E743+E747+E751+E758+E764+E756+E761</f>
        <v>15113000</v>
      </c>
      <c r="F742" s="4">
        <f>F743+F747+F751+F758+F764+F756+F761</f>
        <v>1574800</v>
      </c>
      <c r="G742" s="4">
        <f>G743+G747+G751+G758+G764+G756+G761</f>
        <v>2039800</v>
      </c>
      <c r="H742" s="4">
        <f>H743+H747+H751+H758+H764+H756+H761</f>
        <v>2428800</v>
      </c>
      <c r="I742" s="4">
        <f>I743+I747+I751+I758+I764+I756+I761</f>
        <v>9069600</v>
      </c>
    </row>
    <row r="743" spans="1:9" ht="25.5">
      <c r="A743" s="5"/>
      <c r="B743" s="5">
        <v>92106</v>
      </c>
      <c r="C743" s="13" t="s">
        <v>792</v>
      </c>
      <c r="D743" s="120" t="s">
        <v>573</v>
      </c>
      <c r="E743" s="15">
        <f>E744+E745+E746</f>
        <v>3298000</v>
      </c>
      <c r="F743" s="15">
        <f>F744+F745+F746</f>
        <v>495000</v>
      </c>
      <c r="G743" s="15">
        <f>G744+G745+G746</f>
        <v>513000</v>
      </c>
      <c r="H743" s="15">
        <f>H744+H745+H746</f>
        <v>695000</v>
      </c>
      <c r="I743" s="15">
        <f>I744+I745+I746</f>
        <v>1595000</v>
      </c>
    </row>
    <row r="744" spans="1:9" ht="12.75">
      <c r="A744" s="10"/>
      <c r="B744" s="10"/>
      <c r="C744" s="31" t="s">
        <v>345</v>
      </c>
      <c r="D744" s="17"/>
      <c r="E744" s="12">
        <v>1998000</v>
      </c>
      <c r="F744" s="12">
        <v>495000</v>
      </c>
      <c r="G744" s="12">
        <v>513000</v>
      </c>
      <c r="H744" s="12">
        <v>495000</v>
      </c>
      <c r="I744" s="12">
        <v>495000</v>
      </c>
    </row>
    <row r="745" spans="1:9" ht="12.75">
      <c r="A745" s="10"/>
      <c r="B745" s="10"/>
      <c r="C745" s="31" t="s">
        <v>365</v>
      </c>
      <c r="D745" s="17"/>
      <c r="E745" s="12">
        <v>100000</v>
      </c>
      <c r="F745" s="12"/>
      <c r="G745" s="12"/>
      <c r="H745" s="12"/>
      <c r="I745" s="12">
        <v>100000</v>
      </c>
    </row>
    <row r="746" spans="1:9" ht="38.25">
      <c r="A746" s="10"/>
      <c r="B746" s="10"/>
      <c r="C746" s="31" t="s">
        <v>510</v>
      </c>
      <c r="D746" s="17"/>
      <c r="E746" s="12">
        <v>1200000</v>
      </c>
      <c r="F746" s="12"/>
      <c r="G746" s="12"/>
      <c r="H746" s="12">
        <v>200000</v>
      </c>
      <c r="I746" s="12">
        <v>1000000</v>
      </c>
    </row>
    <row r="747" spans="1:9" ht="25.5">
      <c r="A747" s="5"/>
      <c r="B747" s="5">
        <v>92109</v>
      </c>
      <c r="C747" s="13" t="s">
        <v>793</v>
      </c>
      <c r="D747" s="120" t="s">
        <v>574</v>
      </c>
      <c r="E747" s="15">
        <f>SUM(E748:E750)</f>
        <v>6209000</v>
      </c>
      <c r="F747" s="15">
        <f>SUM(F748:F750)</f>
        <v>247300</v>
      </c>
      <c r="G747" s="15">
        <f>SUM(G748:G750)</f>
        <v>320300</v>
      </c>
      <c r="H747" s="15">
        <f>SUM(H748:H750)</f>
        <v>320300</v>
      </c>
      <c r="I747" s="15">
        <f>SUM(I748:I750)</f>
        <v>5321100</v>
      </c>
    </row>
    <row r="748" spans="1:9" ht="12.75">
      <c r="A748" s="10"/>
      <c r="B748" s="10"/>
      <c r="C748" s="21" t="s">
        <v>9</v>
      </c>
      <c r="D748" s="17"/>
      <c r="E748" s="113">
        <v>1049000</v>
      </c>
      <c r="F748" s="12">
        <v>207300</v>
      </c>
      <c r="G748" s="12">
        <v>280300</v>
      </c>
      <c r="H748" s="12">
        <v>280300</v>
      </c>
      <c r="I748" s="12">
        <v>281100</v>
      </c>
    </row>
    <row r="749" spans="1:9" ht="12.75">
      <c r="A749" s="10"/>
      <c r="B749" s="10"/>
      <c r="C749" s="21" t="s">
        <v>794</v>
      </c>
      <c r="D749" s="17"/>
      <c r="E749" s="12">
        <v>160000</v>
      </c>
      <c r="F749" s="12">
        <v>40000</v>
      </c>
      <c r="G749" s="12">
        <v>40000</v>
      </c>
      <c r="H749" s="12">
        <v>40000</v>
      </c>
      <c r="I749" s="12">
        <v>40000</v>
      </c>
    </row>
    <row r="750" spans="1:9" ht="12.75">
      <c r="A750" s="10"/>
      <c r="B750" s="10"/>
      <c r="C750" s="31" t="s">
        <v>446</v>
      </c>
      <c r="D750" s="17"/>
      <c r="E750" s="12">
        <v>5000000</v>
      </c>
      <c r="F750" s="12"/>
      <c r="G750" s="12"/>
      <c r="H750" s="12"/>
      <c r="I750" s="12">
        <v>5000000</v>
      </c>
    </row>
    <row r="751" spans="1:9" ht="25.5">
      <c r="A751" s="5"/>
      <c r="B751" s="5">
        <v>92110</v>
      </c>
      <c r="C751" s="13" t="s">
        <v>795</v>
      </c>
      <c r="D751" s="120" t="s">
        <v>575</v>
      </c>
      <c r="E751" s="15">
        <f>SUM(E752:E755)</f>
        <v>1935000</v>
      </c>
      <c r="F751" s="15">
        <f>SUM(F752:F755)</f>
        <v>153000</v>
      </c>
      <c r="G751" s="15">
        <f>SUM(G752:G755)</f>
        <v>175000</v>
      </c>
      <c r="H751" s="15">
        <f>SUM(H752:H755)</f>
        <v>443000</v>
      </c>
      <c r="I751" s="15">
        <f>SUM(I752:I755)</f>
        <v>1164000</v>
      </c>
    </row>
    <row r="752" spans="1:9" ht="12.75">
      <c r="A752" s="5"/>
      <c r="B752" s="5"/>
      <c r="C752" s="17" t="s">
        <v>341</v>
      </c>
      <c r="D752" s="120"/>
      <c r="E752" s="12">
        <v>653000</v>
      </c>
      <c r="F752" s="12">
        <v>153000</v>
      </c>
      <c r="G752" s="12">
        <v>168000</v>
      </c>
      <c r="H752" s="12">
        <v>168000</v>
      </c>
      <c r="I752" s="12">
        <v>164000</v>
      </c>
    </row>
    <row r="753" spans="1:9" ht="38.25">
      <c r="A753" s="10"/>
      <c r="B753" s="10"/>
      <c r="C753" s="11" t="s">
        <v>511</v>
      </c>
      <c r="D753" s="17"/>
      <c r="E753" s="12">
        <v>1225000</v>
      </c>
      <c r="F753" s="12"/>
      <c r="G753" s="12"/>
      <c r="H753" s="12">
        <v>225000</v>
      </c>
      <c r="I753" s="12">
        <v>1000000</v>
      </c>
    </row>
    <row r="754" spans="1:9" ht="12.75">
      <c r="A754" s="10"/>
      <c r="B754" s="10"/>
      <c r="C754" s="11" t="s">
        <v>512</v>
      </c>
      <c r="D754" s="17"/>
      <c r="E754" s="12">
        <v>7000</v>
      </c>
      <c r="F754" s="12"/>
      <c r="G754" s="12">
        <v>7000</v>
      </c>
      <c r="H754" s="12"/>
      <c r="I754" s="12"/>
    </row>
    <row r="755" spans="1:9" ht="25.5">
      <c r="A755" s="10"/>
      <c r="B755" s="10"/>
      <c r="C755" s="11" t="s">
        <v>447</v>
      </c>
      <c r="D755" s="17"/>
      <c r="E755" s="12">
        <v>50000</v>
      </c>
      <c r="F755" s="12"/>
      <c r="G755" s="12"/>
      <c r="H755" s="12">
        <v>50000</v>
      </c>
      <c r="I755" s="12"/>
    </row>
    <row r="756" spans="1:9" ht="12.75">
      <c r="A756" s="10"/>
      <c r="B756" s="5">
        <v>92114</v>
      </c>
      <c r="C756" s="13" t="s">
        <v>544</v>
      </c>
      <c r="D756" s="15" t="s">
        <v>262</v>
      </c>
      <c r="E756" s="15">
        <f>E757</f>
        <v>450000</v>
      </c>
      <c r="F756" s="15">
        <f>F757</f>
        <v>0</v>
      </c>
      <c r="G756" s="15">
        <v>200000</v>
      </c>
      <c r="H756" s="15">
        <f>H757</f>
        <v>0</v>
      </c>
      <c r="I756" s="15">
        <v>250000</v>
      </c>
    </row>
    <row r="757" spans="1:9" ht="12.75">
      <c r="A757" s="10"/>
      <c r="B757" s="10"/>
      <c r="C757" s="11" t="s">
        <v>254</v>
      </c>
      <c r="D757" s="17"/>
      <c r="E757" s="12">
        <v>450000</v>
      </c>
      <c r="F757" s="12"/>
      <c r="G757" s="12"/>
      <c r="H757" s="12"/>
      <c r="I757" s="12"/>
    </row>
    <row r="758" spans="1:9" ht="25.5">
      <c r="A758" s="5"/>
      <c r="B758" s="5">
        <v>92116</v>
      </c>
      <c r="C758" s="13" t="s">
        <v>796</v>
      </c>
      <c r="D758" s="120" t="s">
        <v>576</v>
      </c>
      <c r="E758" s="15">
        <f>E759</f>
        <v>2118000</v>
      </c>
      <c r="F758" s="15">
        <v>529500</v>
      </c>
      <c r="G758" s="15">
        <v>529500</v>
      </c>
      <c r="H758" s="15">
        <v>529500</v>
      </c>
      <c r="I758" s="15">
        <v>529500</v>
      </c>
    </row>
    <row r="759" spans="1:9" ht="12.75">
      <c r="A759" s="5"/>
      <c r="B759" s="5"/>
      <c r="C759" s="15" t="s">
        <v>680</v>
      </c>
      <c r="D759" s="120"/>
      <c r="E759" s="12">
        <v>2118000</v>
      </c>
      <c r="F759" s="15"/>
      <c r="G759" s="15"/>
      <c r="H759" s="15"/>
      <c r="I759" s="15"/>
    </row>
    <row r="760" spans="1:9" ht="12.75">
      <c r="A760" s="10"/>
      <c r="B760" s="10"/>
      <c r="C760" s="11" t="s">
        <v>579</v>
      </c>
      <c r="D760" s="17"/>
      <c r="E760" s="12"/>
      <c r="F760" s="12"/>
      <c r="G760" s="12"/>
      <c r="H760" s="12"/>
      <c r="I760" s="12"/>
    </row>
    <row r="761" spans="1:9" ht="25.5">
      <c r="A761" s="10"/>
      <c r="B761" s="5">
        <v>92120</v>
      </c>
      <c r="C761" s="13" t="s">
        <v>448</v>
      </c>
      <c r="D761" s="120" t="s">
        <v>577</v>
      </c>
      <c r="E761" s="15">
        <f>E762+E763</f>
        <v>711000</v>
      </c>
      <c r="F761" s="15">
        <v>100000</v>
      </c>
      <c r="G761" s="15">
        <v>200000</v>
      </c>
      <c r="H761" s="15">
        <v>311000</v>
      </c>
      <c r="I761" s="15">
        <v>100000</v>
      </c>
    </row>
    <row r="762" spans="1:9" ht="12.75">
      <c r="A762" s="10"/>
      <c r="B762" s="10"/>
      <c r="C762" s="11" t="s">
        <v>673</v>
      </c>
      <c r="D762" s="17"/>
      <c r="E762" s="12">
        <v>135000</v>
      </c>
      <c r="F762" s="12"/>
      <c r="G762" s="12"/>
      <c r="H762" s="12"/>
      <c r="I762" s="12"/>
    </row>
    <row r="763" spans="1:9" ht="12.75">
      <c r="A763" s="10"/>
      <c r="B763" s="10"/>
      <c r="C763" s="165" t="s">
        <v>449</v>
      </c>
      <c r="D763" s="17"/>
      <c r="E763" s="12">
        <v>576000</v>
      </c>
      <c r="F763" s="12"/>
      <c r="G763" s="12">
        <v>2357</v>
      </c>
      <c r="H763" s="12">
        <v>273643</v>
      </c>
      <c r="I763" s="12">
        <v>300000</v>
      </c>
    </row>
    <row r="764" spans="1:9" ht="25.5">
      <c r="A764" s="5"/>
      <c r="B764" s="5">
        <v>92195</v>
      </c>
      <c r="C764" s="13" t="s">
        <v>56</v>
      </c>
      <c r="D764" s="120" t="s">
        <v>577</v>
      </c>
      <c r="E764" s="15">
        <f>E765</f>
        <v>392000</v>
      </c>
      <c r="F764" s="15">
        <v>50000</v>
      </c>
      <c r="G764" s="15">
        <v>102000</v>
      </c>
      <c r="H764" s="15">
        <v>130000</v>
      </c>
      <c r="I764" s="15">
        <v>110000</v>
      </c>
    </row>
    <row r="765" spans="1:9" ht="12.75">
      <c r="A765" s="5"/>
      <c r="B765" s="5"/>
      <c r="C765" s="31" t="s">
        <v>673</v>
      </c>
      <c r="D765" s="120"/>
      <c r="E765" s="23">
        <v>392000</v>
      </c>
      <c r="F765" s="39"/>
      <c r="G765" s="12"/>
      <c r="H765" s="12"/>
      <c r="I765" s="12"/>
    </row>
    <row r="766" spans="1:9" ht="25.5">
      <c r="A766" s="2">
        <v>925</v>
      </c>
      <c r="B766" s="2"/>
      <c r="C766" s="4" t="s">
        <v>797</v>
      </c>
      <c r="D766" s="4"/>
      <c r="E766" s="4">
        <f>E769+E767</f>
        <v>4663200</v>
      </c>
      <c r="F766" s="4">
        <f>F769+F767</f>
        <v>1209000</v>
      </c>
      <c r="G766" s="4">
        <f>G769+G767</f>
        <v>1113500</v>
      </c>
      <c r="H766" s="4">
        <f>H769+H767</f>
        <v>1200500</v>
      </c>
      <c r="I766" s="4">
        <f>I769+I767</f>
        <v>1140200</v>
      </c>
    </row>
    <row r="767" spans="1:9" ht="12" customHeight="1">
      <c r="A767" s="5"/>
      <c r="B767" s="5">
        <v>92503</v>
      </c>
      <c r="C767" s="13" t="s">
        <v>301</v>
      </c>
      <c r="D767" s="14" t="s">
        <v>52</v>
      </c>
      <c r="E767" s="15">
        <f>E768</f>
        <v>10000</v>
      </c>
      <c r="F767" s="15">
        <f>F768</f>
        <v>0</v>
      </c>
      <c r="G767" s="15">
        <f>G768</f>
        <v>5000</v>
      </c>
      <c r="H767" s="15">
        <f>H768</f>
        <v>5000</v>
      </c>
      <c r="I767" s="15">
        <f>I768</f>
        <v>0</v>
      </c>
    </row>
    <row r="768" spans="1:9" ht="12.75">
      <c r="A768" s="5"/>
      <c r="B768" s="10"/>
      <c r="C768" s="31" t="s">
        <v>673</v>
      </c>
      <c r="D768" s="15"/>
      <c r="E768" s="12">
        <v>10000</v>
      </c>
      <c r="F768" s="12"/>
      <c r="G768" s="12">
        <v>5000</v>
      </c>
      <c r="H768" s="12">
        <v>5000</v>
      </c>
      <c r="I768" s="12"/>
    </row>
    <row r="769" spans="1:9" ht="12.75">
      <c r="A769" s="5"/>
      <c r="B769" s="5">
        <v>92504</v>
      </c>
      <c r="C769" s="13" t="s">
        <v>798</v>
      </c>
      <c r="D769" s="13"/>
      <c r="E769" s="15">
        <f>E771+E772+E773+E774</f>
        <v>4653200</v>
      </c>
      <c r="F769" s="15">
        <f>F771+F772+F773+F774</f>
        <v>1209000</v>
      </c>
      <c r="G769" s="15">
        <f>G771+G772+G773+G774</f>
        <v>1108500</v>
      </c>
      <c r="H769" s="15">
        <f>H771+H772+H773+H774</f>
        <v>1195500</v>
      </c>
      <c r="I769" s="15">
        <f>I771+I772+I773+I774</f>
        <v>1140200</v>
      </c>
    </row>
    <row r="770" spans="1:9" ht="12.75">
      <c r="A770" s="10"/>
      <c r="B770" s="5"/>
      <c r="C770" s="15" t="s">
        <v>306</v>
      </c>
      <c r="D770" s="15" t="s">
        <v>306</v>
      </c>
      <c r="E770" s="92"/>
      <c r="F770" s="12"/>
      <c r="G770" s="12"/>
      <c r="H770" s="12"/>
      <c r="I770" s="12"/>
    </row>
    <row r="771" spans="1:9" ht="12.75">
      <c r="A771" s="10"/>
      <c r="B771" s="10"/>
      <c r="C771" s="31" t="s">
        <v>673</v>
      </c>
      <c r="D771" s="11"/>
      <c r="E771" s="12">
        <v>4537400</v>
      </c>
      <c r="F771" s="12">
        <v>1209000</v>
      </c>
      <c r="G771" s="12">
        <v>1108500</v>
      </c>
      <c r="H771" s="12">
        <v>1108500</v>
      </c>
      <c r="I771" s="12">
        <v>1111400</v>
      </c>
    </row>
    <row r="772" spans="1:9" ht="12.75">
      <c r="A772" s="10"/>
      <c r="B772" s="10"/>
      <c r="C772" s="31" t="s">
        <v>513</v>
      </c>
      <c r="D772" s="11"/>
      <c r="E772" s="12">
        <v>87000</v>
      </c>
      <c r="F772" s="12"/>
      <c r="G772" s="12"/>
      <c r="H772" s="12">
        <v>87000</v>
      </c>
      <c r="I772" s="12"/>
    </row>
    <row r="773" spans="1:9" ht="25.5">
      <c r="A773" s="10"/>
      <c r="B773" s="10"/>
      <c r="C773" s="31" t="s">
        <v>514</v>
      </c>
      <c r="D773" s="11"/>
      <c r="E773" s="12">
        <v>3200</v>
      </c>
      <c r="F773" s="12"/>
      <c r="G773" s="12"/>
      <c r="H773" s="12"/>
      <c r="I773" s="12">
        <v>3200</v>
      </c>
    </row>
    <row r="774" spans="1:9" ht="12.75">
      <c r="A774" s="10"/>
      <c r="B774" s="10"/>
      <c r="C774" s="31" t="s">
        <v>515</v>
      </c>
      <c r="D774" s="11"/>
      <c r="E774" s="12">
        <v>25600</v>
      </c>
      <c r="F774" s="12"/>
      <c r="G774" s="12"/>
      <c r="H774" s="12"/>
      <c r="I774" s="12">
        <v>25600</v>
      </c>
    </row>
    <row r="775" spans="1:9" ht="24" customHeight="1">
      <c r="A775" s="2">
        <v>926</v>
      </c>
      <c r="B775" s="2"/>
      <c r="C775" s="4" t="s">
        <v>799</v>
      </c>
      <c r="D775" s="4"/>
      <c r="E775" s="4">
        <f>E776+E784+E787</f>
        <v>12377000</v>
      </c>
      <c r="F775" s="4">
        <f>F776+F784+F787</f>
        <v>680000</v>
      </c>
      <c r="G775" s="4">
        <f>G776+G784+G787</f>
        <v>899954</v>
      </c>
      <c r="H775" s="4">
        <f>H776+H784+H787</f>
        <v>3371886</v>
      </c>
      <c r="I775" s="4">
        <f>I776+I784+I787</f>
        <v>7425160</v>
      </c>
    </row>
    <row r="776" spans="1:9" ht="12.75">
      <c r="A776" s="5"/>
      <c r="B776" s="5">
        <v>92601</v>
      </c>
      <c r="C776" s="13" t="s">
        <v>645</v>
      </c>
      <c r="D776" s="120"/>
      <c r="E776" s="15">
        <f>SUM(E777:E783)</f>
        <v>9942000</v>
      </c>
      <c r="F776" s="15">
        <f>SUM(F777:F783)</f>
        <v>0</v>
      </c>
      <c r="G776" s="15">
        <f>SUM(G777:G783)</f>
        <v>259954</v>
      </c>
      <c r="H776" s="15">
        <f>SUM(H777:H783)</f>
        <v>2786886</v>
      </c>
      <c r="I776" s="15">
        <f>SUM(I777:I783)</f>
        <v>6895160</v>
      </c>
    </row>
    <row r="777" spans="1:9" ht="25.5">
      <c r="A777" s="5"/>
      <c r="B777" s="5"/>
      <c r="C777" s="165" t="s">
        <v>450</v>
      </c>
      <c r="D777" s="120" t="s">
        <v>346</v>
      </c>
      <c r="E777" s="142">
        <v>20000</v>
      </c>
      <c r="F777" s="15"/>
      <c r="G777" s="12"/>
      <c r="H777" s="12">
        <v>20000</v>
      </c>
      <c r="I777" s="15"/>
    </row>
    <row r="778" spans="1:9" ht="25.5">
      <c r="A778" s="5"/>
      <c r="B778" s="5"/>
      <c r="C778" s="165" t="s">
        <v>451</v>
      </c>
      <c r="D778" s="15" t="s">
        <v>361</v>
      </c>
      <c r="E778" s="142">
        <v>50000</v>
      </c>
      <c r="F778" s="15"/>
      <c r="G778" s="15"/>
      <c r="H778" s="12">
        <v>50000</v>
      </c>
      <c r="I778" s="15"/>
    </row>
    <row r="779" spans="1:9" ht="12.75">
      <c r="A779" s="5"/>
      <c r="B779" s="5"/>
      <c r="C779" s="165" t="s">
        <v>454</v>
      </c>
      <c r="D779" s="15" t="s">
        <v>361</v>
      </c>
      <c r="E779" s="142">
        <v>7800000</v>
      </c>
      <c r="F779" s="15"/>
      <c r="G779" s="15">
        <v>233114</v>
      </c>
      <c r="H779" s="12">
        <v>2566886</v>
      </c>
      <c r="I779" s="12">
        <v>5000000</v>
      </c>
    </row>
    <row r="780" spans="1:9" ht="25.5">
      <c r="A780" s="5"/>
      <c r="B780" s="5"/>
      <c r="C780" s="165" t="s">
        <v>516</v>
      </c>
      <c r="D780" s="120" t="s">
        <v>584</v>
      </c>
      <c r="E780" s="12">
        <v>1000000</v>
      </c>
      <c r="F780" s="15"/>
      <c r="G780" s="15"/>
      <c r="H780" s="12">
        <v>100000</v>
      </c>
      <c r="I780" s="12">
        <v>900000</v>
      </c>
    </row>
    <row r="781" spans="1:9" ht="25.5">
      <c r="A781" s="5"/>
      <c r="B781" s="5"/>
      <c r="C781" s="165" t="s">
        <v>452</v>
      </c>
      <c r="D781" s="15" t="s">
        <v>362</v>
      </c>
      <c r="E781" s="12">
        <v>932000</v>
      </c>
      <c r="F781" s="15"/>
      <c r="G781" s="15">
        <v>26840</v>
      </c>
      <c r="H781" s="12"/>
      <c r="I781" s="15">
        <v>905160</v>
      </c>
    </row>
    <row r="782" spans="1:9" ht="25.5">
      <c r="A782" s="5"/>
      <c r="B782" s="5"/>
      <c r="C782" s="165" t="s">
        <v>453</v>
      </c>
      <c r="D782" s="15" t="s">
        <v>362</v>
      </c>
      <c r="E782" s="12">
        <v>40000</v>
      </c>
      <c r="F782" s="15"/>
      <c r="G782" s="15"/>
      <c r="H782" s="12"/>
      <c r="I782" s="12">
        <v>40000</v>
      </c>
    </row>
    <row r="783" spans="1:9" ht="12.75">
      <c r="A783" s="5"/>
      <c r="B783" s="5"/>
      <c r="C783" s="165" t="s">
        <v>455</v>
      </c>
      <c r="D783" s="15" t="s">
        <v>362</v>
      </c>
      <c r="E783" s="12">
        <v>100000</v>
      </c>
      <c r="F783" s="15"/>
      <c r="G783" s="15"/>
      <c r="H783" s="12">
        <v>50000</v>
      </c>
      <c r="I783" s="12">
        <v>50000</v>
      </c>
    </row>
    <row r="784" spans="1:9" ht="12.75">
      <c r="A784" s="5"/>
      <c r="B784" s="5">
        <v>92604</v>
      </c>
      <c r="C784" s="13" t="s">
        <v>800</v>
      </c>
      <c r="D784" s="120" t="s">
        <v>801</v>
      </c>
      <c r="E784" s="15">
        <f>SUM(E786:E786)</f>
        <v>1920000</v>
      </c>
      <c r="F784" s="15">
        <v>480000</v>
      </c>
      <c r="G784" s="15">
        <v>480000</v>
      </c>
      <c r="H784" s="15">
        <v>480000</v>
      </c>
      <c r="I784" s="15">
        <v>480000</v>
      </c>
    </row>
    <row r="785" spans="1:9" ht="12.75">
      <c r="A785" s="5"/>
      <c r="B785" s="5"/>
      <c r="C785" s="15" t="s">
        <v>806</v>
      </c>
      <c r="D785" s="17"/>
      <c r="E785" s="142"/>
      <c r="F785" s="12"/>
      <c r="G785" s="12"/>
      <c r="H785" s="12"/>
      <c r="I785" s="12"/>
    </row>
    <row r="786" spans="1:9" ht="12.75">
      <c r="A786" s="5"/>
      <c r="B786" s="10"/>
      <c r="C786" s="11" t="s">
        <v>633</v>
      </c>
      <c r="D786" s="17"/>
      <c r="E786" s="142">
        <v>1920000</v>
      </c>
      <c r="F786" s="12"/>
      <c r="G786" s="12"/>
      <c r="H786" s="12"/>
      <c r="I786" s="12"/>
    </row>
    <row r="787" spans="1:9" ht="25.5">
      <c r="A787" s="5"/>
      <c r="B787" s="5">
        <v>92695</v>
      </c>
      <c r="C787" s="13" t="s">
        <v>56</v>
      </c>
      <c r="D787" s="120" t="s">
        <v>584</v>
      </c>
      <c r="E787" s="15">
        <f>E788+E789+E792+E790+E791</f>
        <v>515000</v>
      </c>
      <c r="F787" s="15">
        <v>200000</v>
      </c>
      <c r="G787" s="15">
        <v>160000</v>
      </c>
      <c r="H787" s="15">
        <v>105000</v>
      </c>
      <c r="I787" s="15">
        <v>50000</v>
      </c>
    </row>
    <row r="788" spans="1:9" ht="12.75">
      <c r="A788" s="5"/>
      <c r="B788" s="5"/>
      <c r="C788" s="11" t="s">
        <v>673</v>
      </c>
      <c r="D788" s="120"/>
      <c r="E788" s="12">
        <v>440000</v>
      </c>
      <c r="F788" s="15"/>
      <c r="G788" s="15"/>
      <c r="H788" s="15"/>
      <c r="I788" s="15"/>
    </row>
    <row r="789" spans="1:9" ht="25.5">
      <c r="A789" s="5"/>
      <c r="B789" s="5"/>
      <c r="C789" s="11" t="s">
        <v>266</v>
      </c>
      <c r="D789" s="120"/>
      <c r="E789" s="12">
        <v>30000</v>
      </c>
      <c r="F789" s="15"/>
      <c r="G789" s="12">
        <v>30000</v>
      </c>
      <c r="H789" s="12"/>
      <c r="I789" s="15"/>
    </row>
    <row r="790" spans="1:9" ht="25.5">
      <c r="A790" s="5"/>
      <c r="B790" s="5"/>
      <c r="C790" s="11" t="s">
        <v>517</v>
      </c>
      <c r="D790" s="120"/>
      <c r="E790" s="12">
        <v>10000</v>
      </c>
      <c r="F790" s="15"/>
      <c r="G790" s="12"/>
      <c r="H790" s="12">
        <v>10000</v>
      </c>
      <c r="I790" s="15"/>
    </row>
    <row r="791" spans="1:9" ht="12.75">
      <c r="A791" s="5"/>
      <c r="B791" s="5"/>
      <c r="C791" s="11" t="s">
        <v>518</v>
      </c>
      <c r="D791" s="120"/>
      <c r="E791" s="12">
        <v>25000</v>
      </c>
      <c r="F791" s="15"/>
      <c r="G791" s="12"/>
      <c r="H791" s="15"/>
      <c r="I791" s="15"/>
    </row>
    <row r="792" spans="1:9" ht="12.75">
      <c r="A792" s="5"/>
      <c r="B792" s="5"/>
      <c r="C792" s="170" t="s">
        <v>456</v>
      </c>
      <c r="D792" s="120"/>
      <c r="E792" s="12">
        <v>10000</v>
      </c>
      <c r="F792" s="15"/>
      <c r="G792" s="12"/>
      <c r="H792" s="12"/>
      <c r="I792" s="15"/>
    </row>
    <row r="793" spans="1:9" ht="24" customHeight="1">
      <c r="A793" s="96"/>
      <c r="B793" s="96"/>
      <c r="C793" s="96" t="s">
        <v>802</v>
      </c>
      <c r="D793" s="96"/>
      <c r="E793" s="34">
        <f>E775+E766+E742+E667+E588+E485+E170+E459+E164+E161+E131+E127+E100+E78+E56+E15+E12+E4+E52+E157+E555</f>
        <v>497352957</v>
      </c>
      <c r="F793" s="34">
        <f>F775+F766+F742+F667+F588+F485+F170+F459+F164+F161+F131+F127+F100+F78+F56+F15+F12+F4+F52+F157+F555</f>
        <v>104583460</v>
      </c>
      <c r="G793" s="34">
        <f>G775+G766+G742+G667+G588+G485+G170+G459+G164+G161+G131+G127+G100+G78+G56+G15+G12+G4+G52+G157+G555</f>
        <v>93064730</v>
      </c>
      <c r="H793" s="34">
        <f>H775+H766+H742+H667+H588+H485+H170+H459+H164+H161+H131+H127+H100+H78+H56+H15+H12+H4+H52+H157+H555</f>
        <v>144949401</v>
      </c>
      <c r="I793" s="34">
        <f>I775+I766+I742+I667+I588+I485+I170+I459+I164+I161+I131+I127+I100+I78+I56+I15+I12+I4+I52+I157+I555</f>
        <v>154755366</v>
      </c>
    </row>
    <row r="794" spans="1:9" ht="15">
      <c r="A794" s="62"/>
      <c r="B794" s="62"/>
      <c r="C794" s="62"/>
      <c r="D794" s="62"/>
      <c r="E794" s="35"/>
      <c r="F794" s="63"/>
      <c r="G794" s="63"/>
      <c r="H794" s="64"/>
      <c r="I794" s="63"/>
    </row>
    <row r="795" spans="1:9" ht="24.75" customHeight="1">
      <c r="A795" s="96"/>
      <c r="B795" s="96"/>
      <c r="C795" s="96" t="s">
        <v>803</v>
      </c>
      <c r="D795" s="96"/>
      <c r="E795" s="34">
        <f>E796</f>
        <v>4236000</v>
      </c>
      <c r="F795" s="34">
        <f>F796</f>
        <v>950400</v>
      </c>
      <c r="G795" s="34">
        <f>G796</f>
        <v>1085400</v>
      </c>
      <c r="H795" s="34">
        <f>H796</f>
        <v>1100000</v>
      </c>
      <c r="I795" s="34">
        <f>I796</f>
        <v>1100200</v>
      </c>
    </row>
    <row r="796" spans="1:9" ht="25.5">
      <c r="A796" s="10"/>
      <c r="B796" s="10">
        <v>992</v>
      </c>
      <c r="C796" s="11" t="s">
        <v>804</v>
      </c>
      <c r="D796" s="15" t="s">
        <v>564</v>
      </c>
      <c r="E796" s="12">
        <v>4236000</v>
      </c>
      <c r="F796" s="12">
        <v>950400</v>
      </c>
      <c r="G796" s="12">
        <v>1085400</v>
      </c>
      <c r="H796" s="12">
        <v>1100000</v>
      </c>
      <c r="I796" s="12">
        <v>1100200</v>
      </c>
    </row>
    <row r="797" spans="1:17" ht="23.25" customHeight="1">
      <c r="A797" s="96"/>
      <c r="B797" s="96"/>
      <c r="C797" s="96" t="s">
        <v>805</v>
      </c>
      <c r="D797" s="96"/>
      <c r="E797" s="34">
        <f>E795+E793</f>
        <v>501588957</v>
      </c>
      <c r="F797" s="34">
        <f>F795+F793</f>
        <v>105533860</v>
      </c>
      <c r="G797" s="34">
        <f>G795+G793</f>
        <v>94150130</v>
      </c>
      <c r="H797" s="34">
        <f>H795+H793</f>
        <v>146049401</v>
      </c>
      <c r="I797" s="34">
        <f>I795+I793</f>
        <v>155855566</v>
      </c>
      <c r="J797" s="108"/>
      <c r="K797" s="108"/>
      <c r="L797" s="108"/>
      <c r="M797" s="108"/>
      <c r="N797" s="108"/>
      <c r="O797" s="108"/>
      <c r="P797" s="108"/>
      <c r="Q797" s="108"/>
    </row>
    <row r="798" spans="6:9" s="93" customFormat="1" ht="12" customHeight="1">
      <c r="F798" s="16"/>
      <c r="G798" s="16"/>
      <c r="H798" s="16"/>
      <c r="I798" s="16"/>
    </row>
    <row r="799" spans="3:9" s="93" customFormat="1" ht="15">
      <c r="C799" s="94"/>
      <c r="F799" s="16"/>
      <c r="G799" s="16"/>
      <c r="H799" s="16"/>
      <c r="I799" s="16"/>
    </row>
    <row r="800" spans="6:9" s="93" customFormat="1" ht="12.75">
      <c r="F800" s="16"/>
      <c r="G800" s="16"/>
      <c r="H800" s="16"/>
      <c r="I800" s="16"/>
    </row>
    <row r="801" spans="6:9" s="93" customFormat="1" ht="12.75">
      <c r="F801" s="16"/>
      <c r="G801" s="16"/>
      <c r="H801" s="16"/>
      <c r="I801" s="16"/>
    </row>
    <row r="802" spans="6:9" s="93" customFormat="1" ht="12.75">
      <c r="F802" s="16"/>
      <c r="G802" s="16"/>
      <c r="H802" s="16"/>
      <c r="I802" s="16"/>
    </row>
    <row r="803" spans="6:9" s="93" customFormat="1" ht="12.75">
      <c r="F803" s="16"/>
      <c r="G803" s="16"/>
      <c r="H803" s="16"/>
      <c r="I803" s="16"/>
    </row>
    <row r="804" spans="6:9" s="93" customFormat="1" ht="12.75">
      <c r="F804" s="16"/>
      <c r="G804" s="16"/>
      <c r="H804" s="16"/>
      <c r="I804" s="16"/>
    </row>
    <row r="805" spans="6:9" s="93" customFormat="1" ht="12.75">
      <c r="F805" s="16"/>
      <c r="G805" s="16"/>
      <c r="H805" s="16"/>
      <c r="I805" s="16"/>
    </row>
    <row r="806" spans="6:9" s="93" customFormat="1" ht="12.75">
      <c r="F806" s="16"/>
      <c r="G806" s="16"/>
      <c r="H806" s="16"/>
      <c r="I806" s="16"/>
    </row>
    <row r="807" spans="6:9" s="93" customFormat="1" ht="12.75">
      <c r="F807" s="16"/>
      <c r="G807" s="16"/>
      <c r="H807" s="16"/>
      <c r="I807" s="16"/>
    </row>
    <row r="808" spans="6:9" s="93" customFormat="1" ht="12.75">
      <c r="F808" s="16"/>
      <c r="G808" s="16"/>
      <c r="H808" s="16"/>
      <c r="I808" s="16"/>
    </row>
    <row r="809" spans="6:9" s="93" customFormat="1" ht="12.75">
      <c r="F809" s="16"/>
      <c r="G809" s="16"/>
      <c r="H809" s="16"/>
      <c r="I809" s="16"/>
    </row>
    <row r="810" spans="6:9" s="93" customFormat="1" ht="12.75">
      <c r="F810" s="16"/>
      <c r="G810" s="16"/>
      <c r="H810" s="16"/>
      <c r="I810" s="16"/>
    </row>
    <row r="811" spans="6:9" s="93" customFormat="1" ht="12.75">
      <c r="F811" s="16"/>
      <c r="G811" s="16"/>
      <c r="H811" s="16"/>
      <c r="I811" s="16"/>
    </row>
    <row r="812" spans="6:9" s="93" customFormat="1" ht="12.75">
      <c r="F812" s="16"/>
      <c r="G812" s="16"/>
      <c r="H812" s="16"/>
      <c r="I812" s="16"/>
    </row>
    <row r="813" spans="6:9" s="93" customFormat="1" ht="12.75">
      <c r="F813" s="16"/>
      <c r="G813" s="16"/>
      <c r="H813" s="16"/>
      <c r="I813" s="16"/>
    </row>
    <row r="814" spans="6:9" s="93" customFormat="1" ht="12.75">
      <c r="F814" s="16"/>
      <c r="G814" s="16"/>
      <c r="H814" s="16"/>
      <c r="I814" s="16"/>
    </row>
  </sheetData>
  <mergeCells count="6">
    <mergeCell ref="F1:I1"/>
    <mergeCell ref="A1:A2"/>
    <mergeCell ref="C1:C2"/>
    <mergeCell ref="D1:D2"/>
    <mergeCell ref="E1:E2"/>
    <mergeCell ref="B1:B2"/>
  </mergeCells>
  <printOptions gridLines="1" horizontalCentered="1"/>
  <pageMargins left="0.5905511811023623" right="0.5905511811023623" top="0.8661417322834646" bottom="0.3937007874015748" header="0.3937007874015748" footer="0.1968503937007874"/>
  <pageSetup horizontalDpi="600" verticalDpi="600" orientation="landscape" paperSize="9" scale="80" r:id="rId1"/>
  <headerFooter alignWithMargins="0">
    <oddHeader>&amp;C&amp;"Arial CE,Pogrubiony"Harmonogram  wydatków   budżetowych  miasta Opola na 2005 r.
&amp;R&amp;8Zał. Nr 2
do zarządzenia  Nr OR.I-0151-   /2005 
Prezydent Miasta Opola 
z dnia   .08 .2005 r.  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Dauksz</cp:lastModifiedBy>
  <cp:lastPrinted>2005-08-04T08:50:25Z</cp:lastPrinted>
  <dcterms:created xsi:type="dcterms:W3CDTF">2002-01-08T12:59:39Z</dcterms:created>
  <dcterms:modified xsi:type="dcterms:W3CDTF">2005-08-11T09:06:38Z</dcterms:modified>
  <cp:category/>
  <cp:version/>
  <cp:contentType/>
  <cp:contentStatus/>
</cp:coreProperties>
</file>