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714" activeTab="0"/>
  </bookViews>
  <sheets>
    <sheet name="MOK - 34" sheetId="1" r:id="rId1"/>
    <sheet name="Biblioteka - 35" sheetId="2" r:id="rId2"/>
    <sheet name="Galeria - 36" sheetId="3" r:id="rId3"/>
    <sheet name="MPP - 37" sheetId="4" r:id="rId4"/>
    <sheet name="Teatr -38" sheetId="5" r:id="rId5"/>
    <sheet name="ZAODRZE - 39" sheetId="6" r:id="rId6"/>
    <sheet name="Centrum - 40" sheetId="7" r:id="rId7"/>
    <sheet name="Śródmieście - 41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a" hidden="1">'[1]Inwestycje-zał.3'!#REF!</definedName>
    <definedName name="aa" hidden="1">'[4]Inwestycje-zał.3'!#REF!</definedName>
    <definedName name="aaa" hidden="1">'[2]Inwestycje-zał.3'!#REF!</definedName>
    <definedName name="abc" hidden="1">'[1]Inwestycje-zał.3'!#REF!</definedName>
    <definedName name="bb" hidden="1">'[1]Inwestycje-zał.3'!#REF!</definedName>
    <definedName name="ddd" hidden="1">'[5]Inwestycje-zał.3'!#REF!</definedName>
    <definedName name="fffffff" hidden="1">'[2]Inwestycje-zał.3'!#REF!</definedName>
    <definedName name="frfg" hidden="1">'[6]INWESTYCJE'!#REF!</definedName>
    <definedName name="kk" hidden="1">'[1]Inwestycje-zał.3'!#REF!</definedName>
    <definedName name="kkk" hidden="1">'[4]Inwestycje-zał.3'!#REF!</definedName>
    <definedName name="nananan" hidden="1">'[1]Inwestycje-zał.3'!#REF!</definedName>
    <definedName name="planowanie" hidden="1">'[1]Inwestycje-zał.3'!#REF!</definedName>
    <definedName name="Sierpień" hidden="1">'[1]Inwestycje-zał.3'!#REF!</definedName>
    <definedName name="ss" hidden="1">'[2]Inwestycje-zał.3'!#REF!</definedName>
    <definedName name="ww" hidden="1">'[1]Inwestycje-zał.3'!#REF!</definedName>
    <definedName name="xxx" hidden="1">'[1]Inwestycje-zał.3'!#REF!</definedName>
    <definedName name="xxxx" hidden="1">'[1]Inwestycje-zał.3'!#REF!</definedName>
    <definedName name="xxxxxxxx" hidden="1">'[1]Inwestycje-zał.3'!#REF!</definedName>
    <definedName name="xxxxxxxxxx" hidden="1">'[1]Inwestycje-zał.3'!#REF!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<sst xmlns="http://schemas.openxmlformats.org/spreadsheetml/2006/main" count="396" uniqueCount="148">
  <si>
    <t>Wykonanie</t>
  </si>
  <si>
    <t>Przychody</t>
  </si>
  <si>
    <t xml:space="preserve">§ </t>
  </si>
  <si>
    <t xml:space="preserve">Wyszczególnienie </t>
  </si>
  <si>
    <t>0830</t>
  </si>
  <si>
    <t>Wpływy z usług</t>
  </si>
  <si>
    <t>0920</t>
  </si>
  <si>
    <t>Pozostałe odsetki</t>
  </si>
  <si>
    <t>0970</t>
  </si>
  <si>
    <t>Wpływy z różnych dochodów</t>
  </si>
  <si>
    <t>I. Stan środków obrotowych na początek roku</t>
  </si>
  <si>
    <t>II. Przychody własne ogółem:</t>
  </si>
  <si>
    <t>%                   
4:3</t>
  </si>
  <si>
    <t>Koszty</t>
  </si>
  <si>
    <t>Wynagrodzenia osobowe pracowników</t>
  </si>
  <si>
    <t>Składki na ubezpieczenia społeczne</t>
  </si>
  <si>
    <t>Składki na Fundusz Pracy</t>
  </si>
  <si>
    <t>Wpłaty na Państwowy Fundusz Rehabilitacji Osób Niepełnosprawnych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</si>
  <si>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</si>
  <si>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</si>
  <si>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</si>
  <si>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</si>
  <si>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</si>
  <si>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</si>
  <si>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</si>
  <si>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Podatek dochodowy od osób prawnych</t>
  </si>
  <si>
    <t>Podatek od nieruchomości</t>
  </si>
  <si>
    <t>Amortyzacja</t>
  </si>
  <si>
    <t>wymagalne należności</t>
  </si>
  <si>
    <t>Należności, w tym:</t>
  </si>
  <si>
    <t>Zobowiązania, w tym:</t>
  </si>
  <si>
    <t>wymagalne zobowiązania</t>
  </si>
  <si>
    <t>-</t>
  </si>
  <si>
    <t>III. Dotacje z budżetu miasta</t>
  </si>
  <si>
    <t>Wynagrodzenia bezosobowe</t>
  </si>
  <si>
    <t>Podróże służbowe zagraniczne</t>
  </si>
  <si>
    <t>Dotacje celowe z budżetu na finansowanie lub dofinansowanie kosztów realizacji inwestycji i zakupów inwestycyjnych innych jednostek sektora finansów publicznych</t>
  </si>
  <si>
    <t>Wynagrodzenia agencyjno-prowizyjne</t>
  </si>
  <si>
    <t>Kontrakt POZ</t>
  </si>
  <si>
    <t>Ginekologia</t>
  </si>
  <si>
    <t>Opłata całodobowa</t>
  </si>
  <si>
    <t>Transport sanitarny</t>
  </si>
  <si>
    <t>Pozostała sprzedaż usług medycznych</t>
  </si>
  <si>
    <t>Wpływy z czynszu</t>
  </si>
  <si>
    <t>Programy zdrowotne</t>
  </si>
  <si>
    <t>Zużycie materiałów i energii</t>
  </si>
  <si>
    <t>Usługi obce</t>
  </si>
  <si>
    <t>Podatki i opłaty</t>
  </si>
  <si>
    <t xml:space="preserve">Wynagrodzenia </t>
  </si>
  <si>
    <t>Składki ZUS</t>
  </si>
  <si>
    <t>Świadczenia na rzecz pracowników</t>
  </si>
  <si>
    <t>Pozostałe</t>
  </si>
  <si>
    <t xml:space="preserve">Przychody </t>
  </si>
  <si>
    <t>Wynik finansowy:</t>
  </si>
  <si>
    <t xml:space="preserve">Plan </t>
  </si>
  <si>
    <t>%                   
3:4</t>
  </si>
  <si>
    <t>NFZ - kontrakt na pielęgniarki środowiskowe</t>
  </si>
  <si>
    <t>dla jednostek gospodarczych</t>
  </si>
  <si>
    <t>dla osób fizycznych odpłatne</t>
  </si>
  <si>
    <t>Umowy z Urzędem Miasta</t>
  </si>
  <si>
    <t>Dzierżawy, materiały</t>
  </si>
  <si>
    <t>pozostałe przychody operacyjne</t>
  </si>
  <si>
    <t>przychody finansowe</t>
  </si>
  <si>
    <t xml:space="preserve">Zużycie materiałów  </t>
  </si>
  <si>
    <t>Zużycie energii</t>
  </si>
  <si>
    <t>Usługi komunalne</t>
  </si>
  <si>
    <t>Zakup procedur</t>
  </si>
  <si>
    <t>Usługi remontowe</t>
  </si>
  <si>
    <t>Usługi bankowe</t>
  </si>
  <si>
    <t>Pozostałe usługi</t>
  </si>
  <si>
    <t>Wynagrodzenia</t>
  </si>
  <si>
    <t>Pozostałe koszty rodzajowe</t>
  </si>
  <si>
    <t>Pozostałe koszty operacyjne</t>
  </si>
  <si>
    <t>w ramach kontraktu z NFZ</t>
  </si>
  <si>
    <t>sprzedaż usług medycyny pracy</t>
  </si>
  <si>
    <t>sprzedaż usług z tytułu szczepień</t>
  </si>
  <si>
    <t>sprzedaż usług dla innych ZOZ-ów</t>
  </si>
  <si>
    <t>Pozostałe przychody finansowe</t>
  </si>
  <si>
    <t>dotacje do programów profilaktycznych</t>
  </si>
  <si>
    <t>z tytułu wynajmu pomieszczeń</t>
  </si>
  <si>
    <t>dzierżawy sprzętu</t>
  </si>
  <si>
    <t>należności za media, telefon</t>
  </si>
  <si>
    <t>pozostałe przychody</t>
  </si>
  <si>
    <t>Ubezpieczenia społeczne i inne świadczenia</t>
  </si>
  <si>
    <t>Koszty finansowe</t>
  </si>
  <si>
    <t>Usługi medyczne odpłatne, w tym:</t>
  </si>
  <si>
    <t>Inne przychody, w tym:</t>
  </si>
  <si>
    <t>Zużycie materiałów i energii, z tego:</t>
  </si>
  <si>
    <t>Usługi obce, z tego:</t>
  </si>
  <si>
    <t>Sprzedaż usług medycznych, w tym:</t>
  </si>
  <si>
    <t>dla pozostałych odbiorców, z tego:</t>
  </si>
  <si>
    <t>Pozostałe przychody operacyjne, w tym:</t>
  </si>
  <si>
    <t>sprzedaż usług dla pacjentów indywidualnych</t>
  </si>
  <si>
    <t>Koszty socjalne</t>
  </si>
  <si>
    <t>Energia</t>
  </si>
  <si>
    <t>Usługi medyczne</t>
  </si>
  <si>
    <t xml:space="preserve">Pozostałe usługi </t>
  </si>
  <si>
    <t>Wydatki związane z dotacją UM</t>
  </si>
  <si>
    <t>Pokrycie amortyzacji</t>
  </si>
  <si>
    <t>0570</t>
  </si>
  <si>
    <t>Grzywny, mandaty i inne kary pieniężne od ludności</t>
  </si>
  <si>
    <t>0840</t>
  </si>
  <si>
    <t xml:space="preserve">Wpływy ze sprzedaży wyrobów </t>
  </si>
  <si>
    <t xml:space="preserve">IV. Dotacje na inwestycje </t>
  </si>
  <si>
    <t>Zakup pomocy naukowych, dydaktycznych i książek</t>
  </si>
  <si>
    <t>Stan środków obrotowych na koniec roku</t>
  </si>
  <si>
    <t>Usługi transportowe</t>
  </si>
  <si>
    <t>Wpływy ze sprzedaży wyrobów i składników majątkowych</t>
  </si>
  <si>
    <t>Zakup usług zdrowotnych</t>
  </si>
  <si>
    <t>Opłaty z tytułu zakupu usług telekomunikacyjnych telefonii komórkowej</t>
  </si>
  <si>
    <t>Opłaty z tytułu zakupu usług telekomunikacyjnych telefonii stacjonarnej</t>
  </si>
  <si>
    <t>Zakup usług obejmujące tłumaczenia</t>
  </si>
  <si>
    <t>Opłaty czynszowe</t>
  </si>
  <si>
    <t>Szkolenia pracowników</t>
  </si>
  <si>
    <t>Zakup materiałów papierniczych do sprzętu drukarskiego i urządzeń kserograficznych</t>
  </si>
  <si>
    <t>Zakup akcesoriów komputerowych w tym programów i licencji</t>
  </si>
  <si>
    <t>Proktologia</t>
  </si>
  <si>
    <t>Odsetki uzyskane</t>
  </si>
  <si>
    <t>Materiały i wyposażenie - medyczne</t>
  </si>
  <si>
    <t>Materiały i wyposażenie - pozostałe</t>
  </si>
  <si>
    <t>Pozostałe koszty finansowe</t>
  </si>
  <si>
    <t>Wydatki związane z dzierżawą lokali</t>
  </si>
  <si>
    <t>Straty nadzwyczajne</t>
  </si>
  <si>
    <t>Wpłaty na PFRON</t>
  </si>
  <si>
    <t>Zakup usług dostępu do sieci Internet</t>
  </si>
  <si>
    <t>Zakup z tytułu usług telekomunikacyjnych telefonii stacjonarnej</t>
  </si>
  <si>
    <t>Opłaty czynszowe za pomieszczenia biurowe</t>
  </si>
  <si>
    <t>IV. Dotacja na zadania publiczne z budżetu miasta</t>
  </si>
  <si>
    <t>Przychody p.oper.p.fin.</t>
  </si>
  <si>
    <t>VAT nieodliczony</t>
  </si>
  <si>
    <t>I. Przychody własne ogółem:</t>
  </si>
  <si>
    <t>II. Dotacje z budżetu państwa</t>
  </si>
  <si>
    <t xml:space="preserve">V. Dotacje z budżetu miasta na inwestycje </t>
  </si>
  <si>
    <t>IV. Dotacja z budżetu miasta na zadania publiczne</t>
  </si>
  <si>
    <t>OGÓŁEM</t>
  </si>
  <si>
    <t xml:space="preserve">Plan na 2009 r. </t>
  </si>
  <si>
    <t>Wykonanie 
za 2009 r.</t>
  </si>
  <si>
    <t>Koszty pozostałe</t>
  </si>
  <si>
    <r>
      <t>OGÓŁEM</t>
    </r>
    <r>
      <rPr>
        <b/>
        <sz val="10"/>
        <rFont val="Arial"/>
        <family val="2"/>
      </rPr>
      <t xml:space="preserve"> (I+II+III+IV)</t>
    </r>
  </si>
  <si>
    <t>Wynagrodzenia osobowe niezaliczane do wynagrodzeń</t>
  </si>
  <si>
    <r>
      <t>OGÓŁEM</t>
    </r>
    <r>
      <rPr>
        <b/>
        <sz val="10"/>
        <rFont val="Arial"/>
        <family val="2"/>
      </rPr>
      <t xml:space="preserve"> (I+II+III)</t>
    </r>
  </si>
  <si>
    <t>Wydatki na zakupy inwestycyjne jednostek budżetowych</t>
  </si>
  <si>
    <r>
      <t>OGÓŁEM</t>
    </r>
    <r>
      <rPr>
        <b/>
        <sz val="10"/>
        <rFont val="Arial"/>
        <family val="2"/>
      </rPr>
      <t xml:space="preserve"> (I+II+III+IV+V)</t>
    </r>
  </si>
  <si>
    <t>Dotacja na inwestycje</t>
  </si>
  <si>
    <t>0922</t>
  </si>
  <si>
    <t>Honoraria</t>
  </si>
  <si>
    <t>Wydatki osobowe niezależne od wynagrodzeń - nagrody festiwalowe</t>
  </si>
  <si>
    <t>Korekta VAT za 08 r.</t>
  </si>
</sst>
</file>

<file path=xl/styles.xml><?xml version="1.0" encoding="utf-8"?>
<styleSheet xmlns="http://schemas.openxmlformats.org/spreadsheetml/2006/main">
  <numFmts count="6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[$zł-415];[Red]\-#,##0.00\ [$zł-415]"/>
    <numFmt numFmtId="189" formatCode="d\ mmmm\ yyyy"/>
    <numFmt numFmtId="190" formatCode="#,##0\ [$zł-415];[Red]\-#,##0\ [$zł-415]"/>
    <numFmt numFmtId="191" formatCode="0.000%"/>
    <numFmt numFmtId="192" formatCode="[&gt;0]#,##0.00&quot; zł &quot;;[&lt;0]\-#,##0.00&quot; zł &quot;;&quot; -&quot;#&quot; zł &quot;"/>
    <numFmt numFmtId="193" formatCode="[&gt;0]#,##0.000&quot; zł &quot;;[&lt;0]\-#,##0.000&quot; zł &quot;;&quot; -&quot;#&quot; zł &quot;"/>
    <numFmt numFmtId="194" formatCode="#,##0.00\ _z_ł"/>
    <numFmt numFmtId="195" formatCode="#,##0.0000"/>
    <numFmt numFmtId="196" formatCode="[&gt;0]#,##0.000&quot; zł &quot;;[&lt;0]\-#,##0.000&quot; zł &quot;;&quot; -&quot;#.0&quot; zł &quot;"/>
    <numFmt numFmtId="197" formatCode="[&gt;0]#,##0.0000&quot; zł &quot;;[&lt;0]\-#,##0.0000&quot; zł &quot;;&quot; -&quot;#.00&quot; zł &quot;"/>
    <numFmt numFmtId="198" formatCode="[&gt;0]#,##0.00000&quot; zł &quot;;[&lt;0]\-#,##0.00000&quot; zł &quot;;&quot; -&quot;#.000&quot; zł &quot;"/>
    <numFmt numFmtId="199" formatCode="mmm/yyyy"/>
    <numFmt numFmtId="200" formatCode="0.0000"/>
    <numFmt numFmtId="201" formatCode="0.000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#,##0.00000"/>
    <numFmt numFmtId="208" formatCode="#\.##0"/>
    <numFmt numFmtId="209" formatCode="#\.###\.##0"/>
    <numFmt numFmtId="210" formatCode="#\.##0.00"/>
    <numFmt numFmtId="211" formatCode="0\.##0.00"/>
    <numFmt numFmtId="212" formatCode="###\.###"/>
    <numFmt numFmtId="213" formatCode="#\.###\.##0.00"/>
    <numFmt numFmtId="214" formatCode="#\.###\.###.#0"/>
    <numFmt numFmtId="215" formatCode="[$€-2]\ #,##0.00_);[Red]\([$€-2]\ #,##0.00\)"/>
  </numFmts>
  <fonts count="15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67" applyFont="1">
      <alignment/>
      <protection/>
    </xf>
    <xf numFmtId="0" fontId="7" fillId="0" borderId="1" xfId="67" applyFont="1" applyBorder="1" applyAlignment="1">
      <alignment horizontal="left" vertical="center" wrapText="1"/>
      <protection/>
    </xf>
    <xf numFmtId="4" fontId="7" fillId="0" borderId="1" xfId="67" applyNumberFormat="1" applyFont="1" applyBorder="1" applyAlignment="1">
      <alignment horizontal="center" vertical="center"/>
      <protection/>
    </xf>
    <xf numFmtId="0" fontId="8" fillId="0" borderId="1" xfId="67" applyFont="1" applyBorder="1" applyAlignment="1">
      <alignment horizontal="left" vertical="center"/>
      <protection/>
    </xf>
    <xf numFmtId="0" fontId="7" fillId="0" borderId="1" xfId="67" applyFont="1" applyBorder="1" applyAlignment="1">
      <alignment horizontal="center" vertical="center" wrapText="1"/>
      <protection/>
    </xf>
    <xf numFmtId="0" fontId="10" fillId="0" borderId="1" xfId="6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2" borderId="1" xfId="67" applyFont="1" applyFill="1" applyBorder="1" applyAlignment="1">
      <alignment horizontal="center" vertical="center" wrapText="1"/>
      <protection/>
    </xf>
    <xf numFmtId="164" fontId="4" fillId="0" borderId="1" xfId="67" applyNumberFormat="1" applyFont="1" applyBorder="1" applyAlignment="1">
      <alignment horizontal="center" vertical="center" wrapText="1"/>
      <protection/>
    </xf>
    <xf numFmtId="3" fontId="1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9" fillId="2" borderId="1" xfId="67" applyNumberFormat="1" applyFont="1" applyFill="1" applyBorder="1" applyAlignment="1">
      <alignment horizontal="center" vertical="center" wrapText="1"/>
      <protection/>
    </xf>
    <xf numFmtId="4" fontId="0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164" fontId="12" fillId="0" borderId="1" xfId="67" applyNumberFormat="1" applyFont="1" applyBorder="1" applyAlignment="1">
      <alignment horizontal="center" vertical="center" wrapText="1"/>
      <protection/>
    </xf>
    <xf numFmtId="4" fontId="9" fillId="2" borderId="1" xfId="67" applyNumberFormat="1" applyFont="1" applyFill="1" applyBorder="1" applyAlignment="1">
      <alignment horizontal="center" vertical="center" wrapText="1"/>
      <protection/>
    </xf>
    <xf numFmtId="164" fontId="9" fillId="2" borderId="1" xfId="67" applyNumberFormat="1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3" fontId="4" fillId="0" borderId="1" xfId="67" applyNumberFormat="1" applyFont="1" applyBorder="1" applyAlignment="1">
      <alignment horizontal="center"/>
      <protection/>
    </xf>
    <xf numFmtId="3" fontId="11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4" fontId="9" fillId="2" borderId="1" xfId="69" applyNumberFormat="1" applyFont="1" applyFill="1" applyBorder="1" applyAlignment="1">
      <alignment horizontal="center" vertical="center" wrapText="1"/>
    </xf>
    <xf numFmtId="4" fontId="4" fillId="0" borderId="1" xfId="67" applyNumberFormat="1" applyFont="1" applyBorder="1" applyAlignment="1">
      <alignment horizontal="center"/>
      <protection/>
    </xf>
    <xf numFmtId="4" fontId="11" fillId="0" borderId="1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7" fillId="0" borderId="1" xfId="67" applyFont="1" applyBorder="1" applyAlignment="1">
      <alignment horizontal="center" vertical="center"/>
      <protection/>
    </xf>
    <xf numFmtId="3" fontId="4" fillId="0" borderId="1" xfId="67" applyNumberFormat="1" applyFont="1" applyBorder="1" applyAlignment="1">
      <alignment horizontal="center" vertical="center" wrapText="1"/>
      <protection/>
    </xf>
    <xf numFmtId="4" fontId="4" fillId="0" borderId="1" xfId="67" applyNumberFormat="1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right" vertical="center" wrapText="1"/>
    </xf>
    <xf numFmtId="0" fontId="4" fillId="0" borderId="1" xfId="67" applyFont="1" applyBorder="1" applyAlignment="1">
      <alignment horizontal="center" vertical="center" wrapText="1"/>
      <protection/>
    </xf>
    <xf numFmtId="3" fontId="7" fillId="0" borderId="1" xfId="67" applyNumberFormat="1" applyFont="1" applyBorder="1" applyAlignment="1">
      <alignment horizontal="center" vertical="center" wrapText="1"/>
      <protection/>
    </xf>
    <xf numFmtId="4" fontId="7" fillId="0" borderId="1" xfId="67" applyNumberFormat="1" applyFont="1" applyBorder="1" applyAlignment="1">
      <alignment horizontal="center" vertical="center" wrapText="1"/>
      <protection/>
    </xf>
    <xf numFmtId="164" fontId="7" fillId="0" borderId="1" xfId="67" applyNumberFormat="1" applyFont="1" applyBorder="1" applyAlignment="1">
      <alignment horizontal="center" vertical="center" wrapText="1"/>
      <protection/>
    </xf>
    <xf numFmtId="0" fontId="4" fillId="2" borderId="1" xfId="67" applyFont="1" applyFill="1" applyBorder="1" applyAlignment="1">
      <alignment horizontal="center" vertical="center" wrapText="1"/>
      <protection/>
    </xf>
    <xf numFmtId="4" fontId="12" fillId="0" borderId="1" xfId="67" applyNumberFormat="1" applyFont="1" applyBorder="1" applyAlignment="1">
      <alignment horizontal="center" vertical="center"/>
      <protection/>
    </xf>
    <xf numFmtId="0" fontId="4" fillId="0" borderId="1" xfId="67" applyFont="1" applyBorder="1" applyAlignment="1" quotePrefix="1">
      <alignment horizontal="center" vertical="center" wrapText="1"/>
      <protection/>
    </xf>
    <xf numFmtId="0" fontId="4" fillId="0" borderId="1" xfId="67" applyFont="1" applyBorder="1" applyAlignment="1">
      <alignment horizontal="left" vertical="center" wrapText="1"/>
      <protection/>
    </xf>
    <xf numFmtId="4" fontId="4" fillId="0" borderId="0" xfId="67" applyNumberFormat="1" applyFont="1">
      <alignment/>
      <protection/>
    </xf>
    <xf numFmtId="4" fontId="7" fillId="0" borderId="1" xfId="67" applyNumberFormat="1" applyFont="1" applyFill="1" applyBorder="1" applyAlignment="1">
      <alignment horizontal="center" vertical="center"/>
      <protection/>
    </xf>
    <xf numFmtId="4" fontId="4" fillId="0" borderId="0" xfId="67" applyNumberFormat="1" applyFont="1" applyFill="1">
      <alignment/>
      <protection/>
    </xf>
    <xf numFmtId="164" fontId="7" fillId="2" borderId="1" xfId="67" applyNumberFormat="1" applyFont="1" applyFill="1" applyBorder="1" applyAlignment="1">
      <alignment horizontal="center" vertical="center" wrapText="1"/>
      <protection/>
    </xf>
    <xf numFmtId="0" fontId="6" fillId="0" borderId="0" xfId="67" applyFont="1">
      <alignment/>
      <protection/>
    </xf>
    <xf numFmtId="10" fontId="4" fillId="0" borderId="0" xfId="69" applyNumberFormat="1" applyFont="1" applyAlignment="1">
      <alignment/>
    </xf>
    <xf numFmtId="0" fontId="4" fillId="0" borderId="0" xfId="67" applyFont="1" applyBorder="1">
      <alignment/>
      <protection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164" fontId="4" fillId="0" borderId="0" xfId="67" applyNumberFormat="1" applyFont="1" applyBorder="1" applyAlignment="1">
      <alignment horizontal="center" vertical="center" wrapText="1"/>
      <protection/>
    </xf>
    <xf numFmtId="0" fontId="7" fillId="0" borderId="0" xfId="67" applyFont="1" applyBorder="1" applyAlignment="1">
      <alignment horizontal="left" vertical="center" wrapText="1"/>
      <protection/>
    </xf>
    <xf numFmtId="4" fontId="7" fillId="0" borderId="0" xfId="67" applyNumberFormat="1" applyFont="1" applyBorder="1" applyAlignment="1">
      <alignment horizontal="center" vertical="center" wrapText="1"/>
      <protection/>
    </xf>
    <xf numFmtId="164" fontId="12" fillId="0" borderId="0" xfId="69" applyNumberFormat="1" applyFont="1" applyAlignment="1">
      <alignment/>
    </xf>
    <xf numFmtId="0" fontId="14" fillId="0" borderId="0" xfId="67" applyFont="1">
      <alignment/>
      <protection/>
    </xf>
    <xf numFmtId="0" fontId="14" fillId="0" borderId="0" xfId="67" applyFont="1" applyFill="1" applyBorder="1">
      <alignment/>
      <protection/>
    </xf>
    <xf numFmtId="0" fontId="7" fillId="0" borderId="1" xfId="67" applyFont="1" applyBorder="1" applyAlignment="1">
      <alignment horizontal="left" vertical="center" wrapText="1"/>
      <protection/>
    </xf>
    <xf numFmtId="0" fontId="8" fillId="0" borderId="1" xfId="67" applyFont="1" applyBorder="1" applyAlignment="1">
      <alignment horizontal="left" vertical="center"/>
      <protection/>
    </xf>
    <xf numFmtId="0" fontId="9" fillId="0" borderId="2" xfId="67" applyFont="1" applyBorder="1" applyAlignment="1">
      <alignment horizontal="center" vertical="center" wrapText="1"/>
      <protection/>
    </xf>
    <xf numFmtId="0" fontId="9" fillId="0" borderId="3" xfId="67" applyFont="1" applyBorder="1" applyAlignment="1">
      <alignment horizontal="center" vertical="center" wrapText="1"/>
      <protection/>
    </xf>
    <xf numFmtId="0" fontId="9" fillId="0" borderId="4" xfId="67" applyFont="1" applyBorder="1" applyAlignment="1">
      <alignment horizontal="center" vertical="center" wrapText="1"/>
      <protection/>
    </xf>
  </cellXfs>
  <cellStyles count="57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Inwestycje - kontynuacja2005-25.09" xfId="28"/>
    <cellStyle name="_laroux_Inwestycje i remonty - zał. 3, 4 i 6,7" xfId="29"/>
    <cellStyle name="_laroux_KOREKTA4" xfId="30"/>
    <cellStyle name="_laroux_korVI99a" xfId="31"/>
    <cellStyle name="_laroux_korVI99b" xfId="32"/>
    <cellStyle name="_laroux_Prognoza Wydatków -1999r. (2)" xfId="33"/>
    <cellStyle name="_laroux_Projekt wydatków bieżących ze zlec. 2005r.-30.09 - zał.2" xfId="34"/>
    <cellStyle name="_laroux_SPRAW97R" xfId="35"/>
    <cellStyle name="_laroux_SPRAW98A" xfId="36"/>
    <cellStyle name="_laroux_SPRAW98R" xfId="37"/>
    <cellStyle name="_laroux_Tabela nr3 (2)" xfId="38"/>
    <cellStyle name="_laroux_UKWYD98A" xfId="39"/>
    <cellStyle name="_laroux_unia euro." xfId="40"/>
    <cellStyle name="_laroux_Wstepny proj.1999r.  (2)" xfId="41"/>
    <cellStyle name="_laroux_Wyd§-30.11 (2)" xfId="42"/>
    <cellStyle name="_laroux_Wyd§-30.9-(2)aktualne (2)" xfId="43"/>
    <cellStyle name="_laroux_Wyd§-31.12.98r (2)" xfId="44"/>
    <cellStyle name="_laroux_WYDAT98" xfId="45"/>
    <cellStyle name="_laroux_WYDATKI-jedn. (2)" xfId="46"/>
    <cellStyle name="_laroux_WYKRMP98" xfId="47"/>
    <cellStyle name="_laroux_Wyn.i zatr. j.org. 96-98 (2)" xfId="48"/>
    <cellStyle name="_laroux_ZAŁ NR 1" xfId="49"/>
    <cellStyle name="_laroux_zał. 1 wyd" xfId="50"/>
    <cellStyle name="_laroux_ZAŁ. NR 14" xfId="51"/>
    <cellStyle name="_laroux_ZAŁ. NR 7" xfId="52"/>
    <cellStyle name="_laroux_ZAŁ. NR 8" xfId="53"/>
    <cellStyle name="_laroux_ZAŁ. NR 9" xfId="54"/>
    <cellStyle name="_laroux_zał.3" xfId="55"/>
    <cellStyle name="_laroux_ZATRUD" xfId="56"/>
    <cellStyle name="_laroux_Zeszyt1" xfId="57"/>
    <cellStyle name="Comma [0]_laroux" xfId="58"/>
    <cellStyle name="Comma_laroux" xfId="59"/>
    <cellStyle name="Currency [0]_laroux" xfId="60"/>
    <cellStyle name="Currency_laroux" xfId="61"/>
    <cellStyle name="Comma" xfId="62"/>
    <cellStyle name="Comma [0]" xfId="63"/>
    <cellStyle name="Hyperlink" xfId="64"/>
    <cellStyle name="Normal_laroux" xfId="65"/>
    <cellStyle name="normální_laroux" xfId="66"/>
    <cellStyle name="Normalny_Zeszyt1" xfId="67"/>
    <cellStyle name="Followed Hyperlink" xfId="68"/>
    <cellStyle name="Percent" xfId="69"/>
    <cellStyle name="Currency" xfId="70"/>
    <cellStyle name="Currency [0]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1%20ROK\Wstepny%20projekt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5.00390625" style="1" bestFit="1" customWidth="1"/>
    <col min="2" max="2" width="51.25390625" style="1" customWidth="1"/>
    <col min="3" max="4" width="17.75390625" style="1" customWidth="1"/>
    <col min="5" max="16384" width="9.125" style="1" customWidth="1"/>
  </cols>
  <sheetData>
    <row r="1" spans="1:5" ht="30.75" customHeight="1">
      <c r="A1" s="61" t="s">
        <v>1</v>
      </c>
      <c r="B1" s="62"/>
      <c r="C1" s="62"/>
      <c r="D1" s="62"/>
      <c r="E1" s="63"/>
    </row>
    <row r="2" spans="1:5" ht="30" customHeight="1">
      <c r="A2" s="5" t="s">
        <v>2</v>
      </c>
      <c r="B2" s="5" t="s">
        <v>3</v>
      </c>
      <c r="C2" s="5" t="s">
        <v>135</v>
      </c>
      <c r="D2" s="5" t="s">
        <v>136</v>
      </c>
      <c r="E2" s="5" t="s">
        <v>12</v>
      </c>
    </row>
    <row r="3" spans="1:5" s="44" customFormat="1" ht="11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9.5" customHeight="1">
      <c r="A4" s="32"/>
      <c r="B4" s="2" t="s">
        <v>10</v>
      </c>
      <c r="C4" s="33">
        <v>200000</v>
      </c>
      <c r="D4" s="34">
        <v>186315.01</v>
      </c>
      <c r="E4" s="35">
        <f>D4/C4</f>
        <v>0.9315750500000001</v>
      </c>
    </row>
    <row r="5" spans="1:5" ht="19.5" customHeight="1">
      <c r="A5" s="32"/>
      <c r="B5" s="2" t="s">
        <v>11</v>
      </c>
      <c r="C5" s="33">
        <v>1335000</v>
      </c>
      <c r="D5" s="34">
        <v>1312436.66</v>
      </c>
      <c r="E5" s="35">
        <f aca="true" t="shared" si="0" ref="E5:E12">D5/C5</f>
        <v>0.9830986217228463</v>
      </c>
    </row>
    <row r="6" spans="1:5" ht="19.5" customHeight="1">
      <c r="A6" s="38" t="s">
        <v>4</v>
      </c>
      <c r="B6" s="39" t="s">
        <v>5</v>
      </c>
      <c r="C6" s="29">
        <v>1300000</v>
      </c>
      <c r="D6" s="30">
        <v>1266257.51</v>
      </c>
      <c r="E6" s="10">
        <f t="shared" si="0"/>
        <v>0.9740442384615384</v>
      </c>
    </row>
    <row r="7" spans="1:5" ht="19.5" customHeight="1" hidden="1">
      <c r="A7" s="38" t="s">
        <v>101</v>
      </c>
      <c r="B7" s="39" t="s">
        <v>107</v>
      </c>
      <c r="C7" s="29"/>
      <c r="D7" s="30">
        <v>0</v>
      </c>
      <c r="E7" s="10"/>
    </row>
    <row r="8" spans="1:5" ht="19.5" customHeight="1">
      <c r="A8" s="38" t="s">
        <v>6</v>
      </c>
      <c r="B8" s="39" t="s">
        <v>7</v>
      </c>
      <c r="C8" s="29">
        <v>5000</v>
      </c>
      <c r="D8" s="30">
        <v>5170.81</v>
      </c>
      <c r="E8" s="10">
        <f t="shared" si="0"/>
        <v>1.034162</v>
      </c>
    </row>
    <row r="9" spans="1:5" ht="19.5" customHeight="1">
      <c r="A9" s="38" t="s">
        <v>8</v>
      </c>
      <c r="B9" s="39" t="s">
        <v>9</v>
      </c>
      <c r="C9" s="29">
        <v>30000</v>
      </c>
      <c r="D9" s="30">
        <v>41008.34</v>
      </c>
      <c r="E9" s="10">
        <f t="shared" si="0"/>
        <v>1.3669446666666665</v>
      </c>
    </row>
    <row r="10" spans="1:5" ht="19.5" customHeight="1">
      <c r="A10" s="32"/>
      <c r="B10" s="2" t="s">
        <v>33</v>
      </c>
      <c r="C10" s="33">
        <v>2392000</v>
      </c>
      <c r="D10" s="34">
        <v>2344700</v>
      </c>
      <c r="E10" s="35">
        <f t="shared" si="0"/>
        <v>0.9802257525083612</v>
      </c>
    </row>
    <row r="11" spans="1:5" ht="19.5" customHeight="1" hidden="1">
      <c r="A11" s="32"/>
      <c r="B11" s="2" t="s">
        <v>127</v>
      </c>
      <c r="C11" s="33">
        <v>0</v>
      </c>
      <c r="D11" s="34">
        <v>0</v>
      </c>
      <c r="E11" s="35"/>
    </row>
    <row r="12" spans="1:5" ht="19.5" customHeight="1">
      <c r="A12" s="36"/>
      <c r="B12" s="9" t="s">
        <v>138</v>
      </c>
      <c r="C12" s="13">
        <f>C4+C5+C10+C11</f>
        <v>3927000</v>
      </c>
      <c r="D12" s="17">
        <f>D4+D5+D10+D11</f>
        <v>3843451.67</v>
      </c>
      <c r="E12" s="18">
        <f t="shared" si="0"/>
        <v>0.9787246422205246</v>
      </c>
    </row>
    <row r="13" ht="18" customHeight="1"/>
    <row r="14" spans="1:7" ht="30.75" customHeight="1">
      <c r="A14" s="61" t="s">
        <v>13</v>
      </c>
      <c r="B14" s="62"/>
      <c r="C14" s="62"/>
      <c r="D14" s="62"/>
      <c r="E14" s="63"/>
      <c r="G14" s="45"/>
    </row>
    <row r="15" spans="1:5" ht="30" customHeight="1">
      <c r="A15" s="5" t="s">
        <v>2</v>
      </c>
      <c r="B15" s="5" t="s">
        <v>3</v>
      </c>
      <c r="C15" s="5" t="s">
        <v>135</v>
      </c>
      <c r="D15" s="5" t="s">
        <v>136</v>
      </c>
      <c r="E15" s="5" t="s">
        <v>12</v>
      </c>
    </row>
    <row r="16" spans="1:5" ht="10.5" customHeight="1">
      <c r="A16" s="6">
        <v>1</v>
      </c>
      <c r="B16" s="6">
        <v>2</v>
      </c>
      <c r="C16" s="6">
        <v>3</v>
      </c>
      <c r="D16" s="6">
        <v>4</v>
      </c>
      <c r="E16" s="6">
        <v>5</v>
      </c>
    </row>
    <row r="17" spans="1:5" ht="12.75">
      <c r="A17" s="32">
        <v>3020</v>
      </c>
      <c r="B17" s="39" t="s">
        <v>139</v>
      </c>
      <c r="C17" s="29">
        <v>17000</v>
      </c>
      <c r="D17" s="30">
        <v>16344.56</v>
      </c>
      <c r="E17" s="10">
        <f>D17/C17</f>
        <v>0.9614447058823529</v>
      </c>
    </row>
    <row r="18" spans="1:5" ht="12.75">
      <c r="A18" s="32">
        <v>4010</v>
      </c>
      <c r="B18" s="39" t="s">
        <v>14</v>
      </c>
      <c r="C18" s="29">
        <v>1350000</v>
      </c>
      <c r="D18" s="30">
        <v>1279860.91</v>
      </c>
      <c r="E18" s="10">
        <f>D18/C18</f>
        <v>0.9480451185185185</v>
      </c>
    </row>
    <row r="19" spans="1:5" ht="12.75">
      <c r="A19" s="32">
        <v>4110</v>
      </c>
      <c r="B19" s="39" t="s">
        <v>15</v>
      </c>
      <c r="C19" s="29">
        <v>195000</v>
      </c>
      <c r="D19" s="30">
        <v>189244.64</v>
      </c>
      <c r="E19" s="10">
        <f aca="true" t="shared" si="1" ref="E19:E33">D19/C19</f>
        <v>0.9704853333333334</v>
      </c>
    </row>
    <row r="20" spans="1:5" ht="12.75">
      <c r="A20" s="32">
        <v>4120</v>
      </c>
      <c r="B20" s="39" t="s">
        <v>16</v>
      </c>
      <c r="C20" s="29">
        <v>29000</v>
      </c>
      <c r="D20" s="30">
        <v>28138.1</v>
      </c>
      <c r="E20" s="10">
        <f t="shared" si="1"/>
        <v>0.9702793103448275</v>
      </c>
    </row>
    <row r="21" spans="1:5" ht="25.5">
      <c r="A21" s="32">
        <v>4140</v>
      </c>
      <c r="B21" s="39" t="s">
        <v>17</v>
      </c>
      <c r="C21" s="29">
        <v>11000</v>
      </c>
      <c r="D21" s="30">
        <v>10071.89</v>
      </c>
      <c r="E21" s="10">
        <f t="shared" si="1"/>
        <v>0.9156263636363636</v>
      </c>
    </row>
    <row r="22" spans="1:5" ht="12.75">
      <c r="A22" s="32">
        <v>4210</v>
      </c>
      <c r="B22" s="39" t="s">
        <v>18</v>
      </c>
      <c r="C22" s="29">
        <v>130000</v>
      </c>
      <c r="D22" s="30">
        <v>119103.03</v>
      </c>
      <c r="E22" s="10">
        <f t="shared" si="1"/>
        <v>0.9161771538461538</v>
      </c>
    </row>
    <row r="23" spans="1:5" ht="12.75">
      <c r="A23" s="32">
        <v>4260</v>
      </c>
      <c r="B23" s="39" t="s">
        <v>19</v>
      </c>
      <c r="C23" s="29">
        <v>135000</v>
      </c>
      <c r="D23" s="30">
        <v>143842.84</v>
      </c>
      <c r="E23" s="10">
        <f t="shared" si="1"/>
        <v>1.0655025185185185</v>
      </c>
    </row>
    <row r="24" spans="1:5" ht="12.75">
      <c r="A24" s="32">
        <v>4270</v>
      </c>
      <c r="B24" s="39" t="s">
        <v>20</v>
      </c>
      <c r="C24" s="29">
        <v>35000</v>
      </c>
      <c r="D24" s="30">
        <v>21021.49</v>
      </c>
      <c r="E24" s="10">
        <f t="shared" si="1"/>
        <v>0.6006140000000001</v>
      </c>
    </row>
    <row r="25" spans="1:5" ht="12.75">
      <c r="A25" s="32">
        <v>4300</v>
      </c>
      <c r="B25" s="39" t="s">
        <v>21</v>
      </c>
      <c r="C25" s="29">
        <v>1874000</v>
      </c>
      <c r="D25" s="30">
        <v>1722494.09</v>
      </c>
      <c r="E25" s="10">
        <f t="shared" si="1"/>
        <v>0.9191537299893277</v>
      </c>
    </row>
    <row r="26" spans="1:5" ht="12.75">
      <c r="A26" s="32">
        <v>4410</v>
      </c>
      <c r="B26" s="39" t="s">
        <v>22</v>
      </c>
      <c r="C26" s="29">
        <v>2000</v>
      </c>
      <c r="D26" s="30">
        <v>1570.41</v>
      </c>
      <c r="E26" s="10">
        <f t="shared" si="1"/>
        <v>0.785205</v>
      </c>
    </row>
    <row r="27" spans="1:5" ht="12.75">
      <c r="A27" s="32">
        <v>4420</v>
      </c>
      <c r="B27" s="39" t="s">
        <v>35</v>
      </c>
      <c r="C27" s="29">
        <v>2000</v>
      </c>
      <c r="D27" s="30">
        <v>1523.38</v>
      </c>
      <c r="E27" s="10">
        <f t="shared" si="1"/>
        <v>0.7616900000000001</v>
      </c>
    </row>
    <row r="28" spans="1:5" ht="12.75">
      <c r="A28" s="32">
        <v>4430</v>
      </c>
      <c r="B28" s="39" t="s">
        <v>23</v>
      </c>
      <c r="C28" s="29">
        <v>55000</v>
      </c>
      <c r="D28" s="30">
        <v>57623.38</v>
      </c>
      <c r="E28" s="10">
        <f t="shared" si="1"/>
        <v>1.0476978181818182</v>
      </c>
    </row>
    <row r="29" spans="1:5" ht="12.75">
      <c r="A29" s="32">
        <v>4440</v>
      </c>
      <c r="B29" s="39" t="s">
        <v>24</v>
      </c>
      <c r="C29" s="29">
        <v>28000</v>
      </c>
      <c r="D29" s="30">
        <v>27789.11</v>
      </c>
      <c r="E29" s="10">
        <f t="shared" si="1"/>
        <v>0.9924682142857143</v>
      </c>
    </row>
    <row r="30" spans="1:5" ht="12.75">
      <c r="A30" s="32">
        <v>4460</v>
      </c>
      <c r="B30" s="39" t="s">
        <v>25</v>
      </c>
      <c r="C30" s="29">
        <v>2000</v>
      </c>
      <c r="D30" s="30">
        <v>1914</v>
      </c>
      <c r="E30" s="10">
        <f t="shared" si="1"/>
        <v>0.957</v>
      </c>
    </row>
    <row r="31" spans="1:5" ht="12.75">
      <c r="A31" s="32">
        <v>4480</v>
      </c>
      <c r="B31" s="39" t="s">
        <v>26</v>
      </c>
      <c r="C31" s="29">
        <v>17000</v>
      </c>
      <c r="D31" s="30">
        <v>17653</v>
      </c>
      <c r="E31" s="10">
        <f t="shared" si="1"/>
        <v>1.0384117647058824</v>
      </c>
    </row>
    <row r="32" spans="1:5" ht="12.75">
      <c r="A32" s="32">
        <v>4580</v>
      </c>
      <c r="B32" s="39" t="s">
        <v>7</v>
      </c>
      <c r="C32" s="29"/>
      <c r="D32" s="30">
        <v>528.07</v>
      </c>
      <c r="E32" s="10"/>
    </row>
    <row r="33" spans="1:5" ht="12.75">
      <c r="A33" s="38">
        <v>4720</v>
      </c>
      <c r="B33" s="39" t="s">
        <v>27</v>
      </c>
      <c r="C33" s="29">
        <v>45000</v>
      </c>
      <c r="D33" s="30">
        <v>44128.01</v>
      </c>
      <c r="E33" s="10">
        <f t="shared" si="1"/>
        <v>0.9806224444444445</v>
      </c>
    </row>
    <row r="34" spans="1:5" ht="19.5" customHeight="1">
      <c r="A34" s="36"/>
      <c r="B34" s="9" t="s">
        <v>134</v>
      </c>
      <c r="C34" s="13">
        <f>SUM(C17:C33)</f>
        <v>3927000</v>
      </c>
      <c r="D34" s="17">
        <f>SUM(D17:D33)</f>
        <v>3682850.909999999</v>
      </c>
      <c r="E34" s="18">
        <f>D34/C34</f>
        <v>0.9378280901451488</v>
      </c>
    </row>
    <row r="35" ht="18" customHeight="1"/>
    <row r="36" spans="1:3" ht="18.75" customHeight="1">
      <c r="A36" s="59" t="s">
        <v>29</v>
      </c>
      <c r="B36" s="59"/>
      <c r="C36" s="3">
        <v>9319</v>
      </c>
    </row>
    <row r="37" spans="1:3" ht="18.75" customHeight="1">
      <c r="A37" s="60" t="s">
        <v>28</v>
      </c>
      <c r="B37" s="60"/>
      <c r="C37" s="37" t="s">
        <v>32</v>
      </c>
    </row>
    <row r="38" ht="18" customHeight="1">
      <c r="C38" s="40"/>
    </row>
    <row r="39" spans="1:3" ht="18.75" customHeight="1">
      <c r="A39" s="59" t="s">
        <v>30</v>
      </c>
      <c r="B39" s="59"/>
      <c r="C39" s="3" t="s">
        <v>32</v>
      </c>
    </row>
    <row r="40" spans="1:3" ht="18.75" customHeight="1">
      <c r="A40" s="60" t="s">
        <v>31</v>
      </c>
      <c r="B40" s="60"/>
      <c r="C40" s="37" t="s">
        <v>32</v>
      </c>
    </row>
  </sheetData>
  <mergeCells count="6">
    <mergeCell ref="A39:B39"/>
    <mergeCell ref="A40:B40"/>
    <mergeCell ref="A1:E1"/>
    <mergeCell ref="A14:E14"/>
    <mergeCell ref="A36:B36"/>
    <mergeCell ref="A37:B37"/>
  </mergeCells>
  <printOptions horizontalCentered="1"/>
  <pageMargins left="0.5905511811023623" right="0.5905511811023623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Miejskiego Ośrodka Kultury w Opolu za 2009 rok&amp;RZałącznik Nr 34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1" bestFit="1" customWidth="1"/>
    <col min="2" max="2" width="51.25390625" style="1" customWidth="1"/>
    <col min="3" max="4" width="18.625" style="1" customWidth="1"/>
    <col min="5" max="5" width="8.00390625" style="1" bestFit="1" customWidth="1"/>
    <col min="6" max="16384" width="9.125" style="1" customWidth="1"/>
  </cols>
  <sheetData>
    <row r="1" spans="1:5" ht="30.75" customHeight="1">
      <c r="A1" s="61" t="s">
        <v>1</v>
      </c>
      <c r="B1" s="62"/>
      <c r="C1" s="62"/>
      <c r="D1" s="62"/>
      <c r="E1" s="63"/>
    </row>
    <row r="2" spans="1:5" ht="30" customHeight="1">
      <c r="A2" s="5" t="s">
        <v>2</v>
      </c>
      <c r="B2" s="5" t="s">
        <v>3</v>
      </c>
      <c r="C2" s="5" t="s">
        <v>135</v>
      </c>
      <c r="D2" s="5" t="s">
        <v>136</v>
      </c>
      <c r="E2" s="5" t="s">
        <v>12</v>
      </c>
    </row>
    <row r="3" spans="1:5" s="44" customFormat="1" ht="11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9.5" customHeight="1">
      <c r="A4" s="32"/>
      <c r="B4" s="2" t="s">
        <v>10</v>
      </c>
      <c r="C4" s="33"/>
      <c r="D4" s="34">
        <v>63932.38</v>
      </c>
      <c r="E4" s="35"/>
    </row>
    <row r="5" spans="1:5" ht="19.5" customHeight="1">
      <c r="A5" s="32"/>
      <c r="B5" s="2" t="s">
        <v>11</v>
      </c>
      <c r="C5" s="33">
        <v>140000</v>
      </c>
      <c r="D5" s="34">
        <v>234895.64</v>
      </c>
      <c r="E5" s="35">
        <f aca="true" t="shared" si="0" ref="E5:E13">D5/C5</f>
        <v>1.677826</v>
      </c>
    </row>
    <row r="6" spans="1:5" ht="19.5" customHeight="1">
      <c r="A6" s="38" t="s">
        <v>99</v>
      </c>
      <c r="B6" s="39" t="s">
        <v>100</v>
      </c>
      <c r="C6" s="29">
        <v>39000</v>
      </c>
      <c r="D6" s="30">
        <v>123684.18</v>
      </c>
      <c r="E6" s="10">
        <f t="shared" si="0"/>
        <v>3.1713892307692304</v>
      </c>
    </row>
    <row r="7" spans="1:5" ht="19.5" customHeight="1">
      <c r="A7" s="38" t="s">
        <v>4</v>
      </c>
      <c r="B7" s="39" t="s">
        <v>5</v>
      </c>
      <c r="C7" s="29">
        <v>9000</v>
      </c>
      <c r="D7" s="30">
        <v>8759.5</v>
      </c>
      <c r="E7" s="10">
        <f t="shared" si="0"/>
        <v>0.9732777777777778</v>
      </c>
    </row>
    <row r="8" spans="1:5" ht="19.5" customHeight="1">
      <c r="A8" s="38" t="s">
        <v>101</v>
      </c>
      <c r="B8" s="39" t="s">
        <v>102</v>
      </c>
      <c r="C8" s="29">
        <v>20900</v>
      </c>
      <c r="D8" s="30">
        <v>18341.63</v>
      </c>
      <c r="E8" s="10">
        <f t="shared" si="0"/>
        <v>0.8775899521531101</v>
      </c>
    </row>
    <row r="9" spans="1:5" ht="19.5" customHeight="1">
      <c r="A9" s="38" t="s">
        <v>6</v>
      </c>
      <c r="B9" s="39" t="s">
        <v>7</v>
      </c>
      <c r="C9" s="29">
        <v>100</v>
      </c>
      <c r="D9" s="30">
        <v>9.72</v>
      </c>
      <c r="E9" s="10">
        <f t="shared" si="0"/>
        <v>0.09720000000000001</v>
      </c>
    </row>
    <row r="10" spans="1:5" ht="19.5" customHeight="1">
      <c r="A10" s="38" t="s">
        <v>8</v>
      </c>
      <c r="B10" s="39" t="s">
        <v>9</v>
      </c>
      <c r="C10" s="29">
        <v>71000</v>
      </c>
      <c r="D10" s="30">
        <v>84100.61</v>
      </c>
      <c r="E10" s="10">
        <f t="shared" si="0"/>
        <v>1.1845156338028169</v>
      </c>
    </row>
    <row r="11" spans="1:5" ht="19.5" customHeight="1">
      <c r="A11" s="32"/>
      <c r="B11" s="2" t="s">
        <v>33</v>
      </c>
      <c r="C11" s="33">
        <v>2871000</v>
      </c>
      <c r="D11" s="34">
        <v>2768100</v>
      </c>
      <c r="E11" s="35">
        <f t="shared" si="0"/>
        <v>0.964158829676071</v>
      </c>
    </row>
    <row r="12" spans="1:5" ht="19.5" customHeight="1">
      <c r="A12" s="32"/>
      <c r="B12" s="2" t="s">
        <v>103</v>
      </c>
      <c r="C12" s="33">
        <v>30000</v>
      </c>
      <c r="D12" s="34">
        <v>30000</v>
      </c>
      <c r="E12" s="35">
        <f t="shared" si="0"/>
        <v>1</v>
      </c>
    </row>
    <row r="13" spans="1:5" ht="19.5" customHeight="1">
      <c r="A13" s="36"/>
      <c r="B13" s="9" t="s">
        <v>140</v>
      </c>
      <c r="C13" s="13">
        <f>C4+C5+C11+C12</f>
        <v>3041000</v>
      </c>
      <c r="D13" s="17">
        <f>D4+D5+D11+D12</f>
        <v>3096928.02</v>
      </c>
      <c r="E13" s="18">
        <f t="shared" si="0"/>
        <v>1.0183913252219665</v>
      </c>
    </row>
    <row r="14" ht="18" customHeight="1"/>
    <row r="15" spans="1:5" ht="30.75" customHeight="1">
      <c r="A15" s="61" t="s">
        <v>13</v>
      </c>
      <c r="B15" s="62"/>
      <c r="C15" s="62"/>
      <c r="D15" s="62"/>
      <c r="E15" s="63"/>
    </row>
    <row r="16" spans="1:5" ht="30" customHeight="1">
      <c r="A16" s="5" t="s">
        <v>2</v>
      </c>
      <c r="B16" s="5" t="s">
        <v>3</v>
      </c>
      <c r="C16" s="5" t="s">
        <v>135</v>
      </c>
      <c r="D16" s="5" t="s">
        <v>136</v>
      </c>
      <c r="E16" s="5" t="s">
        <v>12</v>
      </c>
    </row>
    <row r="17" spans="1:5" ht="12.75">
      <c r="A17" s="6">
        <v>1</v>
      </c>
      <c r="B17" s="6">
        <v>2</v>
      </c>
      <c r="C17" s="6">
        <v>3</v>
      </c>
      <c r="D17" s="6">
        <v>4</v>
      </c>
      <c r="E17" s="6">
        <v>5</v>
      </c>
    </row>
    <row r="18" spans="1:5" ht="12.75">
      <c r="A18" s="32">
        <v>4010</v>
      </c>
      <c r="B18" s="39" t="s">
        <v>14</v>
      </c>
      <c r="C18" s="29">
        <v>1670200</v>
      </c>
      <c r="D18" s="30">
        <v>1667643.09</v>
      </c>
      <c r="E18" s="10">
        <f aca="true" t="shared" si="1" ref="E18:E37">D18/C18</f>
        <v>0.9984690995090408</v>
      </c>
    </row>
    <row r="19" spans="1:5" ht="12.75">
      <c r="A19" s="32">
        <v>4110</v>
      </c>
      <c r="B19" s="39" t="s">
        <v>15</v>
      </c>
      <c r="C19" s="29">
        <v>251000</v>
      </c>
      <c r="D19" s="30">
        <v>250458.62</v>
      </c>
      <c r="E19" s="10">
        <f t="shared" si="1"/>
        <v>0.997843107569721</v>
      </c>
    </row>
    <row r="20" spans="1:5" ht="12.75">
      <c r="A20" s="32">
        <v>4120</v>
      </c>
      <c r="B20" s="39" t="s">
        <v>16</v>
      </c>
      <c r="C20" s="29">
        <v>40000</v>
      </c>
      <c r="D20" s="30">
        <v>38660.39</v>
      </c>
      <c r="E20" s="10">
        <f t="shared" si="1"/>
        <v>0.96650975</v>
      </c>
    </row>
    <row r="21" spans="1:5" ht="12.75">
      <c r="A21" s="32">
        <v>4140</v>
      </c>
      <c r="B21" s="39" t="s">
        <v>123</v>
      </c>
      <c r="C21" s="29">
        <v>21000</v>
      </c>
      <c r="D21" s="30">
        <v>20996</v>
      </c>
      <c r="E21" s="10">
        <f t="shared" si="1"/>
        <v>0.9998095238095238</v>
      </c>
    </row>
    <row r="22" spans="1:5" ht="12.75">
      <c r="A22" s="32">
        <v>4170</v>
      </c>
      <c r="B22" s="39" t="s">
        <v>34</v>
      </c>
      <c r="C22" s="29">
        <v>76000</v>
      </c>
      <c r="D22" s="30">
        <v>75522</v>
      </c>
      <c r="E22" s="10">
        <f t="shared" si="1"/>
        <v>0.9937105263157895</v>
      </c>
    </row>
    <row r="23" spans="1:5" ht="12.75">
      <c r="A23" s="32">
        <v>4210</v>
      </c>
      <c r="B23" s="39" t="s">
        <v>18</v>
      </c>
      <c r="C23" s="29">
        <v>151000</v>
      </c>
      <c r="D23" s="30">
        <v>150134</v>
      </c>
      <c r="E23" s="10">
        <f t="shared" si="1"/>
        <v>0.9942649006622517</v>
      </c>
    </row>
    <row r="24" spans="1:5" ht="12.75">
      <c r="A24" s="32">
        <v>4240</v>
      </c>
      <c r="B24" s="39" t="s">
        <v>104</v>
      </c>
      <c r="C24" s="29">
        <v>130000</v>
      </c>
      <c r="D24" s="30">
        <v>129887.41</v>
      </c>
      <c r="E24" s="10">
        <f t="shared" si="1"/>
        <v>0.9991339230769231</v>
      </c>
    </row>
    <row r="25" spans="1:5" ht="12.75">
      <c r="A25" s="32">
        <v>4260</v>
      </c>
      <c r="B25" s="39" t="s">
        <v>19</v>
      </c>
      <c r="C25" s="29">
        <v>73000</v>
      </c>
      <c r="D25" s="30">
        <v>72476.35</v>
      </c>
      <c r="E25" s="10">
        <f t="shared" si="1"/>
        <v>0.9928267123287672</v>
      </c>
    </row>
    <row r="26" spans="1:5" ht="12.75">
      <c r="A26" s="32">
        <v>4270</v>
      </c>
      <c r="B26" s="39" t="s">
        <v>20</v>
      </c>
      <c r="C26" s="29">
        <v>114000</v>
      </c>
      <c r="D26" s="30">
        <v>113945.85</v>
      </c>
      <c r="E26" s="10">
        <f t="shared" si="1"/>
        <v>0.999525</v>
      </c>
    </row>
    <row r="27" spans="1:5" ht="12.75">
      <c r="A27" s="32">
        <v>4280</v>
      </c>
      <c r="B27" s="39" t="s">
        <v>108</v>
      </c>
      <c r="C27" s="29">
        <v>1700</v>
      </c>
      <c r="D27" s="30">
        <v>1609.5</v>
      </c>
      <c r="E27" s="10">
        <f t="shared" si="1"/>
        <v>0.946764705882353</v>
      </c>
    </row>
    <row r="28" spans="1:5" ht="12.75">
      <c r="A28" s="32">
        <v>4300</v>
      </c>
      <c r="B28" s="39" t="s">
        <v>21</v>
      </c>
      <c r="C28" s="29">
        <v>81000</v>
      </c>
      <c r="D28" s="30">
        <v>80120.45</v>
      </c>
      <c r="E28" s="10">
        <f t="shared" si="1"/>
        <v>0.9891413580246913</v>
      </c>
    </row>
    <row r="29" spans="1:5" ht="12.75">
      <c r="A29" s="32">
        <v>4350</v>
      </c>
      <c r="B29" s="39" t="s">
        <v>124</v>
      </c>
      <c r="C29" s="29">
        <v>8500</v>
      </c>
      <c r="D29" s="30">
        <v>8487.12</v>
      </c>
      <c r="E29" s="10">
        <f t="shared" si="1"/>
        <v>0.998484705882353</v>
      </c>
    </row>
    <row r="30" spans="1:5" ht="25.5">
      <c r="A30" s="32">
        <v>4370</v>
      </c>
      <c r="B30" s="39" t="s">
        <v>125</v>
      </c>
      <c r="C30" s="29">
        <v>12000</v>
      </c>
      <c r="D30" s="30">
        <v>11759.31</v>
      </c>
      <c r="E30" s="10">
        <f t="shared" si="1"/>
        <v>0.9799424999999999</v>
      </c>
    </row>
    <row r="31" spans="1:5" ht="12.75">
      <c r="A31" s="32">
        <v>4400</v>
      </c>
      <c r="B31" s="39" t="s">
        <v>126</v>
      </c>
      <c r="C31" s="29">
        <v>255000</v>
      </c>
      <c r="D31" s="30">
        <v>254392.52</v>
      </c>
      <c r="E31" s="10">
        <f t="shared" si="1"/>
        <v>0.997617725490196</v>
      </c>
    </row>
    <row r="32" spans="1:5" ht="12.75">
      <c r="A32" s="32">
        <v>4410</v>
      </c>
      <c r="B32" s="39" t="s">
        <v>22</v>
      </c>
      <c r="C32" s="29">
        <v>4200</v>
      </c>
      <c r="D32" s="30">
        <v>4149.33</v>
      </c>
      <c r="E32" s="10">
        <f t="shared" si="1"/>
        <v>0.9879357142857143</v>
      </c>
    </row>
    <row r="33" spans="1:5" ht="12.75">
      <c r="A33" s="32">
        <v>4430</v>
      </c>
      <c r="B33" s="39" t="s">
        <v>23</v>
      </c>
      <c r="C33" s="29">
        <v>3000</v>
      </c>
      <c r="D33" s="30">
        <v>2801</v>
      </c>
      <c r="E33" s="10">
        <f t="shared" si="1"/>
        <v>0.9336666666666666</v>
      </c>
    </row>
    <row r="34" spans="1:5" ht="12.75">
      <c r="A34" s="32">
        <v>4440</v>
      </c>
      <c r="B34" s="39" t="s">
        <v>24</v>
      </c>
      <c r="C34" s="29">
        <v>52600</v>
      </c>
      <c r="D34" s="30">
        <v>52600</v>
      </c>
      <c r="E34" s="10">
        <f t="shared" si="1"/>
        <v>1</v>
      </c>
    </row>
    <row r="35" spans="1:5" ht="12.75">
      <c r="A35" s="32">
        <v>4480</v>
      </c>
      <c r="B35" s="39" t="s">
        <v>26</v>
      </c>
      <c r="C35" s="29">
        <v>3500</v>
      </c>
      <c r="D35" s="30">
        <v>3213</v>
      </c>
      <c r="E35" s="10">
        <f t="shared" si="1"/>
        <v>0.918</v>
      </c>
    </row>
    <row r="36" spans="1:5" s="58" customFormat="1" ht="12.75">
      <c r="A36" s="38">
        <v>6220</v>
      </c>
      <c r="B36" s="39" t="s">
        <v>141</v>
      </c>
      <c r="C36" s="29">
        <v>30000</v>
      </c>
      <c r="D36" s="30">
        <v>30000</v>
      </c>
      <c r="E36" s="10">
        <f t="shared" si="1"/>
        <v>1</v>
      </c>
    </row>
    <row r="37" spans="1:5" s="46" customFormat="1" ht="19.5" customHeight="1">
      <c r="A37" s="36"/>
      <c r="B37" s="9" t="s">
        <v>134</v>
      </c>
      <c r="C37" s="13">
        <f>SUM(C18:C36)</f>
        <v>2977700</v>
      </c>
      <c r="D37" s="17">
        <f>SUM(D18:D36)</f>
        <v>2968855.9400000004</v>
      </c>
      <c r="E37" s="18">
        <f t="shared" si="1"/>
        <v>0.997029902273567</v>
      </c>
    </row>
    <row r="38" ht="18" customHeight="1"/>
    <row r="39" spans="1:3" ht="18.75" customHeight="1">
      <c r="A39" s="59" t="s">
        <v>29</v>
      </c>
      <c r="B39" s="59"/>
      <c r="C39" s="41" t="s">
        <v>32</v>
      </c>
    </row>
    <row r="40" spans="1:3" ht="18.75" customHeight="1">
      <c r="A40" s="60" t="s">
        <v>28</v>
      </c>
      <c r="B40" s="60"/>
      <c r="C40" s="41" t="s">
        <v>32</v>
      </c>
    </row>
    <row r="41" ht="18" customHeight="1">
      <c r="C41" s="42"/>
    </row>
    <row r="42" spans="1:3" ht="18.75" customHeight="1">
      <c r="A42" s="59" t="s">
        <v>30</v>
      </c>
      <c r="B42" s="59"/>
      <c r="C42" s="41" t="s">
        <v>32</v>
      </c>
    </row>
    <row r="43" spans="1:3" ht="18.75" customHeight="1">
      <c r="A43" s="60" t="s">
        <v>31</v>
      </c>
      <c r="B43" s="60"/>
      <c r="C43" s="41" t="s">
        <v>32</v>
      </c>
    </row>
  </sheetData>
  <mergeCells count="6">
    <mergeCell ref="A42:B42"/>
    <mergeCell ref="A43:B43"/>
    <mergeCell ref="A1:E1"/>
    <mergeCell ref="A15:E15"/>
    <mergeCell ref="A39:B39"/>
    <mergeCell ref="A40:B40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Miejskiej Biblioteki Publicznej w Opolu za 2009 rok&amp;RZałącznik Nr 35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1" bestFit="1" customWidth="1"/>
    <col min="2" max="2" width="51.25390625" style="1" customWidth="1"/>
    <col min="3" max="4" width="18.625" style="1" customWidth="1"/>
    <col min="5" max="5" width="9.75390625" style="1" customWidth="1"/>
    <col min="6" max="16384" width="9.125" style="1" customWidth="1"/>
  </cols>
  <sheetData>
    <row r="1" spans="1:5" ht="29.25" customHeight="1">
      <c r="A1" s="61" t="s">
        <v>1</v>
      </c>
      <c r="B1" s="62"/>
      <c r="C1" s="62"/>
      <c r="D1" s="62"/>
      <c r="E1" s="63"/>
    </row>
    <row r="2" spans="1:5" ht="30" customHeight="1">
      <c r="A2" s="5" t="s">
        <v>2</v>
      </c>
      <c r="B2" s="5" t="s">
        <v>3</v>
      </c>
      <c r="C2" s="5" t="s">
        <v>135</v>
      </c>
      <c r="D2" s="5" t="s">
        <v>136</v>
      </c>
      <c r="E2" s="5" t="s">
        <v>12</v>
      </c>
    </row>
    <row r="3" spans="1:5" s="44" customFormat="1" ht="11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2.75">
      <c r="A4" s="32"/>
      <c r="B4" s="2" t="s">
        <v>10</v>
      </c>
      <c r="C4" s="33">
        <v>51706</v>
      </c>
      <c r="D4" s="34">
        <v>51706.17</v>
      </c>
      <c r="E4" s="35"/>
    </row>
    <row r="5" spans="1:5" ht="12.75">
      <c r="A5" s="32"/>
      <c r="B5" s="2" t="s">
        <v>11</v>
      </c>
      <c r="C5" s="33">
        <v>387000</v>
      </c>
      <c r="D5" s="34">
        <v>397318.17</v>
      </c>
      <c r="E5" s="35">
        <f aca="true" t="shared" si="0" ref="E5:E11">D5/C5</f>
        <v>1.0266619379844961</v>
      </c>
    </row>
    <row r="6" spans="1:5" ht="12.75">
      <c r="A6" s="38" t="s">
        <v>4</v>
      </c>
      <c r="B6" s="39" t="s">
        <v>5</v>
      </c>
      <c r="C6" s="29">
        <v>181000</v>
      </c>
      <c r="D6" s="30">
        <v>185404.78</v>
      </c>
      <c r="E6" s="10">
        <f t="shared" si="0"/>
        <v>1.0243358011049724</v>
      </c>
    </row>
    <row r="7" spans="1:5" ht="12.75">
      <c r="A7" s="38" t="s">
        <v>6</v>
      </c>
      <c r="B7" s="39" t="s">
        <v>7</v>
      </c>
      <c r="C7" s="29">
        <v>500</v>
      </c>
      <c r="D7" s="30">
        <v>331.87</v>
      </c>
      <c r="E7" s="10"/>
    </row>
    <row r="8" spans="1:5" ht="12.75">
      <c r="A8" s="38" t="s">
        <v>8</v>
      </c>
      <c r="B8" s="39" t="s">
        <v>9</v>
      </c>
      <c r="C8" s="29">
        <v>91000</v>
      </c>
      <c r="D8" s="30">
        <v>97275.67</v>
      </c>
      <c r="E8" s="10">
        <f t="shared" si="0"/>
        <v>1.0689634065934066</v>
      </c>
    </row>
    <row r="9" spans="1:5" ht="12.75">
      <c r="A9" s="38"/>
      <c r="B9" s="39" t="s">
        <v>98</v>
      </c>
      <c r="C9" s="29">
        <v>114500</v>
      </c>
      <c r="D9" s="30">
        <v>114305.85</v>
      </c>
      <c r="E9" s="10">
        <f t="shared" si="0"/>
        <v>0.9983043668122271</v>
      </c>
    </row>
    <row r="10" spans="1:7" ht="14.25" customHeight="1">
      <c r="A10" s="32"/>
      <c r="B10" s="2" t="s">
        <v>33</v>
      </c>
      <c r="C10" s="33">
        <v>2442000</v>
      </c>
      <c r="D10" s="34">
        <v>2427898.61</v>
      </c>
      <c r="E10" s="35">
        <f t="shared" si="0"/>
        <v>0.994225475020475</v>
      </c>
      <c r="G10" s="40"/>
    </row>
    <row r="11" spans="1:5" ht="19.5" customHeight="1">
      <c r="A11" s="36"/>
      <c r="B11" s="9" t="s">
        <v>140</v>
      </c>
      <c r="C11" s="13">
        <f>C4+C5+C10</f>
        <v>2880706</v>
      </c>
      <c r="D11" s="17">
        <f>D4+D5+D10</f>
        <v>2876922.9499999997</v>
      </c>
      <c r="E11" s="18">
        <f t="shared" si="0"/>
        <v>0.9986867628977062</v>
      </c>
    </row>
    <row r="12" ht="18" customHeight="1"/>
    <row r="13" spans="1:5" ht="29.25" customHeight="1">
      <c r="A13" s="61" t="s">
        <v>13</v>
      </c>
      <c r="B13" s="62"/>
      <c r="C13" s="62"/>
      <c r="D13" s="62"/>
      <c r="E13" s="63"/>
    </row>
    <row r="14" spans="1:5" ht="30" customHeight="1">
      <c r="A14" s="5" t="s">
        <v>2</v>
      </c>
      <c r="B14" s="5" t="s">
        <v>3</v>
      </c>
      <c r="C14" s="5" t="s">
        <v>135</v>
      </c>
      <c r="D14" s="5" t="s">
        <v>136</v>
      </c>
      <c r="E14" s="5" t="s">
        <v>12</v>
      </c>
    </row>
    <row r="15" spans="1:5" ht="12.75">
      <c r="A15" s="6">
        <v>1</v>
      </c>
      <c r="B15" s="6">
        <v>2</v>
      </c>
      <c r="C15" s="6">
        <v>3</v>
      </c>
      <c r="D15" s="6">
        <v>4</v>
      </c>
      <c r="E15" s="6">
        <v>5</v>
      </c>
    </row>
    <row r="16" spans="1:5" ht="12.75">
      <c r="A16" s="32">
        <v>4010</v>
      </c>
      <c r="B16" s="39" t="s">
        <v>14</v>
      </c>
      <c r="C16" s="29">
        <v>688800</v>
      </c>
      <c r="D16" s="30">
        <v>688668.5</v>
      </c>
      <c r="E16" s="10">
        <f aca="true" t="shared" si="1" ref="E16:E40">D16/C16</f>
        <v>0.9998090882694541</v>
      </c>
    </row>
    <row r="17" spans="1:5" ht="12.75">
      <c r="A17" s="32">
        <v>4110</v>
      </c>
      <c r="B17" s="39" t="s">
        <v>15</v>
      </c>
      <c r="C17" s="29">
        <v>106000</v>
      </c>
      <c r="D17" s="30">
        <v>105642.21</v>
      </c>
      <c r="E17" s="10">
        <f t="shared" si="1"/>
        <v>0.9966246226415095</v>
      </c>
    </row>
    <row r="18" spans="1:5" ht="12.75">
      <c r="A18" s="32">
        <v>4120</v>
      </c>
      <c r="B18" s="39" t="s">
        <v>16</v>
      </c>
      <c r="C18" s="29">
        <v>18000</v>
      </c>
      <c r="D18" s="30">
        <v>17590.28</v>
      </c>
      <c r="E18" s="10">
        <f t="shared" si="1"/>
        <v>0.9772377777777778</v>
      </c>
    </row>
    <row r="19" spans="1:5" ht="12.75">
      <c r="A19" s="32">
        <v>4170</v>
      </c>
      <c r="B19" s="39" t="s">
        <v>34</v>
      </c>
      <c r="C19" s="29">
        <v>61000</v>
      </c>
      <c r="D19" s="30">
        <v>60991</v>
      </c>
      <c r="E19" s="10">
        <f t="shared" si="1"/>
        <v>0.9998524590163934</v>
      </c>
    </row>
    <row r="20" spans="1:5" ht="12.75">
      <c r="A20" s="32">
        <v>4210</v>
      </c>
      <c r="B20" s="39" t="s">
        <v>18</v>
      </c>
      <c r="C20" s="29">
        <v>166000</v>
      </c>
      <c r="D20" s="30">
        <v>165430.85</v>
      </c>
      <c r="E20" s="10">
        <f t="shared" si="1"/>
        <v>0.9965713855421687</v>
      </c>
    </row>
    <row r="21" spans="1:5" ht="12.75">
      <c r="A21" s="32">
        <v>4260</v>
      </c>
      <c r="B21" s="39" t="s">
        <v>19</v>
      </c>
      <c r="C21" s="29">
        <v>74000</v>
      </c>
      <c r="D21" s="30">
        <v>73043.45</v>
      </c>
      <c r="E21" s="10">
        <f t="shared" si="1"/>
        <v>0.9870736486486487</v>
      </c>
    </row>
    <row r="22" spans="1:5" ht="12.75">
      <c r="A22" s="32">
        <v>4270</v>
      </c>
      <c r="B22" s="39" t="s">
        <v>20</v>
      </c>
      <c r="C22" s="29">
        <v>500</v>
      </c>
      <c r="D22" s="30">
        <v>400</v>
      </c>
      <c r="E22" s="10"/>
    </row>
    <row r="23" spans="1:5" ht="12.75">
      <c r="A23" s="32">
        <v>4280</v>
      </c>
      <c r="B23" s="39" t="s">
        <v>108</v>
      </c>
      <c r="C23" s="29">
        <v>500</v>
      </c>
      <c r="D23" s="30">
        <v>417</v>
      </c>
      <c r="E23" s="10">
        <f t="shared" si="1"/>
        <v>0.834</v>
      </c>
    </row>
    <row r="24" spans="1:5" ht="12.75">
      <c r="A24" s="32">
        <v>4300</v>
      </c>
      <c r="B24" s="39" t="s">
        <v>21</v>
      </c>
      <c r="C24" s="29">
        <v>766000</v>
      </c>
      <c r="D24" s="30">
        <v>765935.18</v>
      </c>
      <c r="E24" s="10">
        <f t="shared" si="1"/>
        <v>0.9999153785900784</v>
      </c>
    </row>
    <row r="25" spans="1:5" ht="12.75">
      <c r="A25" s="32">
        <v>4350</v>
      </c>
      <c r="B25" s="39" t="s">
        <v>124</v>
      </c>
      <c r="C25" s="29">
        <v>17000</v>
      </c>
      <c r="D25" s="30">
        <v>16390.52</v>
      </c>
      <c r="E25" s="10">
        <f t="shared" si="1"/>
        <v>0.9641482352941176</v>
      </c>
    </row>
    <row r="26" spans="1:5" ht="25.5">
      <c r="A26" s="32">
        <v>4360</v>
      </c>
      <c r="B26" s="39" t="s">
        <v>109</v>
      </c>
      <c r="C26" s="29">
        <v>9000</v>
      </c>
      <c r="D26" s="30">
        <v>8666.54</v>
      </c>
      <c r="E26" s="10">
        <f t="shared" si="1"/>
        <v>0.962948888888889</v>
      </c>
    </row>
    <row r="27" spans="1:5" ht="25.5">
      <c r="A27" s="32">
        <v>4370</v>
      </c>
      <c r="B27" s="39" t="s">
        <v>110</v>
      </c>
      <c r="C27" s="29">
        <v>10000</v>
      </c>
      <c r="D27" s="30">
        <v>9531.19</v>
      </c>
      <c r="E27" s="10">
        <f t="shared" si="1"/>
        <v>0.953119</v>
      </c>
    </row>
    <row r="28" spans="1:5" ht="12.75">
      <c r="A28" s="32">
        <v>4380</v>
      </c>
      <c r="B28" s="39" t="s">
        <v>111</v>
      </c>
      <c r="C28" s="29">
        <v>3000</v>
      </c>
      <c r="D28" s="30">
        <v>2724.93</v>
      </c>
      <c r="E28" s="10">
        <f t="shared" si="1"/>
        <v>0.90831</v>
      </c>
    </row>
    <row r="29" spans="1:5" ht="12.75">
      <c r="A29" s="32">
        <v>4400</v>
      </c>
      <c r="B29" s="39" t="s">
        <v>112</v>
      </c>
      <c r="C29" s="29">
        <v>2000</v>
      </c>
      <c r="D29" s="30">
        <v>1586</v>
      </c>
      <c r="E29" s="10">
        <f t="shared" si="1"/>
        <v>0.793</v>
      </c>
    </row>
    <row r="30" spans="1:5" ht="12.75">
      <c r="A30" s="32">
        <v>4410</v>
      </c>
      <c r="B30" s="39" t="s">
        <v>22</v>
      </c>
      <c r="C30" s="29">
        <v>6000</v>
      </c>
      <c r="D30" s="30">
        <v>5087.32</v>
      </c>
      <c r="E30" s="10">
        <f t="shared" si="1"/>
        <v>0.8478866666666666</v>
      </c>
    </row>
    <row r="31" spans="1:5" ht="12.75">
      <c r="A31" s="32">
        <v>4420</v>
      </c>
      <c r="B31" s="39" t="s">
        <v>35</v>
      </c>
      <c r="C31" s="29">
        <v>17500</v>
      </c>
      <c r="D31" s="30">
        <v>17185.27</v>
      </c>
      <c r="E31" s="10">
        <f t="shared" si="1"/>
        <v>0.9820154285714287</v>
      </c>
    </row>
    <row r="32" spans="1:5" ht="12.75">
      <c r="A32" s="32">
        <v>4430</v>
      </c>
      <c r="B32" s="39" t="s">
        <v>23</v>
      </c>
      <c r="C32" s="29">
        <v>12500</v>
      </c>
      <c r="D32" s="30">
        <v>12116.89</v>
      </c>
      <c r="E32" s="10">
        <f t="shared" si="1"/>
        <v>0.9693512</v>
      </c>
    </row>
    <row r="33" spans="1:5" ht="12.75">
      <c r="A33" s="32">
        <v>4440</v>
      </c>
      <c r="B33" s="39" t="s">
        <v>24</v>
      </c>
      <c r="C33" s="29">
        <v>16500</v>
      </c>
      <c r="D33" s="30">
        <v>16333.98</v>
      </c>
      <c r="E33" s="10">
        <f t="shared" si="1"/>
        <v>0.9899381818181818</v>
      </c>
    </row>
    <row r="34" spans="1:5" ht="12.75">
      <c r="A34" s="32">
        <v>4480</v>
      </c>
      <c r="B34" s="39" t="s">
        <v>26</v>
      </c>
      <c r="C34" s="29">
        <v>9500</v>
      </c>
      <c r="D34" s="30">
        <v>9418</v>
      </c>
      <c r="E34" s="10">
        <f>D34/C34</f>
        <v>0.9913684210526316</v>
      </c>
    </row>
    <row r="35" spans="1:5" ht="12.75">
      <c r="A35" s="32">
        <v>4700</v>
      </c>
      <c r="B35" s="39" t="s">
        <v>113</v>
      </c>
      <c r="C35" s="29">
        <v>2000</v>
      </c>
      <c r="D35" s="30">
        <v>1312.8</v>
      </c>
      <c r="E35" s="10">
        <f>D35/C35</f>
        <v>0.6564</v>
      </c>
    </row>
    <row r="36" spans="1:5" ht="12.75">
      <c r="A36" s="32">
        <v>4720</v>
      </c>
      <c r="B36" s="39" t="s">
        <v>27</v>
      </c>
      <c r="C36" s="29">
        <v>114500</v>
      </c>
      <c r="D36" s="30">
        <v>114305.85</v>
      </c>
      <c r="E36" s="10">
        <f>D36/C36</f>
        <v>0.9983043668122271</v>
      </c>
    </row>
    <row r="37" spans="1:5" ht="25.5">
      <c r="A37" s="32">
        <v>4740</v>
      </c>
      <c r="B37" s="39" t="s">
        <v>114</v>
      </c>
      <c r="C37" s="29">
        <v>3700</v>
      </c>
      <c r="D37" s="30">
        <v>3576.8</v>
      </c>
      <c r="E37" s="10">
        <f>D37/C37</f>
        <v>0.9667027027027028</v>
      </c>
    </row>
    <row r="38" spans="1:5" ht="25.5">
      <c r="A38" s="32">
        <v>4750</v>
      </c>
      <c r="B38" s="39" t="s">
        <v>115</v>
      </c>
      <c r="C38" s="29">
        <v>20000</v>
      </c>
      <c r="D38" s="30">
        <v>19738.81</v>
      </c>
      <c r="E38" s="10">
        <f>D38/C38</f>
        <v>0.9869405000000001</v>
      </c>
    </row>
    <row r="39" spans="1:5" ht="51">
      <c r="A39" s="32">
        <v>6220</v>
      </c>
      <c r="B39" s="39" t="s">
        <v>36</v>
      </c>
      <c r="C39" s="29">
        <v>705000</v>
      </c>
      <c r="D39" s="30">
        <v>702748.61</v>
      </c>
      <c r="E39" s="10">
        <f t="shared" si="1"/>
        <v>0.9968065390070922</v>
      </c>
    </row>
    <row r="40" spans="1:5" ht="19.5" customHeight="1">
      <c r="A40" s="36"/>
      <c r="B40" s="9" t="s">
        <v>134</v>
      </c>
      <c r="C40" s="13">
        <f>SUM(C16:C39)</f>
        <v>2829000</v>
      </c>
      <c r="D40" s="17">
        <f>SUM(D16:D39)</f>
        <v>2818841.98</v>
      </c>
      <c r="E40" s="18">
        <f t="shared" si="1"/>
        <v>0.9964093248497702</v>
      </c>
    </row>
    <row r="41" ht="12.75" customHeight="1"/>
    <row r="42" spans="1:4" ht="18.75" customHeight="1">
      <c r="A42" s="59" t="s">
        <v>29</v>
      </c>
      <c r="B42" s="59"/>
      <c r="C42" s="3">
        <v>52219.55</v>
      </c>
      <c r="D42" s="40"/>
    </row>
    <row r="43" spans="1:4" ht="18.75" customHeight="1">
      <c r="A43" s="60" t="s">
        <v>28</v>
      </c>
      <c r="B43" s="60"/>
      <c r="C43" s="3" t="s">
        <v>32</v>
      </c>
      <c r="D43" s="40"/>
    </row>
    <row r="44" ht="18.75" customHeight="1">
      <c r="C44" s="40"/>
    </row>
    <row r="45" spans="1:3" ht="18.75" customHeight="1">
      <c r="A45" s="59" t="s">
        <v>30</v>
      </c>
      <c r="B45" s="59"/>
      <c r="C45" s="3" t="s">
        <v>32</v>
      </c>
    </row>
    <row r="46" spans="1:3" ht="18.75" customHeight="1">
      <c r="A46" s="60" t="s">
        <v>31</v>
      </c>
      <c r="B46" s="60"/>
      <c r="C46" s="3" t="s">
        <v>32</v>
      </c>
    </row>
    <row r="47" ht="12.75">
      <c r="C47" s="40"/>
    </row>
  </sheetData>
  <mergeCells count="6">
    <mergeCell ref="A45:B45"/>
    <mergeCell ref="A46:B46"/>
    <mergeCell ref="A1:E1"/>
    <mergeCell ref="A13:E13"/>
    <mergeCell ref="A42:B42"/>
    <mergeCell ref="A43:B43"/>
  </mergeCells>
  <printOptions horizontalCentered="1"/>
  <pageMargins left="0.3937007874015748" right="0.3937007874015748" top="1.01" bottom="0.984251968503937" header="0.38" footer="0.5118110236220472"/>
  <pageSetup horizontalDpi="600" verticalDpi="600" orientation="portrait" paperSize="9" scale="90" r:id="rId1"/>
  <headerFooter alignWithMargins="0">
    <oddHeader>&amp;C&amp;"Arial,Pogrubiony"
&amp;12Wykonanie planu finansowego 
Galerii Sztuki Współczesnej w Opolu za 2009 rok&amp;RZałącznik Nr 36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1" bestFit="1" customWidth="1"/>
    <col min="2" max="2" width="51.25390625" style="1" customWidth="1"/>
    <col min="3" max="4" width="18.625" style="1" customWidth="1"/>
    <col min="5" max="5" width="9.75390625" style="1" customWidth="1"/>
    <col min="6" max="16384" width="9.125" style="1" customWidth="1"/>
  </cols>
  <sheetData>
    <row r="1" spans="1:5" ht="30.75" customHeight="1">
      <c r="A1" s="61" t="s">
        <v>1</v>
      </c>
      <c r="B1" s="62"/>
      <c r="C1" s="62"/>
      <c r="D1" s="62"/>
      <c r="E1" s="63"/>
    </row>
    <row r="2" spans="1:5" ht="30" customHeight="1">
      <c r="A2" s="5" t="s">
        <v>2</v>
      </c>
      <c r="B2" s="5" t="s">
        <v>3</v>
      </c>
      <c r="C2" s="5" t="s">
        <v>135</v>
      </c>
      <c r="D2" s="5" t="s">
        <v>136</v>
      </c>
      <c r="E2" s="5" t="s">
        <v>12</v>
      </c>
    </row>
    <row r="3" spans="1:5" s="44" customFormat="1" ht="11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2.75">
      <c r="A4" s="32"/>
      <c r="B4" s="2" t="s">
        <v>10</v>
      </c>
      <c r="C4" s="33"/>
      <c r="D4" s="34"/>
      <c r="E4" s="35"/>
    </row>
    <row r="5" spans="1:5" ht="12.75">
      <c r="A5" s="32"/>
      <c r="B5" s="2" t="s">
        <v>11</v>
      </c>
      <c r="C5" s="33"/>
      <c r="D5" s="34">
        <v>8.46</v>
      </c>
      <c r="E5" s="35"/>
    </row>
    <row r="6" spans="1:5" ht="12.75" hidden="1">
      <c r="A6" s="38" t="s">
        <v>6</v>
      </c>
      <c r="B6" s="39" t="s">
        <v>5</v>
      </c>
      <c r="C6" s="29"/>
      <c r="D6" s="30"/>
      <c r="E6" s="10"/>
    </row>
    <row r="7" spans="1:5" ht="12.75">
      <c r="A7" s="38" t="s">
        <v>6</v>
      </c>
      <c r="B7" s="39" t="s">
        <v>7</v>
      </c>
      <c r="C7" s="29"/>
      <c r="D7" s="30">
        <v>8.46</v>
      </c>
      <c r="E7" s="10"/>
    </row>
    <row r="8" spans="1:5" ht="12.75" hidden="1">
      <c r="A8" s="38" t="s">
        <v>144</v>
      </c>
      <c r="B8" s="39" t="s">
        <v>98</v>
      </c>
      <c r="C8" s="29"/>
      <c r="D8" s="30"/>
      <c r="E8" s="10"/>
    </row>
    <row r="9" spans="1:5" ht="14.25" customHeight="1">
      <c r="A9" s="32"/>
      <c r="B9" s="2" t="s">
        <v>33</v>
      </c>
      <c r="C9" s="33">
        <v>600000</v>
      </c>
      <c r="D9" s="34">
        <v>599999.26</v>
      </c>
      <c r="E9" s="35">
        <f>D9/C9</f>
        <v>0.9999987666666666</v>
      </c>
    </row>
    <row r="10" spans="1:5" ht="19.5" customHeight="1">
      <c r="A10" s="36"/>
      <c r="B10" s="9" t="s">
        <v>140</v>
      </c>
      <c r="C10" s="13">
        <f>C4+C5+C9</f>
        <v>600000</v>
      </c>
      <c r="D10" s="17">
        <f>D4+D5+D9</f>
        <v>600007.72</v>
      </c>
      <c r="E10" s="43">
        <f>D10/C10</f>
        <v>1.0000128666666666</v>
      </c>
    </row>
    <row r="11" ht="18" customHeight="1"/>
    <row r="12" spans="1:5" ht="30.75" customHeight="1">
      <c r="A12" s="61" t="s">
        <v>13</v>
      </c>
      <c r="B12" s="62"/>
      <c r="C12" s="62"/>
      <c r="D12" s="62"/>
      <c r="E12" s="63"/>
    </row>
    <row r="13" spans="1:5" ht="30" customHeight="1">
      <c r="A13" s="5" t="s">
        <v>2</v>
      </c>
      <c r="B13" s="5" t="s">
        <v>3</v>
      </c>
      <c r="C13" s="5" t="s">
        <v>135</v>
      </c>
      <c r="D13" s="5" t="s">
        <v>136</v>
      </c>
      <c r="E13" s="5" t="s">
        <v>12</v>
      </c>
    </row>
    <row r="14" spans="1:5" ht="12.75">
      <c r="A14" s="6">
        <v>1</v>
      </c>
      <c r="B14" s="6">
        <v>2</v>
      </c>
      <c r="C14" s="6">
        <v>3</v>
      </c>
      <c r="D14" s="6">
        <v>4</v>
      </c>
      <c r="E14" s="6">
        <v>5</v>
      </c>
    </row>
    <row r="15" spans="1:5" ht="18" customHeight="1">
      <c r="A15" s="32">
        <v>4010</v>
      </c>
      <c r="B15" s="39" t="s">
        <v>14</v>
      </c>
      <c r="C15" s="29">
        <v>183000</v>
      </c>
      <c r="D15" s="30">
        <v>177922.35</v>
      </c>
      <c r="E15" s="10">
        <f aca="true" t="shared" si="0" ref="E15:E32">D15/C15</f>
        <v>0.9722532786885246</v>
      </c>
    </row>
    <row r="16" spans="1:5" ht="18" customHeight="1">
      <c r="A16" s="32">
        <v>4090</v>
      </c>
      <c r="B16" s="39" t="s">
        <v>145</v>
      </c>
      <c r="C16" s="29">
        <v>31800</v>
      </c>
      <c r="D16" s="30">
        <v>12476.75</v>
      </c>
      <c r="E16" s="10">
        <f t="shared" si="0"/>
        <v>0.3923506289308176</v>
      </c>
    </row>
    <row r="17" spans="1:5" ht="18" customHeight="1">
      <c r="A17" s="32">
        <v>4110</v>
      </c>
      <c r="B17" s="39" t="s">
        <v>15</v>
      </c>
      <c r="C17" s="29">
        <v>30000</v>
      </c>
      <c r="D17" s="30">
        <v>28360.03</v>
      </c>
      <c r="E17" s="10">
        <f t="shared" si="0"/>
        <v>0.9453343333333333</v>
      </c>
    </row>
    <row r="18" spans="1:5" ht="18" customHeight="1">
      <c r="A18" s="32">
        <v>4120</v>
      </c>
      <c r="B18" s="39" t="s">
        <v>16</v>
      </c>
      <c r="C18" s="29">
        <v>5000</v>
      </c>
      <c r="D18" s="30">
        <v>4527.39</v>
      </c>
      <c r="E18" s="10">
        <f t="shared" si="0"/>
        <v>0.9054780000000001</v>
      </c>
    </row>
    <row r="19" spans="1:5" ht="18" customHeight="1">
      <c r="A19" s="32">
        <v>4170</v>
      </c>
      <c r="B19" s="39" t="s">
        <v>34</v>
      </c>
      <c r="C19" s="29">
        <v>5800</v>
      </c>
      <c r="D19" s="30">
        <v>1369.2</v>
      </c>
      <c r="E19" s="10">
        <f t="shared" si="0"/>
        <v>0.23606896551724138</v>
      </c>
    </row>
    <row r="20" spans="1:5" ht="18" customHeight="1">
      <c r="A20" s="32">
        <v>4210</v>
      </c>
      <c r="B20" s="39" t="s">
        <v>18</v>
      </c>
      <c r="C20" s="29">
        <v>112500</v>
      </c>
      <c r="D20" s="30">
        <v>113359.6</v>
      </c>
      <c r="E20" s="10">
        <f t="shared" si="0"/>
        <v>1.007640888888889</v>
      </c>
    </row>
    <row r="21" spans="1:5" ht="18" customHeight="1">
      <c r="A21" s="32">
        <v>4260</v>
      </c>
      <c r="B21" s="39" t="s">
        <v>19</v>
      </c>
      <c r="C21" s="29">
        <v>700</v>
      </c>
      <c r="D21" s="30">
        <v>707.79</v>
      </c>
      <c r="E21" s="10">
        <f t="shared" si="0"/>
        <v>1.0111285714285714</v>
      </c>
    </row>
    <row r="22" spans="1:5" ht="18" customHeight="1">
      <c r="A22" s="32">
        <v>4270</v>
      </c>
      <c r="B22" s="39" t="s">
        <v>20</v>
      </c>
      <c r="C22" s="29">
        <v>200</v>
      </c>
      <c r="D22" s="30">
        <v>0</v>
      </c>
      <c r="E22" s="10">
        <f t="shared" si="0"/>
        <v>0</v>
      </c>
    </row>
    <row r="23" spans="1:5" ht="18" customHeight="1">
      <c r="A23" s="32">
        <v>4300</v>
      </c>
      <c r="B23" s="39" t="s">
        <v>21</v>
      </c>
      <c r="C23" s="29">
        <v>100500</v>
      </c>
      <c r="D23" s="30">
        <v>97838.78</v>
      </c>
      <c r="E23" s="10">
        <f t="shared" si="0"/>
        <v>0.9735201990049751</v>
      </c>
    </row>
    <row r="24" spans="1:5" ht="18" customHeight="1">
      <c r="A24" s="32">
        <v>4400</v>
      </c>
      <c r="B24" s="39" t="s">
        <v>112</v>
      </c>
      <c r="C24" s="29">
        <v>10900</v>
      </c>
      <c r="D24" s="30">
        <v>10887.38</v>
      </c>
      <c r="E24" s="10">
        <f t="shared" si="0"/>
        <v>0.9988422018348623</v>
      </c>
    </row>
    <row r="25" spans="1:5" ht="18" customHeight="1">
      <c r="A25" s="32">
        <v>4410</v>
      </c>
      <c r="B25" s="39" t="s">
        <v>22</v>
      </c>
      <c r="C25" s="29">
        <v>2800</v>
      </c>
      <c r="D25" s="30">
        <v>2767.3</v>
      </c>
      <c r="E25" s="10">
        <f t="shared" si="0"/>
        <v>0.9883214285714287</v>
      </c>
    </row>
    <row r="26" spans="1:5" ht="18" customHeight="1">
      <c r="A26" s="32">
        <v>4420</v>
      </c>
      <c r="B26" s="39" t="s">
        <v>35</v>
      </c>
      <c r="C26" s="29">
        <v>1600</v>
      </c>
      <c r="D26" s="30">
        <v>1560.96</v>
      </c>
      <c r="E26" s="10">
        <f t="shared" si="0"/>
        <v>0.9756</v>
      </c>
    </row>
    <row r="27" spans="1:5" ht="18" customHeight="1">
      <c r="A27" s="32">
        <v>4430</v>
      </c>
      <c r="B27" s="39" t="s">
        <v>23</v>
      </c>
      <c r="C27" s="29">
        <v>4380</v>
      </c>
      <c r="D27" s="30">
        <v>3342.85</v>
      </c>
      <c r="E27" s="10">
        <f t="shared" si="0"/>
        <v>0.7632077625570776</v>
      </c>
    </row>
    <row r="28" spans="1:5" ht="18" customHeight="1">
      <c r="A28" s="32">
        <v>4440</v>
      </c>
      <c r="B28" s="39" t="s">
        <v>24</v>
      </c>
      <c r="C28" s="29">
        <v>3820</v>
      </c>
      <c r="D28" s="30">
        <v>3810.15</v>
      </c>
      <c r="E28" s="10">
        <f t="shared" si="0"/>
        <v>0.9974214659685864</v>
      </c>
    </row>
    <row r="29" spans="1:5" ht="18" customHeight="1">
      <c r="A29" s="32">
        <v>4720</v>
      </c>
      <c r="B29" s="39" t="s">
        <v>27</v>
      </c>
      <c r="C29" s="29">
        <v>57000</v>
      </c>
      <c r="D29" s="30">
        <v>61909.78</v>
      </c>
      <c r="E29" s="10">
        <f>D29/C29</f>
        <v>1.0861364912280702</v>
      </c>
    </row>
    <row r="30" spans="1:5" s="57" customFormat="1" ht="18" customHeight="1">
      <c r="A30" s="32">
        <v>6220</v>
      </c>
      <c r="B30" s="39" t="s">
        <v>141</v>
      </c>
      <c r="C30" s="29">
        <v>50000</v>
      </c>
      <c r="D30" s="30">
        <v>49999.26</v>
      </c>
      <c r="E30" s="10">
        <f t="shared" si="0"/>
        <v>0.9999852</v>
      </c>
    </row>
    <row r="31" spans="1:5" ht="12.75" hidden="1">
      <c r="A31" s="32"/>
      <c r="B31" s="39" t="s">
        <v>105</v>
      </c>
      <c r="C31" s="29">
        <v>0</v>
      </c>
      <c r="D31" s="30">
        <v>0</v>
      </c>
      <c r="E31" s="10" t="e">
        <f>D31/C31</f>
        <v>#DIV/0!</v>
      </c>
    </row>
    <row r="32" spans="1:5" ht="19.5" customHeight="1">
      <c r="A32" s="36"/>
      <c r="B32" s="9" t="s">
        <v>134</v>
      </c>
      <c r="C32" s="13">
        <f>SUM(C15:C31)</f>
        <v>600000</v>
      </c>
      <c r="D32" s="17">
        <f>SUM(D15:D31)</f>
        <v>570839.5700000001</v>
      </c>
      <c r="E32" s="18">
        <f t="shared" si="0"/>
        <v>0.9513992833333335</v>
      </c>
    </row>
    <row r="33" ht="18.75" customHeight="1"/>
    <row r="34" spans="1:4" ht="18.75" customHeight="1">
      <c r="A34" s="59" t="s">
        <v>29</v>
      </c>
      <c r="B34" s="59"/>
      <c r="C34" s="3" t="s">
        <v>32</v>
      </c>
      <c r="D34" s="40"/>
    </row>
    <row r="35" spans="1:3" ht="18.75" customHeight="1">
      <c r="A35" s="60" t="s">
        <v>28</v>
      </c>
      <c r="B35" s="60"/>
      <c r="C35" s="3" t="s">
        <v>32</v>
      </c>
    </row>
    <row r="36" ht="18.75" customHeight="1">
      <c r="C36" s="40"/>
    </row>
    <row r="37" spans="1:3" ht="18.75" customHeight="1">
      <c r="A37" s="59" t="s">
        <v>30</v>
      </c>
      <c r="B37" s="59"/>
      <c r="C37" s="3" t="s">
        <v>32</v>
      </c>
    </row>
    <row r="38" spans="1:3" ht="18.75" customHeight="1">
      <c r="A38" s="60" t="s">
        <v>31</v>
      </c>
      <c r="B38" s="60"/>
      <c r="C38" s="3" t="s">
        <v>32</v>
      </c>
    </row>
    <row r="39" ht="12.75">
      <c r="C39" s="40"/>
    </row>
  </sheetData>
  <mergeCells count="6">
    <mergeCell ref="A37:B37"/>
    <mergeCell ref="A38:B38"/>
    <mergeCell ref="A1:E1"/>
    <mergeCell ref="A12:E12"/>
    <mergeCell ref="A34:B34"/>
    <mergeCell ref="A35:B35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 CE,Pogrubiony"&amp;12
Wykonanie planu finansowego 
Muzeum Polskiej Piosenki w Opolu za 2009 rok&amp;RZałącznik Nr 37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E1"/>
    </sheetView>
  </sheetViews>
  <sheetFormatPr defaultColWidth="9.00390625" defaultRowHeight="12.75"/>
  <cols>
    <col min="1" max="1" width="5.00390625" style="1" bestFit="1" customWidth="1"/>
    <col min="2" max="2" width="51.25390625" style="1" customWidth="1"/>
    <col min="3" max="4" width="18.625" style="1" customWidth="1"/>
    <col min="5" max="5" width="8.375" style="1" customWidth="1"/>
    <col min="6" max="16384" width="9.125" style="1" customWidth="1"/>
  </cols>
  <sheetData>
    <row r="1" spans="1:5" ht="30.75" customHeight="1">
      <c r="A1" s="61" t="s">
        <v>1</v>
      </c>
      <c r="B1" s="62"/>
      <c r="C1" s="62"/>
      <c r="D1" s="62"/>
      <c r="E1" s="63"/>
    </row>
    <row r="2" spans="1:5" ht="30" customHeight="1">
      <c r="A2" s="5" t="s">
        <v>2</v>
      </c>
      <c r="B2" s="5" t="s">
        <v>3</v>
      </c>
      <c r="C2" s="5" t="s">
        <v>135</v>
      </c>
      <c r="D2" s="5" t="s">
        <v>136</v>
      </c>
      <c r="E2" s="5" t="s">
        <v>12</v>
      </c>
    </row>
    <row r="3" spans="1:5" s="44" customFormat="1" ht="11.25">
      <c r="A3" s="6">
        <v>1</v>
      </c>
      <c r="B3" s="6">
        <v>2</v>
      </c>
      <c r="C3" s="6">
        <v>3</v>
      </c>
      <c r="D3" s="6">
        <v>4</v>
      </c>
      <c r="E3" s="6">
        <v>5</v>
      </c>
    </row>
    <row r="4" spans="1:5" ht="19.5" customHeight="1">
      <c r="A4" s="32"/>
      <c r="B4" s="2" t="s">
        <v>130</v>
      </c>
      <c r="C4" s="33">
        <v>961000</v>
      </c>
      <c r="D4" s="34">
        <v>1072549.39</v>
      </c>
      <c r="E4" s="35">
        <f aca="true" t="shared" si="0" ref="E4:E13">D4/C4</f>
        <v>1.116076368366285</v>
      </c>
    </row>
    <row r="5" spans="1:5" ht="19.5" customHeight="1">
      <c r="A5" s="38" t="s">
        <v>4</v>
      </c>
      <c r="B5" s="39" t="s">
        <v>5</v>
      </c>
      <c r="C5" s="29">
        <v>587000</v>
      </c>
      <c r="D5" s="30">
        <v>616212.08</v>
      </c>
      <c r="E5" s="10">
        <f t="shared" si="0"/>
        <v>1.0497650425894378</v>
      </c>
    </row>
    <row r="6" spans="1:5" ht="19.5" customHeight="1">
      <c r="A6" s="38" t="s">
        <v>6</v>
      </c>
      <c r="B6" s="39" t="s">
        <v>128</v>
      </c>
      <c r="C6" s="29">
        <v>359000</v>
      </c>
      <c r="D6" s="30">
        <v>436217.23</v>
      </c>
      <c r="E6" s="10">
        <f t="shared" si="0"/>
        <v>1.2150897771587743</v>
      </c>
    </row>
    <row r="7" spans="1:5" ht="19.5" customHeight="1">
      <c r="A7" s="38" t="s">
        <v>8</v>
      </c>
      <c r="B7" s="39" t="s">
        <v>9</v>
      </c>
      <c r="C7" s="29">
        <v>15000</v>
      </c>
      <c r="D7" s="30">
        <v>20120.08</v>
      </c>
      <c r="E7" s="10">
        <f t="shared" si="0"/>
        <v>1.3413386666666667</v>
      </c>
    </row>
    <row r="8" spans="1:5" ht="19.5" customHeight="1" hidden="1">
      <c r="A8" s="38"/>
      <c r="B8" s="39" t="s">
        <v>98</v>
      </c>
      <c r="C8" s="29"/>
      <c r="D8" s="30"/>
      <c r="E8" s="10" t="e">
        <f t="shared" si="0"/>
        <v>#DIV/0!</v>
      </c>
    </row>
    <row r="9" spans="1:5" ht="19.5" customHeight="1">
      <c r="A9" s="32"/>
      <c r="B9" s="2" t="s">
        <v>131</v>
      </c>
      <c r="C9" s="33">
        <v>80000</v>
      </c>
      <c r="D9" s="34">
        <v>80000</v>
      </c>
      <c r="E9" s="35">
        <f t="shared" si="0"/>
        <v>1</v>
      </c>
    </row>
    <row r="10" spans="1:5" ht="19.5" customHeight="1">
      <c r="A10" s="32"/>
      <c r="B10" s="2" t="s">
        <v>33</v>
      </c>
      <c r="C10" s="33">
        <v>3762000</v>
      </c>
      <c r="D10" s="34">
        <v>3678400</v>
      </c>
      <c r="E10" s="35">
        <f t="shared" si="0"/>
        <v>0.9777777777777777</v>
      </c>
    </row>
    <row r="11" spans="1:5" ht="19.5" customHeight="1" hidden="1">
      <c r="A11" s="32"/>
      <c r="B11" s="2" t="s">
        <v>133</v>
      </c>
      <c r="C11" s="33"/>
      <c r="D11" s="34"/>
      <c r="E11" s="35" t="e">
        <f t="shared" si="0"/>
        <v>#DIV/0!</v>
      </c>
    </row>
    <row r="12" spans="1:5" ht="19.5" customHeight="1">
      <c r="A12" s="32"/>
      <c r="B12" s="2" t="s">
        <v>132</v>
      </c>
      <c r="C12" s="33">
        <v>100000</v>
      </c>
      <c r="D12" s="34">
        <v>63899.7</v>
      </c>
      <c r="E12" s="35">
        <f t="shared" si="0"/>
        <v>0.6389969999999999</v>
      </c>
    </row>
    <row r="13" spans="1:5" ht="18.75" customHeight="1">
      <c r="A13" s="36"/>
      <c r="B13" s="9" t="s">
        <v>142</v>
      </c>
      <c r="C13" s="13">
        <f>C4+C9+C10+C11+C12</f>
        <v>4903000</v>
      </c>
      <c r="D13" s="17">
        <f>D4+D9+D10+D11+D12</f>
        <v>4894849.09</v>
      </c>
      <c r="E13" s="18">
        <f t="shared" si="0"/>
        <v>0.9983375667958393</v>
      </c>
    </row>
    <row r="15" spans="1:5" ht="30.75" customHeight="1">
      <c r="A15" s="61" t="s">
        <v>13</v>
      </c>
      <c r="B15" s="62"/>
      <c r="C15" s="62"/>
      <c r="D15" s="62"/>
      <c r="E15" s="63"/>
    </row>
    <row r="16" spans="1:5" ht="25.5">
      <c r="A16" s="5" t="s">
        <v>2</v>
      </c>
      <c r="B16" s="5" t="s">
        <v>3</v>
      </c>
      <c r="C16" s="5" t="s">
        <v>135</v>
      </c>
      <c r="D16" s="5" t="s">
        <v>136</v>
      </c>
      <c r="E16" s="5" t="s">
        <v>12</v>
      </c>
    </row>
    <row r="17" spans="1:5" ht="12.75">
      <c r="A17" s="6">
        <v>1</v>
      </c>
      <c r="B17" s="6">
        <v>2</v>
      </c>
      <c r="C17" s="6">
        <v>3</v>
      </c>
      <c r="D17" s="6">
        <v>4</v>
      </c>
      <c r="E17" s="6">
        <v>5</v>
      </c>
    </row>
    <row r="18" spans="1:5" ht="25.5">
      <c r="A18" s="32">
        <v>3020</v>
      </c>
      <c r="B18" s="39" t="s">
        <v>146</v>
      </c>
      <c r="C18" s="29">
        <v>50000</v>
      </c>
      <c r="D18" s="30">
        <v>50000</v>
      </c>
      <c r="E18" s="10">
        <f>D18/C18</f>
        <v>1</v>
      </c>
    </row>
    <row r="19" spans="1:5" ht="12.75">
      <c r="A19" s="32">
        <v>4010</v>
      </c>
      <c r="B19" s="39" t="s">
        <v>14</v>
      </c>
      <c r="C19" s="29">
        <v>2390000</v>
      </c>
      <c r="D19" s="30">
        <v>2382189.14</v>
      </c>
      <c r="E19" s="10">
        <f aca="true" t="shared" si="1" ref="E19:E36">D19/C19</f>
        <v>0.9967318577405858</v>
      </c>
    </row>
    <row r="20" spans="1:5" ht="12.75">
      <c r="A20" s="32">
        <v>4100</v>
      </c>
      <c r="B20" s="39" t="s">
        <v>37</v>
      </c>
      <c r="C20" s="29">
        <v>300100</v>
      </c>
      <c r="D20" s="30">
        <v>297858.77</v>
      </c>
      <c r="E20" s="10">
        <f t="shared" si="1"/>
        <v>0.9925317227590804</v>
      </c>
    </row>
    <row r="21" spans="1:5" ht="12.75">
      <c r="A21" s="32">
        <v>4110</v>
      </c>
      <c r="B21" s="39" t="s">
        <v>15</v>
      </c>
      <c r="C21" s="29">
        <v>388850</v>
      </c>
      <c r="D21" s="30">
        <v>385891.08</v>
      </c>
      <c r="E21" s="10">
        <f t="shared" si="1"/>
        <v>0.9923905876301916</v>
      </c>
    </row>
    <row r="22" spans="1:5" ht="12.75">
      <c r="A22" s="32">
        <v>4120</v>
      </c>
      <c r="B22" s="39" t="s">
        <v>16</v>
      </c>
      <c r="C22" s="29">
        <v>58200</v>
      </c>
      <c r="D22" s="30">
        <v>57890.61</v>
      </c>
      <c r="E22" s="10">
        <f t="shared" si="1"/>
        <v>0.9946840206185568</v>
      </c>
    </row>
    <row r="23" spans="1:5" ht="12.75">
      <c r="A23" s="32">
        <v>4140</v>
      </c>
      <c r="B23" s="39" t="s">
        <v>123</v>
      </c>
      <c r="C23" s="29">
        <v>47300</v>
      </c>
      <c r="D23" s="30">
        <v>46759</v>
      </c>
      <c r="E23" s="10">
        <f t="shared" si="1"/>
        <v>0.9885623678646934</v>
      </c>
    </row>
    <row r="24" spans="1:5" ht="12.75">
      <c r="A24" s="32">
        <v>4210</v>
      </c>
      <c r="B24" s="39" t="s">
        <v>18</v>
      </c>
      <c r="C24" s="29">
        <v>591200</v>
      </c>
      <c r="D24" s="30">
        <v>589466.06</v>
      </c>
      <c r="E24" s="10">
        <f t="shared" si="1"/>
        <v>0.9970670838971584</v>
      </c>
    </row>
    <row r="25" spans="1:5" ht="12.75">
      <c r="A25" s="32">
        <v>4260</v>
      </c>
      <c r="B25" s="39" t="s">
        <v>19</v>
      </c>
      <c r="C25" s="29">
        <v>165900</v>
      </c>
      <c r="D25" s="30">
        <v>155426.05</v>
      </c>
      <c r="E25" s="10">
        <f t="shared" si="1"/>
        <v>0.9368658830620855</v>
      </c>
    </row>
    <row r="26" spans="1:5" ht="12.75">
      <c r="A26" s="32">
        <v>4270</v>
      </c>
      <c r="B26" s="39" t="s">
        <v>20</v>
      </c>
      <c r="C26" s="29">
        <v>10000</v>
      </c>
      <c r="D26" s="30">
        <v>9919.96</v>
      </c>
      <c r="E26" s="10">
        <f t="shared" si="1"/>
        <v>0.9919959999999999</v>
      </c>
    </row>
    <row r="27" spans="1:5" ht="12.75">
      <c r="A27" s="32">
        <v>4300</v>
      </c>
      <c r="B27" s="39" t="s">
        <v>21</v>
      </c>
      <c r="C27" s="29">
        <v>644750</v>
      </c>
      <c r="D27" s="30">
        <v>642267.67</v>
      </c>
      <c r="E27" s="10">
        <f t="shared" si="1"/>
        <v>0.9961499340829779</v>
      </c>
    </row>
    <row r="28" spans="1:5" ht="12.75">
      <c r="A28" s="32">
        <v>4410</v>
      </c>
      <c r="B28" s="39" t="s">
        <v>22</v>
      </c>
      <c r="C28" s="29">
        <v>6900</v>
      </c>
      <c r="D28" s="30">
        <v>6810.64</v>
      </c>
      <c r="E28" s="10">
        <f t="shared" si="1"/>
        <v>0.9870492753623189</v>
      </c>
    </row>
    <row r="29" spans="1:5" ht="12.75">
      <c r="A29" s="32">
        <v>4420</v>
      </c>
      <c r="B29" s="39" t="s">
        <v>35</v>
      </c>
      <c r="C29" s="29">
        <v>23000</v>
      </c>
      <c r="D29" s="30">
        <v>22431.35</v>
      </c>
      <c r="E29" s="10">
        <f t="shared" si="1"/>
        <v>0.9752760869565217</v>
      </c>
    </row>
    <row r="30" spans="1:5" ht="12.75">
      <c r="A30" s="32">
        <v>4430</v>
      </c>
      <c r="B30" s="39" t="s">
        <v>23</v>
      </c>
      <c r="C30" s="29">
        <v>6400</v>
      </c>
      <c r="D30" s="30">
        <v>6054.29</v>
      </c>
      <c r="E30" s="10">
        <f t="shared" si="1"/>
        <v>0.9459828125</v>
      </c>
    </row>
    <row r="31" spans="1:5" ht="12.75">
      <c r="A31" s="32">
        <v>4440</v>
      </c>
      <c r="B31" s="39" t="s">
        <v>24</v>
      </c>
      <c r="C31" s="29">
        <v>53500</v>
      </c>
      <c r="D31" s="30">
        <v>53402.11</v>
      </c>
      <c r="E31" s="10">
        <f t="shared" si="1"/>
        <v>0.9981702803738318</v>
      </c>
    </row>
    <row r="32" spans="1:5" ht="12.75">
      <c r="A32" s="32">
        <v>4480</v>
      </c>
      <c r="B32" s="39" t="s">
        <v>26</v>
      </c>
      <c r="C32" s="29">
        <v>20000</v>
      </c>
      <c r="D32" s="30">
        <v>19151</v>
      </c>
      <c r="E32" s="10">
        <f>D32/C32</f>
        <v>0.95755</v>
      </c>
    </row>
    <row r="33" spans="1:5" s="57" customFormat="1" ht="12.75">
      <c r="A33" s="32">
        <v>6220</v>
      </c>
      <c r="B33" s="39" t="s">
        <v>143</v>
      </c>
      <c r="C33" s="29">
        <v>100000</v>
      </c>
      <c r="D33" s="30">
        <v>63899.7</v>
      </c>
      <c r="E33" s="10">
        <f t="shared" si="1"/>
        <v>0.6389969999999999</v>
      </c>
    </row>
    <row r="34" spans="1:5" ht="12.75">
      <c r="A34" s="32"/>
      <c r="B34" s="39" t="s">
        <v>129</v>
      </c>
      <c r="C34" s="29">
        <v>22000</v>
      </c>
      <c r="D34" s="30">
        <v>20359.35</v>
      </c>
      <c r="E34" s="10">
        <f t="shared" si="1"/>
        <v>0.9254249999999999</v>
      </c>
    </row>
    <row r="35" spans="1:5" ht="12.75">
      <c r="A35" s="32"/>
      <c r="B35" s="39" t="s">
        <v>147</v>
      </c>
      <c r="C35" s="29">
        <v>24900</v>
      </c>
      <c r="D35" s="30">
        <v>24832</v>
      </c>
      <c r="E35" s="10">
        <f t="shared" si="1"/>
        <v>0.9972690763052209</v>
      </c>
    </row>
    <row r="36" spans="1:5" ht="18.75" customHeight="1">
      <c r="A36" s="36"/>
      <c r="B36" s="9" t="s">
        <v>134</v>
      </c>
      <c r="C36" s="13">
        <f>SUM(C18:C35)</f>
        <v>4903000</v>
      </c>
      <c r="D36" s="17">
        <f>SUM(D18:D35)</f>
        <v>4834608.779999999</v>
      </c>
      <c r="E36" s="18">
        <f t="shared" si="1"/>
        <v>0.9860511482765653</v>
      </c>
    </row>
    <row r="37" ht="18.75" customHeight="1"/>
    <row r="38" spans="1:3" ht="18.75" customHeight="1">
      <c r="A38" s="59" t="s">
        <v>29</v>
      </c>
      <c r="B38" s="59"/>
      <c r="C38" s="3">
        <v>33633.91</v>
      </c>
    </row>
    <row r="39" spans="1:3" ht="18.75" customHeight="1">
      <c r="A39" s="60" t="s">
        <v>28</v>
      </c>
      <c r="B39" s="60"/>
      <c r="C39" s="3" t="s">
        <v>32</v>
      </c>
    </row>
    <row r="40" ht="18.75" customHeight="1">
      <c r="C40" s="40"/>
    </row>
    <row r="41" spans="1:3" ht="18.75" customHeight="1">
      <c r="A41" s="59" t="s">
        <v>30</v>
      </c>
      <c r="B41" s="59"/>
      <c r="C41" s="3" t="s">
        <v>32</v>
      </c>
    </row>
    <row r="42" spans="1:3" ht="18.75" customHeight="1">
      <c r="A42" s="60" t="s">
        <v>31</v>
      </c>
      <c r="B42" s="60"/>
      <c r="C42" s="3" t="s">
        <v>32</v>
      </c>
    </row>
  </sheetData>
  <mergeCells count="6">
    <mergeCell ref="A41:B41"/>
    <mergeCell ref="A42:B42"/>
    <mergeCell ref="A1:E1"/>
    <mergeCell ref="A15:E15"/>
    <mergeCell ref="A38:B38"/>
    <mergeCell ref="A39:B39"/>
  </mergeCells>
  <printOptions horizontalCentered="1"/>
  <pageMargins left="0.3937007874015748" right="0.3937007874015748" top="1.141732283464567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Opolskiego Teatru Lalki i Aktora w Opolu za 2009 rok&amp;RZałącznik Nr 38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1" customWidth="1"/>
    <col min="2" max="3" width="18.625" style="1" customWidth="1"/>
    <col min="4" max="4" width="8.00390625" style="1" customWidth="1"/>
    <col min="5" max="16384" width="9.125" style="1" customWidth="1"/>
  </cols>
  <sheetData>
    <row r="1" spans="1:4" ht="30.75" customHeight="1">
      <c r="A1" s="61" t="s">
        <v>52</v>
      </c>
      <c r="B1" s="62"/>
      <c r="C1" s="62"/>
      <c r="D1" s="63"/>
    </row>
    <row r="2" spans="1:4" ht="30" customHeight="1">
      <c r="A2" s="5" t="s">
        <v>3</v>
      </c>
      <c r="B2" s="5" t="s">
        <v>135</v>
      </c>
      <c r="C2" s="5" t="s">
        <v>136</v>
      </c>
      <c r="D2" s="5" t="s">
        <v>55</v>
      </c>
    </row>
    <row r="3" spans="1:4" s="44" customFormat="1" ht="11.25">
      <c r="A3" s="6">
        <v>1</v>
      </c>
      <c r="B3" s="6">
        <v>2</v>
      </c>
      <c r="C3" s="6">
        <v>3</v>
      </c>
      <c r="D3" s="6">
        <v>4</v>
      </c>
    </row>
    <row r="4" spans="1:4" ht="16.5" customHeight="1">
      <c r="A4" s="47" t="s">
        <v>38</v>
      </c>
      <c r="B4" s="48">
        <v>1860000</v>
      </c>
      <c r="C4" s="49">
        <v>1981913.41</v>
      </c>
      <c r="D4" s="10">
        <f aca="true" t="shared" si="0" ref="D4:D13">C4/B4</f>
        <v>1.0655448440860216</v>
      </c>
    </row>
    <row r="5" spans="1:4" ht="16.5" customHeight="1">
      <c r="A5" s="8" t="s">
        <v>39</v>
      </c>
      <c r="B5" s="12">
        <v>155000</v>
      </c>
      <c r="C5" s="14">
        <v>174522.28</v>
      </c>
      <c r="D5" s="10">
        <f t="shared" si="0"/>
        <v>1.125950193548387</v>
      </c>
    </row>
    <row r="6" spans="1:4" ht="16.5" customHeight="1">
      <c r="A6" s="8" t="s">
        <v>116</v>
      </c>
      <c r="B6" s="12">
        <v>187000</v>
      </c>
      <c r="C6" s="14">
        <v>175553.3</v>
      </c>
      <c r="D6" s="10">
        <f t="shared" si="0"/>
        <v>0.9387877005347594</v>
      </c>
    </row>
    <row r="7" spans="1:4" ht="16.5" customHeight="1">
      <c r="A7" s="8" t="s">
        <v>40</v>
      </c>
      <c r="B7" s="12">
        <v>250000</v>
      </c>
      <c r="C7" s="14">
        <v>255447.5</v>
      </c>
      <c r="D7" s="10">
        <f t="shared" si="0"/>
        <v>1.02179</v>
      </c>
    </row>
    <row r="8" spans="1:4" ht="16.5" customHeight="1">
      <c r="A8" s="8" t="s">
        <v>41</v>
      </c>
      <c r="B8" s="12">
        <v>54000</v>
      </c>
      <c r="C8" s="14">
        <v>54008.9</v>
      </c>
      <c r="D8" s="10">
        <f t="shared" si="0"/>
        <v>1.0001648148148148</v>
      </c>
    </row>
    <row r="9" spans="1:4" ht="16.5" customHeight="1">
      <c r="A9" s="8" t="s">
        <v>42</v>
      </c>
      <c r="B9" s="12">
        <v>140000</v>
      </c>
      <c r="C9" s="14">
        <v>180282.84</v>
      </c>
      <c r="D9" s="10">
        <f t="shared" si="0"/>
        <v>1.2877345714285715</v>
      </c>
    </row>
    <row r="10" spans="1:4" ht="16.5" customHeight="1">
      <c r="A10" s="8" t="s">
        <v>43</v>
      </c>
      <c r="B10" s="12">
        <v>137900</v>
      </c>
      <c r="C10" s="14">
        <v>141798.8</v>
      </c>
      <c r="D10" s="10">
        <f t="shared" si="0"/>
        <v>1.0282726613488034</v>
      </c>
    </row>
    <row r="11" spans="1:4" ht="16.5" customHeight="1">
      <c r="A11" s="8" t="s">
        <v>44</v>
      </c>
      <c r="B11" s="12">
        <v>15000</v>
      </c>
      <c r="C11" s="14">
        <v>16673.7</v>
      </c>
      <c r="D11" s="10">
        <f t="shared" si="0"/>
        <v>1.11158</v>
      </c>
    </row>
    <row r="12" spans="1:4" ht="16.5" customHeight="1">
      <c r="A12" s="8" t="s">
        <v>117</v>
      </c>
      <c r="B12" s="12">
        <v>8000</v>
      </c>
      <c r="C12" s="14">
        <v>9664.62</v>
      </c>
      <c r="D12" s="10">
        <f t="shared" si="0"/>
        <v>1.2080775000000001</v>
      </c>
    </row>
    <row r="13" spans="1:4" ht="19.5" customHeight="1">
      <c r="A13" s="9" t="s">
        <v>134</v>
      </c>
      <c r="B13" s="13">
        <f>SUM(B4:B12)</f>
        <v>2806900</v>
      </c>
      <c r="C13" s="17">
        <f>SUM(C4:C12)</f>
        <v>2989865.3499999996</v>
      </c>
      <c r="D13" s="18">
        <f t="shared" si="0"/>
        <v>1.0651841355231748</v>
      </c>
    </row>
    <row r="14" ht="18" customHeight="1"/>
    <row r="15" spans="1:4" ht="30.75" customHeight="1">
      <c r="A15" s="61" t="s">
        <v>13</v>
      </c>
      <c r="B15" s="62"/>
      <c r="C15" s="62"/>
      <c r="D15" s="63"/>
    </row>
    <row r="16" spans="1:4" ht="30" customHeight="1">
      <c r="A16" s="5" t="s">
        <v>3</v>
      </c>
      <c r="B16" s="5" t="s">
        <v>135</v>
      </c>
      <c r="C16" s="5" t="s">
        <v>136</v>
      </c>
      <c r="D16" s="5" t="s">
        <v>55</v>
      </c>
    </row>
    <row r="17" spans="1:4" ht="12.75">
      <c r="A17" s="6">
        <v>1</v>
      </c>
      <c r="B17" s="6">
        <v>2</v>
      </c>
      <c r="C17" s="6">
        <v>3</v>
      </c>
      <c r="D17" s="6">
        <v>4</v>
      </c>
    </row>
    <row r="18" spans="1:4" ht="16.5" customHeight="1">
      <c r="A18" s="19" t="s">
        <v>27</v>
      </c>
      <c r="B18" s="23">
        <v>70000</v>
      </c>
      <c r="C18" s="27">
        <v>82445.83</v>
      </c>
      <c r="D18" s="10">
        <f aca="true" t="shared" si="1" ref="D18:D27">C18/B18</f>
        <v>1.1777975714285716</v>
      </c>
    </row>
    <row r="19" spans="1:4" ht="16.5" customHeight="1">
      <c r="A19" s="19" t="s">
        <v>45</v>
      </c>
      <c r="B19" s="23">
        <v>313500</v>
      </c>
      <c r="C19" s="27">
        <v>292703.27</v>
      </c>
      <c r="D19" s="10">
        <f t="shared" si="1"/>
        <v>0.9336627432216906</v>
      </c>
    </row>
    <row r="20" spans="1:4" ht="16.5" customHeight="1">
      <c r="A20" s="19" t="s">
        <v>46</v>
      </c>
      <c r="B20" s="23">
        <v>306000</v>
      </c>
      <c r="C20" s="27">
        <v>295150.08</v>
      </c>
      <c r="D20" s="10">
        <f t="shared" si="1"/>
        <v>0.9645427450980393</v>
      </c>
    </row>
    <row r="21" spans="1:4" ht="16.5" customHeight="1">
      <c r="A21" s="19" t="s">
        <v>47</v>
      </c>
      <c r="B21" s="23">
        <v>10000</v>
      </c>
      <c r="C21" s="27">
        <v>8252</v>
      </c>
      <c r="D21" s="10">
        <f t="shared" si="1"/>
        <v>0.8252</v>
      </c>
    </row>
    <row r="22" spans="1:4" ht="16.5" customHeight="1">
      <c r="A22" s="19" t="s">
        <v>48</v>
      </c>
      <c r="B22" s="23">
        <v>1650000</v>
      </c>
      <c r="C22" s="27">
        <v>1768374.43</v>
      </c>
      <c r="D22" s="10">
        <f t="shared" si="1"/>
        <v>1.0717420787878786</v>
      </c>
    </row>
    <row r="23" spans="1:4" ht="16.5" customHeight="1">
      <c r="A23" s="19" t="s">
        <v>49</v>
      </c>
      <c r="B23" s="23">
        <v>277000</v>
      </c>
      <c r="C23" s="27">
        <v>290444.15</v>
      </c>
      <c r="D23" s="10">
        <f t="shared" si="1"/>
        <v>1.0485348375451264</v>
      </c>
    </row>
    <row r="24" spans="1:4" ht="16.5" customHeight="1">
      <c r="A24" s="19" t="s">
        <v>50</v>
      </c>
      <c r="B24" s="23">
        <v>45500</v>
      </c>
      <c r="C24" s="27">
        <v>43253.6</v>
      </c>
      <c r="D24" s="10">
        <f t="shared" si="1"/>
        <v>0.9506285714285714</v>
      </c>
    </row>
    <row r="25" spans="1:4" ht="16.5" customHeight="1">
      <c r="A25" s="19" t="s">
        <v>51</v>
      </c>
      <c r="B25" s="23">
        <v>7000</v>
      </c>
      <c r="C25" s="27">
        <v>5224</v>
      </c>
      <c r="D25" s="10">
        <f t="shared" si="1"/>
        <v>0.7462857142857143</v>
      </c>
    </row>
    <row r="26" spans="1:4" ht="16.5" customHeight="1">
      <c r="A26" s="19" t="s">
        <v>84</v>
      </c>
      <c r="B26" s="23" t="s">
        <v>32</v>
      </c>
      <c r="C26" s="27">
        <v>17</v>
      </c>
      <c r="D26" s="10"/>
    </row>
    <row r="27" spans="1:4" ht="19.5" customHeight="1">
      <c r="A27" s="9" t="s">
        <v>134</v>
      </c>
      <c r="B27" s="13">
        <f>SUM(B18:B26)</f>
        <v>2679000</v>
      </c>
      <c r="C27" s="17">
        <f>SUM(C18:C26)</f>
        <v>2785864.36</v>
      </c>
      <c r="D27" s="18">
        <f t="shared" si="1"/>
        <v>1.0398896453900708</v>
      </c>
    </row>
    <row r="28" spans="1:4" s="46" customFormat="1" ht="19.5" customHeight="1">
      <c r="A28" s="50"/>
      <c r="B28" s="51"/>
      <c r="C28" s="52"/>
      <c r="D28" s="53"/>
    </row>
    <row r="29" spans="2:3" ht="18" customHeight="1">
      <c r="B29" s="28" t="s">
        <v>54</v>
      </c>
      <c r="C29" s="28" t="s">
        <v>0</v>
      </c>
    </row>
    <row r="30" spans="1:3" ht="18" customHeight="1">
      <c r="A30" s="2" t="s">
        <v>53</v>
      </c>
      <c r="B30" s="30">
        <f>B13-B27</f>
        <v>127900</v>
      </c>
      <c r="C30" s="30">
        <f>C13-C27</f>
        <v>204000.98999999976</v>
      </c>
    </row>
    <row r="31" spans="1:3" s="46" customFormat="1" ht="18" customHeight="1">
      <c r="A31" s="54"/>
      <c r="B31" s="55"/>
      <c r="C31" s="55"/>
    </row>
    <row r="32" spans="1:3" ht="18.75" customHeight="1">
      <c r="A32" s="2" t="s">
        <v>29</v>
      </c>
      <c r="B32" s="3">
        <v>226784</v>
      </c>
      <c r="C32" s="40"/>
    </row>
    <row r="33" spans="1:3" ht="18.75" customHeight="1">
      <c r="A33" s="4" t="s">
        <v>28</v>
      </c>
      <c r="B33" s="3" t="s">
        <v>32</v>
      </c>
      <c r="C33" s="40"/>
    </row>
    <row r="34" ht="18" customHeight="1">
      <c r="B34" s="40"/>
    </row>
    <row r="35" spans="1:2" ht="18.75" customHeight="1">
      <c r="A35" s="2" t="s">
        <v>30</v>
      </c>
      <c r="B35" s="3">
        <v>275432.21</v>
      </c>
    </row>
    <row r="36" spans="1:2" ht="18.75" customHeight="1">
      <c r="A36" s="4" t="s">
        <v>31</v>
      </c>
      <c r="B36" s="3" t="s">
        <v>32</v>
      </c>
    </row>
  </sheetData>
  <mergeCells count="2">
    <mergeCell ref="A1:D1"/>
    <mergeCell ref="A15:D15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"Zaodrze" za 2009 rok&amp;RZałącznik Nr 39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1" customWidth="1"/>
    <col min="2" max="3" width="18.625" style="1" customWidth="1"/>
    <col min="4" max="4" width="8.75390625" style="1" customWidth="1"/>
    <col min="5" max="16384" width="9.125" style="1" customWidth="1"/>
  </cols>
  <sheetData>
    <row r="1" spans="1:4" ht="30.75" customHeight="1">
      <c r="A1" s="61" t="s">
        <v>52</v>
      </c>
      <c r="B1" s="62"/>
      <c r="C1" s="62"/>
      <c r="D1" s="63"/>
    </row>
    <row r="2" spans="1:4" ht="30" customHeight="1">
      <c r="A2" s="5" t="s">
        <v>3</v>
      </c>
      <c r="B2" s="5" t="s">
        <v>135</v>
      </c>
      <c r="C2" s="5" t="s">
        <v>136</v>
      </c>
      <c r="D2" s="5" t="s">
        <v>55</v>
      </c>
    </row>
    <row r="3" spans="1:4" s="44" customFormat="1" ht="11.25">
      <c r="A3" s="6">
        <v>1</v>
      </c>
      <c r="B3" s="6">
        <v>2</v>
      </c>
      <c r="C3" s="6">
        <v>3</v>
      </c>
      <c r="D3" s="6">
        <v>4</v>
      </c>
    </row>
    <row r="4" spans="1:4" ht="15" customHeight="1">
      <c r="A4" s="47" t="s">
        <v>38</v>
      </c>
      <c r="B4" s="48">
        <v>5245000</v>
      </c>
      <c r="C4" s="49">
        <v>5462841.64</v>
      </c>
      <c r="D4" s="10">
        <f aca="true" t="shared" si="0" ref="D4:D14">C4/B4</f>
        <v>1.0415332011439467</v>
      </c>
    </row>
    <row r="5" spans="1:4" ht="15" customHeight="1">
      <c r="A5" s="8" t="s">
        <v>56</v>
      </c>
      <c r="B5" s="12">
        <v>460000</v>
      </c>
      <c r="C5" s="14">
        <v>472767.67</v>
      </c>
      <c r="D5" s="10">
        <f t="shared" si="0"/>
        <v>1.027755804347826</v>
      </c>
    </row>
    <row r="6" spans="1:4" ht="15" customHeight="1">
      <c r="A6" s="8" t="s">
        <v>85</v>
      </c>
      <c r="B6" s="12">
        <v>625000</v>
      </c>
      <c r="C6" s="14">
        <v>748988.87</v>
      </c>
      <c r="D6" s="10">
        <f t="shared" si="0"/>
        <v>1.198382192</v>
      </c>
    </row>
    <row r="7" spans="1:4" ht="15" customHeight="1">
      <c r="A7" s="7" t="s">
        <v>57</v>
      </c>
      <c r="B7" s="11">
        <v>425000</v>
      </c>
      <c r="C7" s="15">
        <v>438626.87</v>
      </c>
      <c r="D7" s="16">
        <f t="shared" si="0"/>
        <v>1.0320632235294118</v>
      </c>
    </row>
    <row r="8" spans="1:4" ht="15" customHeight="1">
      <c r="A8" s="7" t="s">
        <v>58</v>
      </c>
      <c r="B8" s="11">
        <v>200000</v>
      </c>
      <c r="C8" s="15">
        <v>310362</v>
      </c>
      <c r="D8" s="16">
        <f t="shared" si="0"/>
        <v>1.55181</v>
      </c>
    </row>
    <row r="9" spans="1:4" ht="15" customHeight="1">
      <c r="A9" s="8" t="s">
        <v>59</v>
      </c>
      <c r="B9" s="12">
        <v>821000</v>
      </c>
      <c r="C9" s="14">
        <v>537451.64</v>
      </c>
      <c r="D9" s="10">
        <f t="shared" si="0"/>
        <v>0.6546304993909866</v>
      </c>
    </row>
    <row r="10" spans="1:4" ht="15" customHeight="1">
      <c r="A10" s="8" t="s">
        <v>60</v>
      </c>
      <c r="B10" s="12">
        <v>130000</v>
      </c>
      <c r="C10" s="14">
        <v>142707.8</v>
      </c>
      <c r="D10" s="10">
        <f t="shared" si="0"/>
        <v>1.0977523076923077</v>
      </c>
    </row>
    <row r="11" spans="1:4" ht="15" customHeight="1">
      <c r="A11" s="8" t="s">
        <v>86</v>
      </c>
      <c r="B11" s="12">
        <v>60000</v>
      </c>
      <c r="C11" s="14">
        <v>110678.92</v>
      </c>
      <c r="D11" s="10">
        <f t="shared" si="0"/>
        <v>1.8446486666666666</v>
      </c>
    </row>
    <row r="12" spans="1:4" ht="15" customHeight="1">
      <c r="A12" s="7" t="s">
        <v>61</v>
      </c>
      <c r="B12" s="11"/>
      <c r="C12" s="15">
        <v>9149.9</v>
      </c>
      <c r="D12" s="10"/>
    </row>
    <row r="13" spans="1:4" ht="15" customHeight="1">
      <c r="A13" s="7" t="s">
        <v>62</v>
      </c>
      <c r="B13" s="11">
        <v>60000</v>
      </c>
      <c r="C13" s="15">
        <v>101529.02</v>
      </c>
      <c r="D13" s="10">
        <f t="shared" si="0"/>
        <v>1.6921503333333334</v>
      </c>
    </row>
    <row r="14" spans="1:4" ht="19.5" customHeight="1">
      <c r="A14" s="9" t="s">
        <v>134</v>
      </c>
      <c r="B14" s="13">
        <f>SUM(B4:B6,B11,B9,B10)</f>
        <v>7341000</v>
      </c>
      <c r="C14" s="17">
        <f>SUM(C4:C6,C11,C9,C10)</f>
        <v>7475436.539999999</v>
      </c>
      <c r="D14" s="18">
        <f t="shared" si="0"/>
        <v>1.0183131099305271</v>
      </c>
    </row>
    <row r="15" ht="13.5" customHeight="1"/>
    <row r="16" spans="1:4" ht="30.75" customHeight="1">
      <c r="A16" s="61" t="s">
        <v>13</v>
      </c>
      <c r="B16" s="62"/>
      <c r="C16" s="62"/>
      <c r="D16" s="63"/>
    </row>
    <row r="17" spans="1:4" ht="30" customHeight="1">
      <c r="A17" s="5" t="s">
        <v>3</v>
      </c>
      <c r="B17" s="5" t="s">
        <v>135</v>
      </c>
      <c r="C17" s="5" t="s">
        <v>136</v>
      </c>
      <c r="D17" s="5" t="s">
        <v>55</v>
      </c>
    </row>
    <row r="18" spans="1:4" ht="12.75">
      <c r="A18" s="6">
        <v>1</v>
      </c>
      <c r="B18" s="6">
        <v>2</v>
      </c>
      <c r="C18" s="6">
        <v>3</v>
      </c>
      <c r="D18" s="6">
        <v>4</v>
      </c>
    </row>
    <row r="19" spans="1:4" ht="15" customHeight="1">
      <c r="A19" s="19" t="s">
        <v>87</v>
      </c>
      <c r="B19" s="21">
        <v>1150000</v>
      </c>
      <c r="C19" s="25">
        <v>915371.81</v>
      </c>
      <c r="D19" s="10">
        <f aca="true" t="shared" si="1" ref="D19:D32">C19/B19</f>
        <v>0.7959754869565218</v>
      </c>
    </row>
    <row r="20" spans="1:4" ht="15" customHeight="1">
      <c r="A20" s="20" t="s">
        <v>63</v>
      </c>
      <c r="B20" s="22">
        <v>1020000</v>
      </c>
      <c r="C20" s="26">
        <v>776397.07</v>
      </c>
      <c r="D20" s="16">
        <f t="shared" si="1"/>
        <v>0.7611735980392156</v>
      </c>
    </row>
    <row r="21" spans="1:4" ht="15" customHeight="1">
      <c r="A21" s="20" t="s">
        <v>64</v>
      </c>
      <c r="B21" s="22">
        <v>130000</v>
      </c>
      <c r="C21" s="26">
        <v>138974.74</v>
      </c>
      <c r="D21" s="16">
        <f t="shared" si="1"/>
        <v>1.0690364615384615</v>
      </c>
    </row>
    <row r="22" spans="1:4" ht="15" customHeight="1">
      <c r="A22" s="19" t="s">
        <v>88</v>
      </c>
      <c r="B22" s="23">
        <v>1326300</v>
      </c>
      <c r="C22" s="27">
        <v>1417280.27</v>
      </c>
      <c r="D22" s="10">
        <f t="shared" si="1"/>
        <v>1.068597051949031</v>
      </c>
    </row>
    <row r="23" spans="1:4" ht="15" customHeight="1">
      <c r="A23" s="20" t="s">
        <v>65</v>
      </c>
      <c r="B23" s="22">
        <v>15000</v>
      </c>
      <c r="C23" s="26">
        <v>17391.32</v>
      </c>
      <c r="D23" s="16">
        <f t="shared" si="1"/>
        <v>1.1594213333333334</v>
      </c>
    </row>
    <row r="24" spans="1:4" ht="15" customHeight="1">
      <c r="A24" s="20" t="s">
        <v>66</v>
      </c>
      <c r="B24" s="22">
        <v>970000</v>
      </c>
      <c r="C24" s="26">
        <v>1048604.59</v>
      </c>
      <c r="D24" s="16">
        <f t="shared" si="1"/>
        <v>1.0810356597938144</v>
      </c>
    </row>
    <row r="25" spans="1:4" ht="15" customHeight="1">
      <c r="A25" s="20" t="s">
        <v>106</v>
      </c>
      <c r="B25" s="22">
        <v>26000</v>
      </c>
      <c r="C25" s="26">
        <v>32789.05</v>
      </c>
      <c r="D25" s="16">
        <f t="shared" si="1"/>
        <v>1.261117307692308</v>
      </c>
    </row>
    <row r="26" spans="1:4" ht="15" customHeight="1">
      <c r="A26" s="20" t="s">
        <v>67</v>
      </c>
      <c r="B26" s="22">
        <v>110000</v>
      </c>
      <c r="C26" s="26">
        <v>85057.82</v>
      </c>
      <c r="D26" s="16">
        <f t="shared" si="1"/>
        <v>0.7732529090909092</v>
      </c>
    </row>
    <row r="27" spans="1:4" ht="15" customHeight="1">
      <c r="A27" s="20" t="s">
        <v>68</v>
      </c>
      <c r="B27" s="22">
        <v>3300</v>
      </c>
      <c r="C27" s="26">
        <v>3298.18</v>
      </c>
      <c r="D27" s="16">
        <f t="shared" si="1"/>
        <v>0.9994484848484848</v>
      </c>
    </row>
    <row r="28" spans="1:4" ht="15" customHeight="1">
      <c r="A28" s="20" t="s">
        <v>69</v>
      </c>
      <c r="B28" s="22">
        <v>202000</v>
      </c>
      <c r="C28" s="26">
        <v>230139.31</v>
      </c>
      <c r="D28" s="16">
        <f t="shared" si="1"/>
        <v>1.1393035148514852</v>
      </c>
    </row>
    <row r="29" spans="1:4" ht="15" customHeight="1">
      <c r="A29" s="19" t="s">
        <v>47</v>
      </c>
      <c r="B29" s="23">
        <v>58000</v>
      </c>
      <c r="C29" s="27">
        <v>64110.12</v>
      </c>
      <c r="D29" s="10">
        <f t="shared" si="1"/>
        <v>1.1053468965517241</v>
      </c>
    </row>
    <row r="30" spans="1:4" ht="15" customHeight="1">
      <c r="A30" s="19" t="s">
        <v>70</v>
      </c>
      <c r="B30" s="23">
        <v>3790000</v>
      </c>
      <c r="C30" s="27">
        <v>3870225.85</v>
      </c>
      <c r="D30" s="10">
        <f t="shared" si="1"/>
        <v>1.021167770448549</v>
      </c>
    </row>
    <row r="31" spans="1:4" ht="15" customHeight="1">
      <c r="A31" s="19" t="s">
        <v>50</v>
      </c>
      <c r="B31" s="23">
        <v>708000</v>
      </c>
      <c r="C31" s="27">
        <v>708768.83</v>
      </c>
      <c r="D31" s="10">
        <f t="shared" si="1"/>
        <v>1.001085918079096</v>
      </c>
    </row>
    <row r="32" spans="1:4" ht="15" customHeight="1">
      <c r="A32" s="19" t="s">
        <v>27</v>
      </c>
      <c r="B32" s="23">
        <v>230000</v>
      </c>
      <c r="C32" s="27">
        <v>226774.99</v>
      </c>
      <c r="D32" s="10">
        <f t="shared" si="1"/>
        <v>0.9859782173913043</v>
      </c>
    </row>
    <row r="33" spans="1:4" ht="15" customHeight="1">
      <c r="A33" s="19" t="s">
        <v>71</v>
      </c>
      <c r="B33" s="23">
        <v>12000</v>
      </c>
      <c r="C33" s="27">
        <v>10455.6</v>
      </c>
      <c r="D33" s="10">
        <f>C33/B33</f>
        <v>0.8713000000000001</v>
      </c>
    </row>
    <row r="34" spans="1:4" ht="15" customHeight="1">
      <c r="A34" s="19" t="s">
        <v>72</v>
      </c>
      <c r="B34" s="23"/>
      <c r="C34" s="27">
        <v>2668</v>
      </c>
      <c r="D34" s="10"/>
    </row>
    <row r="35" spans="1:4" ht="15" customHeight="1">
      <c r="A35" s="19" t="s">
        <v>120</v>
      </c>
      <c r="B35" s="23"/>
      <c r="C35" s="27">
        <v>89.96</v>
      </c>
      <c r="D35" s="10"/>
    </row>
    <row r="36" spans="1:4" ht="15" customHeight="1">
      <c r="A36" s="19" t="s">
        <v>122</v>
      </c>
      <c r="B36" s="23"/>
      <c r="C36" s="27">
        <v>1075</v>
      </c>
      <c r="D36" s="10"/>
    </row>
    <row r="37" spans="1:4" ht="19.5" customHeight="1">
      <c r="A37" s="9" t="s">
        <v>134</v>
      </c>
      <c r="B37" s="13">
        <f>SUM(B19,B22,B29:B35)</f>
        <v>7274300</v>
      </c>
      <c r="C37" s="17">
        <f>SUM(C19,C22,C29:C36)</f>
        <v>7216820.430000001</v>
      </c>
      <c r="D37" s="24">
        <f>C37/B37</f>
        <v>0.9920982678745722</v>
      </c>
    </row>
    <row r="38" ht="18.75" customHeight="1"/>
    <row r="39" spans="2:3" ht="18.75" customHeight="1">
      <c r="B39" s="28" t="s">
        <v>54</v>
      </c>
      <c r="C39" s="28" t="s">
        <v>0</v>
      </c>
    </row>
    <row r="40" spans="1:4" ht="18.75" customHeight="1">
      <c r="A40" s="2" t="s">
        <v>53</v>
      </c>
      <c r="B40" s="29">
        <f>B14-B37</f>
        <v>66700</v>
      </c>
      <c r="C40" s="30">
        <f>C14-C37</f>
        <v>258616.10999999847</v>
      </c>
      <c r="D40" s="56"/>
    </row>
    <row r="41" ht="18.75" customHeight="1"/>
    <row r="42" spans="1:2" ht="18.75" customHeight="1">
      <c r="A42" s="2" t="s">
        <v>29</v>
      </c>
      <c r="B42" s="3">
        <v>550108</v>
      </c>
    </row>
    <row r="43" spans="1:3" ht="18.75" customHeight="1">
      <c r="A43" s="4" t="s">
        <v>28</v>
      </c>
      <c r="B43" s="3">
        <v>14730</v>
      </c>
      <c r="C43" s="40"/>
    </row>
    <row r="44" ht="18.75" customHeight="1">
      <c r="B44" s="40"/>
    </row>
    <row r="45" spans="1:3" ht="18.75" customHeight="1">
      <c r="A45" s="2" t="s">
        <v>30</v>
      </c>
      <c r="B45" s="3">
        <v>892289.54</v>
      </c>
      <c r="C45" s="40"/>
    </row>
    <row r="46" spans="1:2" ht="18.75" customHeight="1">
      <c r="A46" s="4" t="s">
        <v>31</v>
      </c>
      <c r="B46" s="3" t="s">
        <v>32</v>
      </c>
    </row>
  </sheetData>
  <mergeCells count="2">
    <mergeCell ref="A1:D1"/>
    <mergeCell ref="A16:D16"/>
  </mergeCells>
  <printOptions horizontalCentered="1"/>
  <pageMargins left="0.5905511811023623" right="0.5905511811023623" top="1.01" bottom="0.984251968503937" header="0.4" footer="0.5118110236220472"/>
  <pageSetup horizontalDpi="600" verticalDpi="600" orientation="portrait" paperSize="9" scale="90" r:id="rId1"/>
  <headerFooter alignWithMargins="0">
    <oddHeader>&amp;C&amp;"Arial,Pogrubiony"
&amp;12Wykonanie planu finansowego 
SP ZOZ "Centrum" za 2009 rok&amp;RZałącznik Nr 40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:D1"/>
    </sheetView>
  </sheetViews>
  <sheetFormatPr defaultColWidth="9.00390625" defaultRowHeight="12.75"/>
  <cols>
    <col min="1" max="1" width="51.25390625" style="1" customWidth="1"/>
    <col min="2" max="3" width="18.625" style="1" customWidth="1"/>
    <col min="4" max="4" width="8.00390625" style="1" customWidth="1"/>
    <col min="5" max="5" width="9.125" style="1" customWidth="1"/>
    <col min="6" max="6" width="11.875" style="1" bestFit="1" customWidth="1"/>
    <col min="7" max="16384" width="9.125" style="1" customWidth="1"/>
  </cols>
  <sheetData>
    <row r="1" spans="1:4" ht="30.75" customHeight="1">
      <c r="A1" s="61" t="s">
        <v>52</v>
      </c>
      <c r="B1" s="62"/>
      <c r="C1" s="62"/>
      <c r="D1" s="63"/>
    </row>
    <row r="2" spans="1:4" ht="30" customHeight="1">
      <c r="A2" s="5" t="s">
        <v>3</v>
      </c>
      <c r="B2" s="5" t="s">
        <v>135</v>
      </c>
      <c r="C2" s="5" t="s">
        <v>136</v>
      </c>
      <c r="D2" s="5" t="s">
        <v>55</v>
      </c>
    </row>
    <row r="3" spans="1:4" s="44" customFormat="1" ht="11.25">
      <c r="A3" s="6">
        <v>1</v>
      </c>
      <c r="B3" s="6">
        <v>2</v>
      </c>
      <c r="C3" s="6">
        <v>3</v>
      </c>
      <c r="D3" s="6">
        <v>4</v>
      </c>
    </row>
    <row r="4" spans="1:4" ht="14.25" customHeight="1">
      <c r="A4" s="47" t="s">
        <v>89</v>
      </c>
      <c r="B4" s="49">
        <v>5285000</v>
      </c>
      <c r="C4" s="49">
        <v>5301648.82</v>
      </c>
      <c r="D4" s="10">
        <f aca="true" t="shared" si="0" ref="D4:D18">C4/B4</f>
        <v>1.003150202459792</v>
      </c>
    </row>
    <row r="5" spans="1:4" ht="14.25" customHeight="1">
      <c r="A5" s="7" t="s">
        <v>73</v>
      </c>
      <c r="B5" s="15">
        <v>4840000</v>
      </c>
      <c r="C5" s="15">
        <v>4846907.99</v>
      </c>
      <c r="D5" s="10">
        <f t="shared" si="0"/>
        <v>1.001427270661157</v>
      </c>
    </row>
    <row r="6" spans="1:4" ht="14.25" customHeight="1">
      <c r="A6" s="7" t="s">
        <v>90</v>
      </c>
      <c r="B6" s="15">
        <f>SUM(B7:B10)</f>
        <v>445000</v>
      </c>
      <c r="C6" s="15">
        <f>SUM(C7:C10)</f>
        <v>454740.83</v>
      </c>
      <c r="D6" s="10">
        <f t="shared" si="0"/>
        <v>1.0218895056179775</v>
      </c>
    </row>
    <row r="7" spans="1:4" ht="14.25" customHeight="1">
      <c r="A7" s="31" t="s">
        <v>74</v>
      </c>
      <c r="B7" s="15">
        <v>190000</v>
      </c>
      <c r="C7" s="15">
        <v>192830</v>
      </c>
      <c r="D7" s="10">
        <f t="shared" si="0"/>
        <v>1.0148947368421053</v>
      </c>
    </row>
    <row r="8" spans="1:4" ht="14.25" customHeight="1">
      <c r="A8" s="31" t="s">
        <v>75</v>
      </c>
      <c r="B8" s="15">
        <v>125000</v>
      </c>
      <c r="C8" s="15">
        <v>129215.28</v>
      </c>
      <c r="D8" s="10">
        <f t="shared" si="0"/>
        <v>1.03372224</v>
      </c>
    </row>
    <row r="9" spans="1:4" ht="14.25" customHeight="1">
      <c r="A9" s="31" t="s">
        <v>92</v>
      </c>
      <c r="B9" s="15">
        <v>105000</v>
      </c>
      <c r="C9" s="15">
        <v>107590.35</v>
      </c>
      <c r="D9" s="10">
        <f t="shared" si="0"/>
        <v>1.02467</v>
      </c>
    </row>
    <row r="10" spans="1:4" ht="14.25" customHeight="1">
      <c r="A10" s="31" t="s">
        <v>76</v>
      </c>
      <c r="B10" s="15">
        <v>25000</v>
      </c>
      <c r="C10" s="15">
        <v>25105.2</v>
      </c>
      <c r="D10" s="10">
        <f t="shared" si="0"/>
        <v>1.004208</v>
      </c>
    </row>
    <row r="11" spans="1:4" ht="14.25" customHeight="1">
      <c r="A11" s="8" t="s">
        <v>77</v>
      </c>
      <c r="B11" s="14">
        <v>25000</v>
      </c>
      <c r="C11" s="14">
        <v>32523.69</v>
      </c>
      <c r="D11" s="10">
        <f t="shared" si="0"/>
        <v>1.3009476</v>
      </c>
    </row>
    <row r="12" spans="1:6" ht="14.25" customHeight="1">
      <c r="A12" s="8" t="s">
        <v>91</v>
      </c>
      <c r="B12" s="14">
        <v>333700</v>
      </c>
      <c r="C12" s="14">
        <v>334763.15</v>
      </c>
      <c r="D12" s="10">
        <f t="shared" si="0"/>
        <v>1.003185945459994</v>
      </c>
      <c r="F12" s="40"/>
    </row>
    <row r="13" spans="1:4" ht="14.25" customHeight="1">
      <c r="A13" s="7" t="s">
        <v>78</v>
      </c>
      <c r="B13" s="15">
        <v>97100</v>
      </c>
      <c r="C13" s="15">
        <v>97100</v>
      </c>
      <c r="D13" s="16">
        <f t="shared" si="0"/>
        <v>1</v>
      </c>
    </row>
    <row r="14" spans="1:4" ht="14.25" customHeight="1">
      <c r="A14" s="7" t="s">
        <v>79</v>
      </c>
      <c r="B14" s="15">
        <v>172200</v>
      </c>
      <c r="C14" s="15">
        <v>172646.69</v>
      </c>
      <c r="D14" s="16">
        <f t="shared" si="0"/>
        <v>1.002594018583043</v>
      </c>
    </row>
    <row r="15" spans="1:4" ht="14.25" customHeight="1">
      <c r="A15" s="7" t="s">
        <v>80</v>
      </c>
      <c r="B15" s="15">
        <v>9100</v>
      </c>
      <c r="C15" s="15">
        <v>8726.67</v>
      </c>
      <c r="D15" s="16">
        <f t="shared" si="0"/>
        <v>0.9589747252747253</v>
      </c>
    </row>
    <row r="16" spans="1:4" ht="14.25" customHeight="1">
      <c r="A16" s="7" t="s">
        <v>81</v>
      </c>
      <c r="B16" s="15">
        <v>54700</v>
      </c>
      <c r="C16" s="15">
        <v>55776.59</v>
      </c>
      <c r="D16" s="16">
        <f t="shared" si="0"/>
        <v>1.019681718464351</v>
      </c>
    </row>
    <row r="17" spans="1:4" ht="14.25" customHeight="1">
      <c r="A17" s="7" t="s">
        <v>82</v>
      </c>
      <c r="B17" s="15">
        <v>600</v>
      </c>
      <c r="C17" s="15">
        <v>513.2</v>
      </c>
      <c r="D17" s="16">
        <f t="shared" si="0"/>
        <v>0.8553333333333334</v>
      </c>
    </row>
    <row r="18" spans="1:6" ht="19.5" customHeight="1">
      <c r="A18" s="9" t="s">
        <v>134</v>
      </c>
      <c r="B18" s="17">
        <f>B12+B11+B4</f>
        <v>5643700</v>
      </c>
      <c r="C18" s="17">
        <f>C12+C11+C4</f>
        <v>5668935.66</v>
      </c>
      <c r="D18" s="18">
        <f t="shared" si="0"/>
        <v>1.00447147438737</v>
      </c>
      <c r="F18" s="40"/>
    </row>
    <row r="19" ht="13.5" customHeight="1"/>
    <row r="20" spans="1:4" ht="30.75" customHeight="1">
      <c r="A20" s="61" t="s">
        <v>13</v>
      </c>
      <c r="B20" s="62"/>
      <c r="C20" s="62"/>
      <c r="D20" s="63"/>
    </row>
    <row r="21" spans="1:4" ht="30" customHeight="1">
      <c r="A21" s="5" t="s">
        <v>3</v>
      </c>
      <c r="B21" s="5" t="s">
        <v>135</v>
      </c>
      <c r="C21" s="5" t="s">
        <v>136</v>
      </c>
      <c r="D21" s="5" t="s">
        <v>55</v>
      </c>
    </row>
    <row r="22" spans="1:4" ht="12.75">
      <c r="A22" s="6">
        <v>1</v>
      </c>
      <c r="B22" s="6">
        <v>2</v>
      </c>
      <c r="C22" s="6">
        <v>3</v>
      </c>
      <c r="D22" s="6">
        <v>4</v>
      </c>
    </row>
    <row r="23" spans="1:4" ht="14.25" customHeight="1">
      <c r="A23" s="20" t="s">
        <v>27</v>
      </c>
      <c r="B23" s="27">
        <v>203500</v>
      </c>
      <c r="C23" s="27">
        <v>208127.84</v>
      </c>
      <c r="D23" s="10">
        <f aca="true" t="shared" si="1" ref="D23:D37">C23/B23</f>
        <v>1.0227412285012285</v>
      </c>
    </row>
    <row r="24" spans="1:4" ht="14.25" customHeight="1">
      <c r="A24" s="20" t="s">
        <v>70</v>
      </c>
      <c r="B24" s="27">
        <v>2970000</v>
      </c>
      <c r="C24" s="27">
        <v>2961342.63</v>
      </c>
      <c r="D24" s="10">
        <f t="shared" si="1"/>
        <v>0.9970850606060606</v>
      </c>
    </row>
    <row r="25" spans="1:4" ht="14.25" customHeight="1">
      <c r="A25" s="20" t="s">
        <v>83</v>
      </c>
      <c r="B25" s="27">
        <v>452000</v>
      </c>
      <c r="C25" s="27">
        <v>458628.69</v>
      </c>
      <c r="D25" s="10">
        <f t="shared" si="1"/>
        <v>1.0146652433628318</v>
      </c>
    </row>
    <row r="26" spans="1:4" ht="14.25" customHeight="1">
      <c r="A26" s="20" t="s">
        <v>93</v>
      </c>
      <c r="B26" s="27">
        <v>48035.25</v>
      </c>
      <c r="C26" s="27">
        <v>48035.25</v>
      </c>
      <c r="D26" s="10">
        <f t="shared" si="1"/>
        <v>1</v>
      </c>
    </row>
    <row r="27" spans="1:4" ht="14.25" customHeight="1">
      <c r="A27" s="20" t="s">
        <v>118</v>
      </c>
      <c r="B27" s="27">
        <v>170000</v>
      </c>
      <c r="C27" s="27">
        <v>138152.52</v>
      </c>
      <c r="D27" s="10">
        <f t="shared" si="1"/>
        <v>0.8126618823529411</v>
      </c>
    </row>
    <row r="28" spans="1:4" ht="14.25" customHeight="1">
      <c r="A28" s="20" t="s">
        <v>119</v>
      </c>
      <c r="B28" s="27">
        <v>130000</v>
      </c>
      <c r="C28" s="27">
        <v>140802.74</v>
      </c>
      <c r="D28" s="10">
        <f t="shared" si="1"/>
        <v>1.083098</v>
      </c>
    </row>
    <row r="29" spans="1:4" ht="14.25" customHeight="1">
      <c r="A29" s="20" t="s">
        <v>94</v>
      </c>
      <c r="B29" s="27">
        <v>100000</v>
      </c>
      <c r="C29" s="27">
        <v>96254.64</v>
      </c>
      <c r="D29" s="10">
        <f t="shared" si="1"/>
        <v>0.9625464</v>
      </c>
    </row>
    <row r="30" spans="1:4" ht="14.25" customHeight="1">
      <c r="A30" s="20" t="s">
        <v>95</v>
      </c>
      <c r="B30" s="27">
        <v>1080000</v>
      </c>
      <c r="C30" s="27">
        <v>1024439.4</v>
      </c>
      <c r="D30" s="10">
        <f t="shared" si="1"/>
        <v>0.948555</v>
      </c>
    </row>
    <row r="31" spans="1:4" ht="14.25" customHeight="1">
      <c r="A31" s="20" t="s">
        <v>96</v>
      </c>
      <c r="B31" s="27">
        <v>190000</v>
      </c>
      <c r="C31" s="27">
        <v>180983</v>
      </c>
      <c r="D31" s="10">
        <f t="shared" si="1"/>
        <v>0.9525421052631579</v>
      </c>
    </row>
    <row r="32" spans="1:4" ht="14.25" customHeight="1">
      <c r="A32" s="20" t="s">
        <v>137</v>
      </c>
      <c r="B32" s="27">
        <v>40000</v>
      </c>
      <c r="C32" s="27">
        <v>36821.66</v>
      </c>
      <c r="D32" s="10">
        <f t="shared" si="1"/>
        <v>0.9205415000000001</v>
      </c>
    </row>
    <row r="33" spans="1:4" ht="14.25" customHeight="1">
      <c r="A33" s="20" t="s">
        <v>120</v>
      </c>
      <c r="B33" s="27">
        <v>100</v>
      </c>
      <c r="C33" s="27">
        <v>0</v>
      </c>
      <c r="D33" s="10">
        <f t="shared" si="1"/>
        <v>0</v>
      </c>
    </row>
    <row r="34" spans="1:4" ht="14.25" customHeight="1">
      <c r="A34" s="20" t="s">
        <v>121</v>
      </c>
      <c r="B34" s="27">
        <v>54700</v>
      </c>
      <c r="C34" s="27">
        <v>55776.59</v>
      </c>
      <c r="D34" s="10">
        <f t="shared" si="1"/>
        <v>1.019681718464351</v>
      </c>
    </row>
    <row r="35" spans="1:4" ht="14.25" customHeight="1">
      <c r="A35" s="20" t="s">
        <v>72</v>
      </c>
      <c r="B35" s="27">
        <v>2000</v>
      </c>
      <c r="C35" s="27">
        <v>16774.29</v>
      </c>
      <c r="D35" s="10">
        <f t="shared" si="1"/>
        <v>8.387145</v>
      </c>
    </row>
    <row r="36" spans="1:4" ht="14.25" customHeight="1">
      <c r="A36" s="20" t="s">
        <v>97</v>
      </c>
      <c r="B36" s="27">
        <v>97100</v>
      </c>
      <c r="C36" s="27">
        <v>97100</v>
      </c>
      <c r="D36" s="10">
        <f t="shared" si="1"/>
        <v>1</v>
      </c>
    </row>
    <row r="37" spans="1:4" ht="19.5" customHeight="1">
      <c r="A37" s="9" t="s">
        <v>134</v>
      </c>
      <c r="B37" s="17">
        <f>SUM(B23:B36)</f>
        <v>5537435.25</v>
      </c>
      <c r="C37" s="17">
        <f>SUM(C23:C36)</f>
        <v>5463239.25</v>
      </c>
      <c r="D37" s="18">
        <f t="shared" si="1"/>
        <v>0.9866010171405616</v>
      </c>
    </row>
    <row r="38" ht="8.25" customHeight="1"/>
    <row r="39" spans="2:3" ht="18" customHeight="1">
      <c r="B39" s="28" t="s">
        <v>54</v>
      </c>
      <c r="C39" s="28" t="s">
        <v>0</v>
      </c>
    </row>
    <row r="40" spans="1:3" ht="18" customHeight="1">
      <c r="A40" s="2" t="s">
        <v>53</v>
      </c>
      <c r="B40" s="30">
        <f>B18-B37</f>
        <v>106264.75</v>
      </c>
      <c r="C40" s="30">
        <f>C18-C37</f>
        <v>205696.41000000015</v>
      </c>
    </row>
    <row r="41" ht="10.5" customHeight="1"/>
    <row r="42" spans="1:2" ht="18.75" customHeight="1">
      <c r="A42" s="2" t="s">
        <v>29</v>
      </c>
      <c r="B42" s="3">
        <v>430246</v>
      </c>
    </row>
    <row r="43" spans="1:2" ht="18.75" customHeight="1">
      <c r="A43" s="4" t="s">
        <v>28</v>
      </c>
      <c r="B43" s="3">
        <v>9293</v>
      </c>
    </row>
    <row r="44" ht="10.5" customHeight="1">
      <c r="B44" s="40"/>
    </row>
    <row r="45" spans="1:2" ht="18.75" customHeight="1">
      <c r="A45" s="2" t="s">
        <v>30</v>
      </c>
      <c r="B45" s="3" t="s">
        <v>32</v>
      </c>
    </row>
    <row r="46" spans="1:3" ht="18.75" customHeight="1">
      <c r="A46" s="4" t="s">
        <v>31</v>
      </c>
      <c r="B46" s="3" t="s">
        <v>32</v>
      </c>
      <c r="C46" s="40"/>
    </row>
  </sheetData>
  <mergeCells count="2">
    <mergeCell ref="A1:D1"/>
    <mergeCell ref="A20:D20"/>
  </mergeCells>
  <printOptions horizontalCentered="1"/>
  <pageMargins left="0.5905511811023623" right="0.5905511811023623" top="1.14" bottom="0.984251968503937" header="0.5118110236220472" footer="0.5118110236220472"/>
  <pageSetup horizontalDpi="600" verticalDpi="600" orientation="portrait" paperSize="9" scale="90" r:id="rId1"/>
  <headerFooter alignWithMargins="0">
    <oddHeader>&amp;C&amp;"Arial,Pogrubiony"
&amp;12Wykonanie planu finansowego 
SP ZOZ "Śródmieście" za 2009 rok&amp;RZałącznik Nr 41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ja</cp:lastModifiedBy>
  <cp:lastPrinted>2010-03-15T09:45:03Z</cp:lastPrinted>
  <dcterms:created xsi:type="dcterms:W3CDTF">2000-11-14T12:10:39Z</dcterms:created>
  <dcterms:modified xsi:type="dcterms:W3CDTF">2010-03-19T09:44:24Z</dcterms:modified>
  <cp:category/>
  <cp:version/>
  <cp:contentType/>
  <cp:contentStatus/>
</cp:coreProperties>
</file>