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35" activeTab="0"/>
  </bookViews>
  <sheets>
    <sheet name="Dochody zał. 1" sheetId="1" r:id="rId1"/>
    <sheet name="Dochody zał. 1a" sheetId="2" r:id="rId2"/>
    <sheet name="Dochody zał. 1b" sheetId="3" r:id="rId3"/>
    <sheet name="zał. 1c-wg zrodel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localSheetId="3" hidden="1">'[5]Inwestycje-zał.3'!#REF!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localSheetId="3" hidden="1">'[5]Inwestycje-zał.3'!#REF!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localSheetId="3" hidden="1">'[5]Inwestycje-zał.3'!#REF!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localSheetId="3" hidden="1">'[5]Inwestycje-zał.3'!#REF!</definedName>
    <definedName name="__123Graph_X" hidden="1">'[1]Inwestycje-zał.3'!#REF!</definedName>
    <definedName name="aa" hidden="1">'[6]Inwestycje-zał.3'!#REF!</definedName>
    <definedName name="aaa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'[6]Inwestycje-zał.3'!#REF!</definedName>
    <definedName name="_xlnm.Print_Area" localSheetId="3">'zał. 1c-wg zrodel'!$A$1:$H$42</definedName>
    <definedName name="planowanie" hidden="1">'[1]Inwestycje-zał.3'!#REF!</definedName>
    <definedName name="Sierpień" hidden="1">'[1]Inwestycje-zał.3'!#REF!</definedName>
    <definedName name="_xlnm.Print_Titles" localSheetId="0">'Dochody zał. 1'!$1:$2</definedName>
    <definedName name="_xlnm.Print_Titles" localSheetId="1">'Dochody zał. 1a'!$1:$2</definedName>
    <definedName name="_xlnm.Print_Titles" localSheetId="2">'Dochody zał. 1b'!$1:$2</definedName>
    <definedName name="_xlnm.Print_Titles" localSheetId="3">'zał. 1c-wg zrodel'!$1:$2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<sst xmlns="http://schemas.openxmlformats.org/spreadsheetml/2006/main" count="1257" uniqueCount="228">
  <si>
    <t>ŚRODKI DO DYSPOZYCJI</t>
  </si>
  <si>
    <t xml:space="preserve">Przychody z zaciągniętych pożyczek i kredytów na rynku krajowym </t>
  </si>
  <si>
    <t>Przychody z tytułu innych rozliczeń krajowych</t>
  </si>
  <si>
    <t>%                         6:5</t>
  </si>
  <si>
    <t>Podatek od działalności gospodarczej osób fizycznych, opłacany w formie karty podatkowej</t>
  </si>
  <si>
    <t>Rekompensaty utraconych dochodów w podatkach i opłatach lokalnych</t>
  </si>
  <si>
    <t>Środki na dofinansowanie własnych zadań bieżących gmin (związków gmin), powiatów (związków powiatów), samorządów województw, pozyskane z innych źródeł</t>
  </si>
  <si>
    <t>VII</t>
  </si>
  <si>
    <t xml:space="preserve">DOTACJE CELOWE NA ZADANIA ZLECONE </t>
  </si>
  <si>
    <t>DOTACJE CELOWE NA ZADANIA REALIZOWANE NA PODSTAWIE POROZUMIEŃ</t>
  </si>
  <si>
    <t>Część równoważąca subwencji ogólnej</t>
  </si>
  <si>
    <t>Podatek dochodowy od osób fizycznych</t>
  </si>
  <si>
    <t>Podatek dochodowy od osób prawnych</t>
  </si>
  <si>
    <t>Dotacje celowe otrzymane z powiatu na zadania bieżące realizowane na podstawie porozumień (umów) między jednostkami samorządu terytorialnego</t>
  </si>
  <si>
    <t>Dotacje celowe otrzymane od samorządu województwa na zadania bieżące realizowane na podstawie porozumień (umów) między jednostkami samorządu terytorialnego</t>
  </si>
  <si>
    <t>0690</t>
  </si>
  <si>
    <t>0470</t>
  </si>
  <si>
    <t>0750</t>
  </si>
  <si>
    <t>0760</t>
  </si>
  <si>
    <t>0910</t>
  </si>
  <si>
    <t>0970</t>
  </si>
  <si>
    <t>0420</t>
  </si>
  <si>
    <t>Dotacje celowe otrzymane z gminy na zadania bieżące realizowane na podstawie porozumień (umów) między jednostkami samorządu terytorialnego</t>
  </si>
  <si>
    <t>0570</t>
  </si>
  <si>
    <t>0010</t>
  </si>
  <si>
    <t>0020</t>
  </si>
  <si>
    <t>0310</t>
  </si>
  <si>
    <t>0320</t>
  </si>
  <si>
    <t>0330</t>
  </si>
  <si>
    <t>0340</t>
  </si>
  <si>
    <t>0350</t>
  </si>
  <si>
    <t>0360</t>
  </si>
  <si>
    <t>0410</t>
  </si>
  <si>
    <t>0430</t>
  </si>
  <si>
    <t>0460</t>
  </si>
  <si>
    <t>0500</t>
  </si>
  <si>
    <t>0740</t>
  </si>
  <si>
    <t>0920</t>
  </si>
  <si>
    <t>0480</t>
  </si>
  <si>
    <t>0830</t>
  </si>
  <si>
    <t>0400</t>
  </si>
  <si>
    <t>Wpływy z opłaty produktowej</t>
  </si>
  <si>
    <t>Dotacje celowe otrzymane z gminy na inwestycje i zakupy inwestycyjne realizowane na podstawie porozumień (umów) między jednostkami samorządu terytorialnego</t>
  </si>
  <si>
    <t>Przychody ze sprzedaży innych papierów wartościowych</t>
  </si>
  <si>
    <t>Dotacje celowe otrzymane z budżetu państwa na realizację inwestycji i zakupów inwestycyjnych własnych gmin (związków gmin)</t>
  </si>
  <si>
    <t>Dział</t>
  </si>
  <si>
    <t>§</t>
  </si>
  <si>
    <t>Treść</t>
  </si>
  <si>
    <t>010</t>
  </si>
  <si>
    <t>Wpływy z różnych opłat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</si>
  <si>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</si>
  <si>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</si>
  <si>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Wpływy z różnych dochodów</t>
  </si>
  <si>
    <t>Dotacje celowe otrzymane z budżetu państwa na zadania bieżące realizowane przez gminę na podstawie porozumień z organami administracji rządowej</t>
  </si>
  <si>
    <t>Wpływy z opłaty komunikacyjnej</t>
  </si>
  <si>
    <t>Dotacje celowe otrzymane z budżetu państwa na realizację zadań bieżących z zakresu administracji rządowej oraz innych zadań zleconych gminie (związkom gmin) ustawami</t>
  </si>
  <si>
    <t>Grzywny, mandaty i inne kary pieniężne od ludności</t>
  </si>
  <si>
    <t>Dotacje celowe otrzymane z budżetu państwa na inwestycje i zakupy inwestycyjne z zakresu administracji rządowej oraz inne zadania zlecone ustawami realizowane przez powiat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</si>
  <si>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</si>
  <si>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</si>
  <si>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</si>
  <si>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</si>
  <si>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</si>
  <si>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Wpływy z opłaty targowej</t>
  </si>
  <si>
    <t>Wpływy z opłaty eksploatacyjnej</t>
  </si>
  <si>
    <t>Odsetki od nieterminowych wpłat z tytułu podatków i opłat</t>
  </si>
  <si>
    <t>Pozostałe odsetki</t>
  </si>
  <si>
    <t>Subwencje ogólne z budżetu państwa</t>
  </si>
  <si>
    <t>Wpływy z opłat za zezwolenia na sprzedaż alkoholu</t>
  </si>
  <si>
    <t>Wpływy z usług</t>
  </si>
  <si>
    <t>Źródła dochodów</t>
  </si>
  <si>
    <t xml:space="preserve">§ </t>
  </si>
  <si>
    <t>A+B</t>
  </si>
  <si>
    <t>DOCHODY OGÓŁEM</t>
  </si>
  <si>
    <t>I</t>
  </si>
  <si>
    <t>PODATKI I OPŁATY</t>
  </si>
  <si>
    <t>Podatek od nieruchomości</t>
  </si>
  <si>
    <t>Opłata skarbowa</t>
  </si>
  <si>
    <t>Podatki opłacane w formie karty podatkowej</t>
  </si>
  <si>
    <t>Udziały we wpływach z podatku dochodowego od osób prawnych</t>
  </si>
  <si>
    <t>Udziały we wpływach z podatku dochodowego od osób fizycznych</t>
  </si>
  <si>
    <t>Dochody z najmu i dzierżawy składników majątkowych Skarbu Państwa, jednostek samorządu terytorialnego lub innych jednostek zaliczanych do sektora finansów publicznych oraz innych umów o podobnym charakterze</t>
  </si>
  <si>
    <t>Środki na dofinansowanie własnych inwestycji gmin (związków gmin), powiatów (związków powiatów), samorządów województw, pozyskane z innych źródeł</t>
  </si>
  <si>
    <t>Opłata targowa</t>
  </si>
  <si>
    <t>Opłata eksploatacyjna</t>
  </si>
  <si>
    <t>II</t>
  </si>
  <si>
    <t>DOCHODY Z MAJĄTKU GMINY</t>
  </si>
  <si>
    <t>Dochody z dzierżawy</t>
  </si>
  <si>
    <t>Dochody z wieczystego użytkowania</t>
  </si>
  <si>
    <t>Dochody ze sprzedaży</t>
  </si>
  <si>
    <t>III</t>
  </si>
  <si>
    <t>IV</t>
  </si>
  <si>
    <t>SUBWENCJE</t>
  </si>
  <si>
    <t>A</t>
  </si>
  <si>
    <t>OGÓŁEM DOCHODY WŁASNE</t>
  </si>
  <si>
    <t>V</t>
  </si>
  <si>
    <t>DOTACJE CELOWE NA ZADANIA WŁASNE</t>
  </si>
  <si>
    <t>VI</t>
  </si>
  <si>
    <t>B</t>
  </si>
  <si>
    <t>00</t>
  </si>
  <si>
    <t>PRZYCHODY ZWIĄZANE Z FINANSOWANIEM I ROZDYSPONOWANIEM NADWYŻKI BUDŻETOWEJ ORAZ Z PRYWATYZACJĄ MIENIA SKARBU PAŃSTWA I MAJĄTKU JEDNOSTEK SAMORZĄDU TERYTORIALNEGO</t>
  </si>
  <si>
    <t>Podatek od czynności cywilnoprawnych</t>
  </si>
  <si>
    <t>Część oświatowa subwencji ogólnej</t>
  </si>
  <si>
    <t xml:space="preserve">Lp. </t>
  </si>
  <si>
    <t>Dotacje celowe otrzymane z budżetu państwa na realizację inwestycji i zakupów inwestycyjnych własnych powiatu</t>
  </si>
  <si>
    <t>0580</t>
  </si>
  <si>
    <t>Grzywny i inne kary pieniężne od osób prawnych i innych jednostek organizacyjnych</t>
  </si>
  <si>
    <t>0490</t>
  </si>
  <si>
    <t>0770</t>
  </si>
  <si>
    <t>Wpływy z innych lokalnych opłat pobieranych przez jednostki samorządu terytorialnego na podstawie odrębnych ustaw</t>
  </si>
  <si>
    <t>Dotacje celowe otrzymane z budżetu państwa na inwestycje i zakupy inwestycyjne z zakresu administracji rządowej oraz innych zadań zleconych gminom ustawami</t>
  </si>
  <si>
    <t>Uzupełnienie subwencji ogólnej dla jednostek samorządu terytorialnego</t>
  </si>
  <si>
    <t>%                      6:5</t>
  </si>
  <si>
    <t/>
  </si>
  <si>
    <t>Rolnictwo i łowiectwo</t>
  </si>
  <si>
    <t>Dochody bieżące</t>
  </si>
  <si>
    <t>2010</t>
  </si>
  <si>
    <t>600</t>
  </si>
  <si>
    <t>Transport i łączność</t>
  </si>
  <si>
    <t>Dochody majątkowe</t>
  </si>
  <si>
    <t>700</t>
  </si>
  <si>
    <t>Gospodarka mieszkaniowa</t>
  </si>
  <si>
    <t>Wpływy z opłat za zarząd, użytkowanie i użytkowanie wieczyste nieruchomości</t>
  </si>
  <si>
    <t>2360</t>
  </si>
  <si>
    <t>Dochody jednostek samorządu  terytorialnego związane z realizacją zadań z zakresu administracji rządowej oraz innych zadań zleconych ustawami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</si>
  <si>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</si>
  <si>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</si>
  <si>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6290</t>
  </si>
  <si>
    <t>710</t>
  </si>
  <si>
    <t>Działalność usługowa</t>
  </si>
  <si>
    <t>2020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</si>
  <si>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</si>
  <si>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</si>
  <si>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</si>
  <si>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</si>
  <si>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</si>
  <si>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</si>
  <si>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2310</t>
  </si>
  <si>
    <t>756</t>
  </si>
  <si>
    <t xml:space="preserve"> Dochody od osób prawnych, od osób fizycznych i od innych jednostek nieposiadających osobowości prawnej oraz wydatki związane z ich poborem</t>
  </si>
  <si>
    <t>Dywidendy i kwoty uzyskane ze zbycia praw majątkowych</t>
  </si>
  <si>
    <t>2680</t>
  </si>
  <si>
    <t>758</t>
  </si>
  <si>
    <t>Różne rozliczenia</t>
  </si>
  <si>
    <t>2920</t>
  </si>
  <si>
    <t>801</t>
  </si>
  <si>
    <t>Oświata i wychowanie</t>
  </si>
  <si>
    <t>2008</t>
  </si>
  <si>
    <t>Dotacje rozwojowe oraz środki na finansowanie Wspólnej Polityki Rolnej</t>
  </si>
  <si>
    <t>2009</t>
  </si>
  <si>
    <t>2030</t>
  </si>
  <si>
    <t>Dotacje celowe otrzymane  z budżetu państwa na realizację własnych zadań bieżących gmin (związków gmin)</t>
  </si>
  <si>
    <t>2707</t>
  </si>
  <si>
    <t>6208</t>
  </si>
  <si>
    <t>Dotacje rozwojowe</t>
  </si>
  <si>
    <t>6330</t>
  </si>
  <si>
    <t>851</t>
  </si>
  <si>
    <t>Ochrona zdrowia</t>
  </si>
  <si>
    <t>852</t>
  </si>
  <si>
    <t>Pomoc społeczna</t>
  </si>
  <si>
    <t>2320</t>
  </si>
  <si>
    <t>6310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</si>
  <si>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</si>
  <si>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</si>
  <si>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</si>
  <si>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</si>
  <si>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</si>
  <si>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</si>
  <si>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6610</t>
  </si>
  <si>
    <t>Dotacje celowe otrzymane z gminy  na inwestycje i zakupy inwestycyjne realizowane na podstawie porozumień (umów) między jednostkami samorządu  terytorialnego</t>
  </si>
  <si>
    <t>6612</t>
  </si>
  <si>
    <t>925</t>
  </si>
  <si>
    <t>Ogrody botaniczne i zoologiczne oraz naturalne obszary i obiekty chronionej przyrody</t>
  </si>
  <si>
    <t>926</t>
  </si>
  <si>
    <t>Kultura fizyczna i sport</t>
  </si>
  <si>
    <t>Ogółem, w tym:</t>
  </si>
  <si>
    <t>2110</t>
  </si>
  <si>
    <t>2120</t>
  </si>
  <si>
    <t>Dotacje celowe otrzymane  z budżetu państwa na zadania bieżące realizowane przez powiat na podstawie porozumień z organami administracji rządowej</t>
  </si>
  <si>
    <t>752</t>
  </si>
  <si>
    <t>Obrona narodowa</t>
  </si>
  <si>
    <t>6410</t>
  </si>
  <si>
    <t>2130</t>
  </si>
  <si>
    <t>6430</t>
  </si>
  <si>
    <t>2690</t>
  </si>
  <si>
    <t>Środki z Funduszu Pracy otrzymane przez powiat z przeznaczeniem na finansowanie kosztów wynagrodzenia i składek ma ubezpieczenia społeczne pracowników powiatowego urzędu pracy</t>
  </si>
  <si>
    <t>921</t>
  </si>
  <si>
    <t>Kultura i ochrona dziedzictwa narodowego</t>
  </si>
  <si>
    <t>2330</t>
  </si>
  <si>
    <t>Plan na 31.12.2009 r.</t>
  </si>
  <si>
    <t>Wykonanie             za 2009 r.</t>
  </si>
  <si>
    <t>Struktura wykonania za 2009 r.</t>
  </si>
  <si>
    <t>Plan wg uchwały RM Nr XLII/425/08
z dnia 16.12.2008r.</t>
  </si>
  <si>
    <t>Struktura wykonania 
za 2009 r.</t>
  </si>
  <si>
    <t>Plan na
31.12.2009 r.</t>
  </si>
  <si>
    <t>Wykonanie 
za 2009 r.</t>
  </si>
  <si>
    <t>8545</t>
  </si>
  <si>
    <t>Środki pochodzące z Norweskiego Mechanizmu Finansowego oraz Mechanizmu Finansowego Europejskiego Obszaru Gospodarczego przeznaczone na finansowanie zadań realizowanych przez jednostki sektora finansów publicznych</t>
  </si>
  <si>
    <t>2760</t>
  </si>
  <si>
    <t>Środki na uzupełnienie dochodów powiatów</t>
  </si>
  <si>
    <t>6180</t>
  </si>
  <si>
    <t>Środki na inwestycje na drogach publicznych powiatowych i wojewódzkich oraz na drogach powiatowych, wojewódzkich i krajowych w granicach miast na prawach powiatu</t>
  </si>
  <si>
    <t>2700</t>
  </si>
  <si>
    <t>1512</t>
  </si>
  <si>
    <t>Różnice kursowe</t>
  </si>
  <si>
    <t>6280</t>
  </si>
  <si>
    <t xml:space="preserve">Przychody z zaciągniętych pożyczek i kredytów na rynku zagranicznym </t>
  </si>
  <si>
    <t>Leśnictwo</t>
  </si>
  <si>
    <t>020</t>
  </si>
  <si>
    <t>2980</t>
  </si>
  <si>
    <t>Wpływy do wyjaśnienia</t>
  </si>
  <si>
    <t>2380</t>
  </si>
  <si>
    <t>Wpływy do budżetu części zysku gospodarstwa pomocniczego</t>
  </si>
  <si>
    <t>0840</t>
  </si>
  <si>
    <t xml:space="preserve">Wpływy ze sprzedaży wyrobów </t>
  </si>
  <si>
    <t>Obsługa długu publicznego</t>
  </si>
  <si>
    <t>0870</t>
  </si>
  <si>
    <t>Wpływy ze sprzedaży składników majątkowych</t>
  </si>
  <si>
    <t>0680</t>
  </si>
  <si>
    <t>Wpływy od rodziców z tytułu odpłatności za utrzymanie dzieci (wychowanków) w placówkach opiekuńczo-wychowawczych</t>
  </si>
  <si>
    <t>0928</t>
  </si>
  <si>
    <t>0922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</si>
  <si>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</si>
  <si>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2008, 2009, 6208</t>
  </si>
  <si>
    <t>OGÓŁEM  DOTACJE</t>
  </si>
  <si>
    <t>dotacje rozwojowe</t>
  </si>
  <si>
    <t>POZOSTAŁE DOCHODY (wpłaty komunalnych jednostek organizacyjnych, odsetki, opłaty koncesyjne), w tym:</t>
  </si>
  <si>
    <t>opłaty koncesyjne za zezwolenia na sprzedaż alkoholu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</si>
</sst>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#\ ###\ ###\ ##0"/>
    <numFmt numFmtId="180" formatCode="##\ ###\ ###\ ##0.00"/>
    <numFmt numFmtId="181" formatCode="[$€-2]\ #,##0.00_);[Red]\([$€-2]\ #,##0.00\)"/>
  </numFmts>
  <fonts count="18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b/>
      <i/>
      <sz val="10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1" xfId="62" applyNumberFormat="1" applyFont="1" applyBorder="1" applyAlignment="1">
      <alignment horizontal="center" vertical="center" wrapText="1"/>
      <protection/>
    </xf>
    <xf numFmtId="10" fontId="8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6" fillId="3" borderId="2" xfId="62" applyFont="1" applyFill="1" applyBorder="1" applyAlignment="1">
      <alignment horizontal="center" vertical="center"/>
      <protection/>
    </xf>
    <xf numFmtId="0" fontId="13" fillId="3" borderId="2" xfId="62" applyFont="1" applyFill="1" applyBorder="1" applyAlignment="1">
      <alignment horizontal="center" vertical="center" wrapText="1"/>
      <protection/>
    </xf>
    <xf numFmtId="0" fontId="6" fillId="3" borderId="2" xfId="62" applyFont="1" applyFill="1" applyBorder="1" applyAlignment="1">
      <alignment horizontal="center" vertical="center" wrapText="1"/>
      <protection/>
    </xf>
    <xf numFmtId="3" fontId="11" fillId="3" borderId="2" xfId="62" applyNumberFormat="1" applyFont="1" applyFill="1" applyBorder="1" applyAlignment="1">
      <alignment horizontal="center" vertical="center" wrapText="1"/>
      <protection/>
    </xf>
    <xf numFmtId="0" fontId="6" fillId="0" borderId="2" xfId="62" applyFont="1" applyBorder="1">
      <alignment/>
      <protection/>
    </xf>
    <xf numFmtId="0" fontId="0" fillId="0" borderId="2" xfId="62" applyFont="1" applyBorder="1">
      <alignment/>
      <protection/>
    </xf>
    <xf numFmtId="0" fontId="0" fillId="0" borderId="2" xfId="62" applyFont="1" applyBorder="1" applyAlignment="1">
      <alignment horizontal="center" vertical="center" wrapText="1"/>
      <protection/>
    </xf>
    <xf numFmtId="3" fontId="0" fillId="0" borderId="2" xfId="62" applyNumberFormat="1" applyFont="1" applyBorder="1" applyAlignment="1">
      <alignment horizontal="center" vertical="center" wrapText="1"/>
      <protection/>
    </xf>
    <xf numFmtId="0" fontId="6" fillId="4" borderId="2" xfId="62" applyFont="1" applyFill="1" applyBorder="1" applyAlignment="1">
      <alignment horizontal="center" vertical="center"/>
      <protection/>
    </xf>
    <xf numFmtId="0" fontId="13" fillId="4" borderId="2" xfId="62" applyFont="1" applyFill="1" applyBorder="1" applyAlignment="1">
      <alignment horizontal="left" vertical="center"/>
      <protection/>
    </xf>
    <xf numFmtId="0" fontId="6" fillId="4" borderId="2" xfId="62" applyFont="1" applyFill="1" applyBorder="1" applyAlignment="1">
      <alignment horizontal="center" vertical="center" wrapText="1"/>
      <protection/>
    </xf>
    <xf numFmtId="3" fontId="6" fillId="4" borderId="2" xfId="62" applyNumberFormat="1" applyFont="1" applyFill="1" applyBorder="1" applyAlignment="1">
      <alignment horizontal="center" vertical="center" wrapText="1"/>
      <protection/>
    </xf>
    <xf numFmtId="0" fontId="0" fillId="0" borderId="2" xfId="62" applyFont="1" applyBorder="1" applyAlignment="1">
      <alignment horizontal="center" vertical="center"/>
      <protection/>
    </xf>
    <xf numFmtId="0" fontId="0" fillId="0" borderId="2" xfId="62" applyFont="1" applyBorder="1" applyAlignment="1">
      <alignment vertical="center" wrapText="1"/>
      <protection/>
    </xf>
    <xf numFmtId="0" fontId="0" fillId="0" borderId="2" xfId="62" applyFont="1" applyBorder="1" applyAlignment="1" quotePrefix="1">
      <alignment horizontal="center" vertical="center" wrapText="1"/>
      <protection/>
    </xf>
    <xf numFmtId="0" fontId="13" fillId="4" borderId="2" xfId="62" applyFont="1" applyFill="1" applyBorder="1" applyAlignment="1">
      <alignment vertical="center" wrapText="1"/>
      <protection/>
    </xf>
    <xf numFmtId="0" fontId="14" fillId="4" borderId="2" xfId="62" applyFont="1" applyFill="1" applyBorder="1" applyAlignment="1">
      <alignment horizontal="center" vertical="center" wrapText="1"/>
      <protection/>
    </xf>
    <xf numFmtId="0" fontId="0" fillId="0" borderId="2" xfId="62" applyFont="1" applyFill="1" applyBorder="1" applyAlignment="1">
      <alignment horizontal="center" vertical="center"/>
      <protection/>
    </xf>
    <xf numFmtId="0" fontId="0" fillId="0" borderId="2" xfId="62" applyFont="1" applyFill="1" applyBorder="1" applyAlignment="1">
      <alignment vertical="center" wrapText="1"/>
      <protection/>
    </xf>
    <xf numFmtId="0" fontId="0" fillId="0" borderId="2" xfId="62" applyFont="1" applyFill="1" applyBorder="1" applyAlignment="1" quotePrefix="1">
      <alignment horizontal="center" vertical="center" wrapText="1"/>
      <protection/>
    </xf>
    <xf numFmtId="3" fontId="0" fillId="0" borderId="2" xfId="62" applyNumberFormat="1" applyFont="1" applyFill="1" applyBorder="1" applyAlignment="1">
      <alignment horizontal="center" vertical="center" wrapText="1"/>
      <protection/>
    </xf>
    <xf numFmtId="0" fontId="0" fillId="0" borderId="2" xfId="62" applyFont="1" applyFill="1" applyBorder="1" applyAlignment="1">
      <alignment horizontal="center" vertical="center" wrapText="1"/>
      <protection/>
    </xf>
    <xf numFmtId="0" fontId="11" fillId="3" borderId="2" xfId="62" applyFont="1" applyFill="1" applyBorder="1" applyAlignment="1">
      <alignment horizontal="center" vertical="center"/>
      <protection/>
    </xf>
    <xf numFmtId="0" fontId="15" fillId="3" borderId="2" xfId="62" applyFont="1" applyFill="1" applyBorder="1" applyAlignment="1">
      <alignment horizontal="center" vertical="center" wrapText="1"/>
      <protection/>
    </xf>
    <xf numFmtId="0" fontId="16" fillId="3" borderId="2" xfId="62" applyFont="1" applyFill="1" applyBorder="1" applyAlignment="1">
      <alignment horizontal="center" vertical="center" wrapText="1"/>
      <protection/>
    </xf>
    <xf numFmtId="0" fontId="0" fillId="4" borderId="2" xfId="62" applyFont="1" applyFill="1" applyBorder="1" applyAlignment="1">
      <alignment horizontal="center" vertical="center" wrapText="1"/>
      <protection/>
    </xf>
    <xf numFmtId="1" fontId="0" fillId="0" borderId="2" xfId="62" applyNumberFormat="1" applyFont="1" applyFill="1" applyBorder="1" applyAlignment="1">
      <alignment horizontal="center" vertical="center" wrapText="1"/>
      <protection/>
    </xf>
    <xf numFmtId="0" fontId="6" fillId="0" borderId="2" xfId="62" applyFont="1" applyBorder="1" applyAlignment="1" quotePrefix="1">
      <alignment horizontal="center" vertical="center"/>
      <protection/>
    </xf>
    <xf numFmtId="0" fontId="17" fillId="0" borderId="2" xfId="62" applyFont="1" applyBorder="1" applyAlignment="1">
      <alignment vertical="center" wrapText="1"/>
      <protection/>
    </xf>
    <xf numFmtId="0" fontId="6" fillId="0" borderId="2" xfId="62" applyFont="1" applyBorder="1" applyAlignment="1">
      <alignment horizontal="center" vertical="center" wrapText="1"/>
      <protection/>
    </xf>
    <xf numFmtId="3" fontId="6" fillId="0" borderId="2" xfId="62" applyNumberFormat="1" applyFont="1" applyFill="1" applyBorder="1" applyAlignment="1">
      <alignment horizontal="center" vertical="center" wrapText="1"/>
      <protection/>
    </xf>
    <xf numFmtId="3" fontId="0" fillId="0" borderId="2" xfId="0" applyNumberFormat="1" applyFont="1" applyBorder="1" applyAlignment="1">
      <alignment horizontal="center" vertical="center" wrapText="1"/>
    </xf>
    <xf numFmtId="0" fontId="11" fillId="4" borderId="2" xfId="62" applyFont="1" applyFill="1" applyBorder="1" applyAlignment="1">
      <alignment horizontal="center" vertical="center"/>
      <protection/>
    </xf>
    <xf numFmtId="0" fontId="15" fillId="4" borderId="2" xfId="62" applyFont="1" applyFill="1" applyBorder="1" applyAlignment="1">
      <alignment horizontal="center" vertical="center" wrapText="1"/>
      <protection/>
    </xf>
    <xf numFmtId="0" fontId="16" fillId="4" borderId="2" xfId="62" applyFont="1" applyFill="1" applyBorder="1" applyAlignment="1">
      <alignment horizontal="center" vertical="center" wrapText="1"/>
      <protection/>
    </xf>
    <xf numFmtId="3" fontId="12" fillId="4" borderId="2" xfId="62" applyNumberFormat="1" applyFont="1" applyFill="1" applyBorder="1" applyAlignment="1">
      <alignment horizontal="center" vertical="center" wrapText="1"/>
      <protection/>
    </xf>
    <xf numFmtId="3" fontId="11" fillId="3" borderId="3" xfId="62" applyNumberFormat="1" applyFont="1" applyFill="1" applyBorder="1" applyAlignment="1">
      <alignment horizontal="center" vertical="center" wrapText="1"/>
      <protection/>
    </xf>
    <xf numFmtId="3" fontId="0" fillId="0" borderId="3" xfId="62" applyNumberFormat="1" applyFont="1" applyBorder="1" applyAlignment="1">
      <alignment horizontal="center" vertical="center" wrapText="1"/>
      <protection/>
    </xf>
    <xf numFmtId="3" fontId="6" fillId="4" borderId="3" xfId="62" applyNumberFormat="1" applyFont="1" applyFill="1" applyBorder="1" applyAlignment="1">
      <alignment horizontal="center" vertical="center" wrapText="1"/>
      <protection/>
    </xf>
    <xf numFmtId="3" fontId="0" fillId="0" borderId="3" xfId="62" applyNumberFormat="1" applyFont="1" applyFill="1" applyBorder="1" applyAlignment="1">
      <alignment horizontal="center" vertical="center" wrapText="1"/>
      <protection/>
    </xf>
    <xf numFmtId="3" fontId="6" fillId="0" borderId="3" xfId="62" applyNumberFormat="1" applyFont="1" applyFill="1" applyBorder="1" applyAlignment="1">
      <alignment horizontal="center" vertical="center" wrapText="1"/>
      <protection/>
    </xf>
    <xf numFmtId="3" fontId="0" fillId="0" borderId="3" xfId="0" applyNumberFormat="1" applyFont="1" applyBorder="1" applyAlignment="1">
      <alignment horizontal="center" vertical="center" wrapText="1"/>
    </xf>
    <xf numFmtId="3" fontId="12" fillId="4" borderId="3" xfId="62" applyNumberFormat="1" applyFont="1" applyFill="1" applyBorder="1" applyAlignment="1">
      <alignment horizontal="center" vertical="center" wrapText="1"/>
      <protection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4" fontId="6" fillId="4" borderId="1" xfId="62" applyNumberFormat="1" applyFont="1" applyFill="1" applyBorder="1" applyAlignment="1">
      <alignment horizontal="center" vertical="center" wrapText="1"/>
      <protection/>
    </xf>
    <xf numFmtId="4" fontId="0" fillId="0" borderId="1" xfId="62" applyNumberFormat="1" applyFont="1" applyBorder="1" applyAlignment="1">
      <alignment horizontal="center" vertical="center" wrapText="1"/>
      <protection/>
    </xf>
    <xf numFmtId="4" fontId="0" fillId="0" borderId="1" xfId="62" applyNumberFormat="1" applyFont="1" applyFill="1" applyBorder="1" applyAlignment="1">
      <alignment horizontal="center" vertical="center" wrapText="1"/>
      <protection/>
    </xf>
    <xf numFmtId="4" fontId="11" fillId="3" borderId="1" xfId="62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4" fontId="6" fillId="0" borderId="1" xfId="62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Border="1" applyAlignment="1">
      <alignment horizontal="center" vertical="center" wrapText="1"/>
    </xf>
    <xf numFmtId="4" fontId="12" fillId="4" borderId="6" xfId="62" applyNumberFormat="1" applyFont="1" applyFill="1" applyBorder="1" applyAlignment="1">
      <alignment horizontal="center" vertical="center" wrapText="1"/>
      <protection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/>
    </xf>
    <xf numFmtId="3" fontId="6" fillId="4" borderId="2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 quotePrefix="1">
      <alignment horizontal="center" vertical="center" wrapText="1"/>
    </xf>
    <xf numFmtId="0" fontId="12" fillId="4" borderId="2" xfId="0" applyFont="1" applyFill="1" applyBorder="1" applyAlignment="1">
      <alignment/>
    </xf>
    <xf numFmtId="0" fontId="12" fillId="4" borderId="2" xfId="0" applyFont="1" applyFill="1" applyBorder="1" applyAlignment="1">
      <alignment horizontal="center" vertical="center" wrapText="1"/>
    </xf>
    <xf numFmtId="3" fontId="12" fillId="4" borderId="2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 quotePrefix="1">
      <alignment horizontal="center" vertical="center" wrapText="1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43" fontId="0" fillId="0" borderId="0" xfId="57" applyFont="1" applyFill="1" applyBorder="1" applyAlignment="1">
      <alignment/>
    </xf>
    <xf numFmtId="3" fontId="6" fillId="4" borderId="1" xfId="62" applyNumberFormat="1" applyFont="1" applyFill="1" applyBorder="1" applyAlignment="1">
      <alignment horizontal="center" vertical="center" wrapText="1"/>
      <protection/>
    </xf>
    <xf numFmtId="0" fontId="11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12" fillId="4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52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Normalny_zał. 1,2-2005" xfId="62"/>
    <cellStyle name="Followed Hyperlink" xfId="63"/>
    <cellStyle name="Percent" xfId="64"/>
    <cellStyle name="Currency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HOME\Planowan\xls\2000%20ROK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\USTAWI~1\TEMP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\USTAWI~1\TEMP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\USTAWI~1\TEMP\xls\1999%20ROK\Sprawozdania%201999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\USTAWI~1\TEMP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468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/>
  <cols>
    <col min="1" max="1" width="6.625" style="3" customWidth="1"/>
    <col min="2" max="2" width="9.125" style="3" customWidth="1"/>
    <col min="3" max="3" width="61.625" style="3" customWidth="1"/>
    <col min="4" max="6" width="17.75390625" style="3" customWidth="1"/>
    <col min="7" max="7" width="8.25390625" style="3" bestFit="1" customWidth="1"/>
    <col min="8" max="8" width="11.125" style="3" customWidth="1"/>
    <col min="9" max="9" width="13.875" style="3" bestFit="1" customWidth="1"/>
    <col min="10" max="16384" width="9.125" style="3" customWidth="1"/>
  </cols>
  <sheetData>
    <row r="1" spans="1:8" s="1" customFormat="1" ht="51" customHeight="1">
      <c r="A1" s="23" t="s">
        <v>45</v>
      </c>
      <c r="B1" s="23" t="s">
        <v>46</v>
      </c>
      <c r="C1" s="23" t="s">
        <v>47</v>
      </c>
      <c r="D1" s="23" t="s">
        <v>192</v>
      </c>
      <c r="E1" s="148" t="s">
        <v>189</v>
      </c>
      <c r="F1" s="162" t="s">
        <v>190</v>
      </c>
      <c r="G1" s="156" t="s">
        <v>112</v>
      </c>
      <c r="H1" s="23" t="s">
        <v>191</v>
      </c>
    </row>
    <row r="2" spans="1:8" s="2" customFormat="1" ht="11.25">
      <c r="A2" s="24">
        <v>1</v>
      </c>
      <c r="B2" s="24">
        <v>2</v>
      </c>
      <c r="C2" s="24">
        <v>3</v>
      </c>
      <c r="D2" s="24">
        <v>4</v>
      </c>
      <c r="E2" s="149">
        <v>5</v>
      </c>
      <c r="F2" s="163">
        <v>6</v>
      </c>
      <c r="G2" s="157">
        <v>7</v>
      </c>
      <c r="H2" s="24">
        <v>8</v>
      </c>
    </row>
    <row r="3" spans="1:9" s="43" customFormat="1" ht="19.5" customHeight="1">
      <c r="A3" s="135" t="s">
        <v>113</v>
      </c>
      <c r="B3" s="135"/>
      <c r="C3" s="136" t="s">
        <v>175</v>
      </c>
      <c r="D3" s="137">
        <f>D4+D5</f>
        <v>497732088</v>
      </c>
      <c r="E3" s="150">
        <f>E4+E5</f>
        <v>520791129</v>
      </c>
      <c r="F3" s="164">
        <f>F4+F5</f>
        <v>483290461.27</v>
      </c>
      <c r="G3" s="158">
        <f>F3/E3</f>
        <v>0.9279928830546573</v>
      </c>
      <c r="H3" s="138">
        <f>F3/$F$3</f>
        <v>1</v>
      </c>
      <c r="I3" s="42"/>
    </row>
    <row r="4" spans="1:8" s="43" customFormat="1" ht="12.75">
      <c r="A4" s="44" t="s">
        <v>113</v>
      </c>
      <c r="B4" s="44"/>
      <c r="C4" s="45" t="s">
        <v>115</v>
      </c>
      <c r="D4" s="39">
        <f>D7+D10+D13+D23+D36+D42+D53+D56+D59+D72+D98+D101+D109+D128+D133+D152+D162+D167+D179+D184+D190</f>
        <v>460326406</v>
      </c>
      <c r="E4" s="151">
        <f>E7+E10+E13+E23+E36+E42+E53+E56+E59+E72+E98+E101+E109+E128+E133+E152+E162+E167+E179+E184+E190</f>
        <v>469212755</v>
      </c>
      <c r="F4" s="165">
        <f>F7+F10+F13+F23+F36+F42+F53+F56+F59+F72+F98+F101+F109+F128+F133+F152+F162+F167+F179+F184+F190</f>
        <v>446832488.31</v>
      </c>
      <c r="G4" s="159">
        <f aca="true" t="shared" si="0" ref="G4:G67">F4/E4</f>
        <v>0.9523025185238198</v>
      </c>
      <c r="H4" s="103">
        <f>F4/$F$3</f>
        <v>0.924563019795187</v>
      </c>
    </row>
    <row r="5" spans="1:8" s="43" customFormat="1" ht="12.75">
      <c r="A5" s="44" t="s">
        <v>113</v>
      </c>
      <c r="B5" s="44"/>
      <c r="C5" s="45" t="s">
        <v>119</v>
      </c>
      <c r="D5" s="39">
        <f>D19+D32+D68+D106+D123+D148+D174+D181+D195</f>
        <v>37405682</v>
      </c>
      <c r="E5" s="151">
        <f>E19+E32+E68+E106+E123+E148+E174+E181+E195</f>
        <v>51578374</v>
      </c>
      <c r="F5" s="165">
        <f>F19+F32+F68+F106+F123+F148+F174+F181+F195</f>
        <v>36457972.96</v>
      </c>
      <c r="G5" s="159">
        <f t="shared" si="0"/>
        <v>0.7068461087974585</v>
      </c>
      <c r="H5" s="103">
        <f aca="true" t="shared" si="1" ref="H5:H68">F5/$F$3</f>
        <v>0.07543698020481314</v>
      </c>
    </row>
    <row r="6" spans="1:8" ht="19.5" customHeight="1">
      <c r="A6" s="129" t="s">
        <v>48</v>
      </c>
      <c r="B6" s="130"/>
      <c r="C6" s="129" t="s">
        <v>114</v>
      </c>
      <c r="D6" s="131">
        <f aca="true" t="shared" si="2" ref="D6:F10">D7</f>
        <v>0</v>
      </c>
      <c r="E6" s="152">
        <f t="shared" si="2"/>
        <v>149035</v>
      </c>
      <c r="F6" s="166">
        <f t="shared" si="2"/>
        <v>132661.88</v>
      </c>
      <c r="G6" s="160">
        <f t="shared" si="0"/>
        <v>0.8901390948434932</v>
      </c>
      <c r="H6" s="133">
        <f t="shared" si="1"/>
        <v>0.0002744972032996235</v>
      </c>
    </row>
    <row r="7" spans="1:8" ht="12.75">
      <c r="A7" s="48" t="s">
        <v>113</v>
      </c>
      <c r="B7" s="49"/>
      <c r="C7" s="50" t="s">
        <v>115</v>
      </c>
      <c r="D7" s="40">
        <f t="shared" si="2"/>
        <v>0</v>
      </c>
      <c r="E7" s="153">
        <f t="shared" si="2"/>
        <v>149035</v>
      </c>
      <c r="F7" s="167">
        <f t="shared" si="2"/>
        <v>132661.88</v>
      </c>
      <c r="G7" s="161">
        <f t="shared" si="0"/>
        <v>0.8901390948434932</v>
      </c>
      <c r="H7" s="103">
        <f t="shared" si="1"/>
        <v>0.0002744972032996235</v>
      </c>
    </row>
    <row r="8" spans="1:8" ht="38.25">
      <c r="A8" s="51" t="s">
        <v>113</v>
      </c>
      <c r="B8" s="52" t="s">
        <v>116</v>
      </c>
      <c r="C8" s="53" t="s">
        <v>55</v>
      </c>
      <c r="D8" s="41"/>
      <c r="E8" s="154">
        <v>149035</v>
      </c>
      <c r="F8" s="168">
        <v>132661.88</v>
      </c>
      <c r="G8" s="159">
        <f t="shared" si="0"/>
        <v>0.8901390948434932</v>
      </c>
      <c r="H8" s="103">
        <f t="shared" si="1"/>
        <v>0.0002744972032996235</v>
      </c>
    </row>
    <row r="9" spans="1:8" ht="19.5" customHeight="1">
      <c r="A9" s="134" t="s">
        <v>208</v>
      </c>
      <c r="B9" s="130"/>
      <c r="C9" s="129" t="s">
        <v>207</v>
      </c>
      <c r="D9" s="131">
        <f t="shared" si="2"/>
        <v>0</v>
      </c>
      <c r="E9" s="152">
        <f t="shared" si="2"/>
        <v>0</v>
      </c>
      <c r="F9" s="166">
        <f t="shared" si="2"/>
        <v>900.09</v>
      </c>
      <c r="G9" s="160"/>
      <c r="H9" s="132">
        <f t="shared" si="1"/>
        <v>1.8624203706291373E-06</v>
      </c>
    </row>
    <row r="10" spans="1:8" ht="12.75">
      <c r="A10" s="48" t="s">
        <v>113</v>
      </c>
      <c r="B10" s="49"/>
      <c r="C10" s="50" t="s">
        <v>115</v>
      </c>
      <c r="D10" s="40">
        <f t="shared" si="2"/>
        <v>0</v>
      </c>
      <c r="E10" s="153">
        <f t="shared" si="2"/>
        <v>0</v>
      </c>
      <c r="F10" s="167">
        <f t="shared" si="2"/>
        <v>900.09</v>
      </c>
      <c r="G10" s="161"/>
      <c r="H10" s="47">
        <f t="shared" si="1"/>
        <v>1.8624203706291373E-06</v>
      </c>
    </row>
    <row r="11" spans="1:8" ht="51">
      <c r="A11" s="51" t="s">
        <v>113</v>
      </c>
      <c r="B11" s="98" t="s">
        <v>17</v>
      </c>
      <c r="C11" s="53" t="s">
        <v>81</v>
      </c>
      <c r="D11" s="41"/>
      <c r="E11" s="154"/>
      <c r="F11" s="168">
        <v>900.09</v>
      </c>
      <c r="G11" s="161"/>
      <c r="H11" s="103">
        <f t="shared" si="1"/>
        <v>1.8624203706291373E-06</v>
      </c>
    </row>
    <row r="12" spans="1:8" ht="19.5" customHeight="1">
      <c r="A12" s="129" t="s">
        <v>117</v>
      </c>
      <c r="B12" s="130"/>
      <c r="C12" s="129" t="s">
        <v>118</v>
      </c>
      <c r="D12" s="131">
        <f>D13+D19</f>
        <v>6780000</v>
      </c>
      <c r="E12" s="152">
        <f>E13+E19</f>
        <v>19473626</v>
      </c>
      <c r="F12" s="166">
        <f>F13+F19</f>
        <v>19469353.520000003</v>
      </c>
      <c r="G12" s="160">
        <f t="shared" si="0"/>
        <v>0.9997806017225556</v>
      </c>
      <c r="H12" s="132">
        <f t="shared" si="1"/>
        <v>0.040284994387925765</v>
      </c>
    </row>
    <row r="13" spans="1:8" ht="12.75">
      <c r="A13" s="48" t="s">
        <v>113</v>
      </c>
      <c r="B13" s="49"/>
      <c r="C13" s="50" t="s">
        <v>115</v>
      </c>
      <c r="D13" s="40">
        <f>SUM(D14:D18)</f>
        <v>245000</v>
      </c>
      <c r="E13" s="153">
        <f>SUM(E14:E18)</f>
        <v>846795</v>
      </c>
      <c r="F13" s="167">
        <f>SUM(F14:F18)</f>
        <v>842523.6</v>
      </c>
      <c r="G13" s="161">
        <f t="shared" si="0"/>
        <v>0.9949558039431031</v>
      </c>
      <c r="H13" s="47">
        <f t="shared" si="1"/>
        <v>0.0017433069086155771</v>
      </c>
    </row>
    <row r="14" spans="1:8" s="104" customFormat="1" ht="25.5">
      <c r="A14" s="99"/>
      <c r="B14" s="100" t="s">
        <v>105</v>
      </c>
      <c r="C14" s="101" t="s">
        <v>106</v>
      </c>
      <c r="D14" s="102"/>
      <c r="E14" s="155"/>
      <c r="F14" s="169">
        <v>55720</v>
      </c>
      <c r="G14" s="159"/>
      <c r="H14" s="103">
        <f t="shared" si="1"/>
        <v>0.00011529298520309694</v>
      </c>
    </row>
    <row r="15" spans="1:8" ht="12.75">
      <c r="A15" s="51" t="s">
        <v>113</v>
      </c>
      <c r="B15" s="52" t="s">
        <v>15</v>
      </c>
      <c r="C15" s="53" t="s">
        <v>49</v>
      </c>
      <c r="D15" s="41">
        <v>125000</v>
      </c>
      <c r="E15" s="154">
        <v>125000</v>
      </c>
      <c r="F15" s="168">
        <v>94754.28</v>
      </c>
      <c r="G15" s="159">
        <f t="shared" si="0"/>
        <v>0.75803424</v>
      </c>
      <c r="H15" s="103">
        <f t="shared" si="1"/>
        <v>0.00019606072867857328</v>
      </c>
    </row>
    <row r="16" spans="1:8" ht="12.75">
      <c r="A16" s="51" t="s">
        <v>113</v>
      </c>
      <c r="B16" s="52" t="s">
        <v>39</v>
      </c>
      <c r="C16" s="53" t="s">
        <v>69</v>
      </c>
      <c r="D16" s="41">
        <v>120000</v>
      </c>
      <c r="E16" s="154">
        <v>120000</v>
      </c>
      <c r="F16" s="168">
        <v>89803.88</v>
      </c>
      <c r="G16" s="159">
        <f t="shared" si="0"/>
        <v>0.7483656666666667</v>
      </c>
      <c r="H16" s="103">
        <f t="shared" si="1"/>
        <v>0.00018581761320927303</v>
      </c>
    </row>
    <row r="17" spans="1:8" ht="12.75">
      <c r="A17" s="51" t="s">
        <v>113</v>
      </c>
      <c r="B17" s="52" t="s">
        <v>37</v>
      </c>
      <c r="C17" s="53" t="s">
        <v>66</v>
      </c>
      <c r="D17" s="41"/>
      <c r="E17" s="154"/>
      <c r="F17" s="168">
        <v>450.95</v>
      </c>
      <c r="G17" s="159"/>
      <c r="H17" s="103">
        <f t="shared" si="1"/>
        <v>9.330827652070452E-07</v>
      </c>
    </row>
    <row r="18" spans="1:9" ht="25.5">
      <c r="A18" s="51" t="s">
        <v>113</v>
      </c>
      <c r="B18" s="52" t="s">
        <v>182</v>
      </c>
      <c r="C18" s="53" t="s">
        <v>51</v>
      </c>
      <c r="D18" s="41"/>
      <c r="E18" s="154">
        <v>601795</v>
      </c>
      <c r="F18" s="168">
        <v>601794.49</v>
      </c>
      <c r="G18" s="159">
        <f t="shared" si="0"/>
        <v>0.9999991525353318</v>
      </c>
      <c r="H18" s="103">
        <f t="shared" si="1"/>
        <v>0.001245202498759427</v>
      </c>
      <c r="I18" s="114"/>
    </row>
    <row r="19" spans="1:8" ht="12.75">
      <c r="A19" s="48" t="s">
        <v>113</v>
      </c>
      <c r="B19" s="49"/>
      <c r="C19" s="50" t="s">
        <v>119</v>
      </c>
      <c r="D19" s="40">
        <f>SUM(D20:D21)</f>
        <v>6535000</v>
      </c>
      <c r="E19" s="153">
        <f>SUM(E20:E21)</f>
        <v>18626831</v>
      </c>
      <c r="F19" s="167">
        <f>SUM(F20:F21)</f>
        <v>18626829.92</v>
      </c>
      <c r="G19" s="161">
        <f t="shared" si="0"/>
        <v>0.9999999420191229</v>
      </c>
      <c r="H19" s="103">
        <f t="shared" si="1"/>
        <v>0.03854168747931019</v>
      </c>
    </row>
    <row r="20" spans="1:8" ht="12.75">
      <c r="A20" s="51" t="s">
        <v>113</v>
      </c>
      <c r="B20" s="52" t="s">
        <v>153</v>
      </c>
      <c r="C20" s="53" t="s">
        <v>154</v>
      </c>
      <c r="D20" s="41">
        <v>6535000</v>
      </c>
      <c r="E20" s="154">
        <v>16166953</v>
      </c>
      <c r="F20" s="168">
        <v>16166952.74</v>
      </c>
      <c r="G20" s="159">
        <f t="shared" si="0"/>
        <v>0.9999999839178106</v>
      </c>
      <c r="H20" s="103">
        <f t="shared" si="1"/>
        <v>0.03345183494314407</v>
      </c>
    </row>
    <row r="21" spans="1:8" ht="25.5">
      <c r="A21" s="51" t="s">
        <v>113</v>
      </c>
      <c r="B21" s="52" t="s">
        <v>155</v>
      </c>
      <c r="C21" s="53" t="s">
        <v>44</v>
      </c>
      <c r="D21" s="41"/>
      <c r="E21" s="154">
        <v>2459878</v>
      </c>
      <c r="F21" s="168">
        <v>2459877.18</v>
      </c>
      <c r="G21" s="159">
        <f t="shared" si="0"/>
        <v>0.9999996666501347</v>
      </c>
      <c r="H21" s="103">
        <f t="shared" si="1"/>
        <v>0.005089852536166113</v>
      </c>
    </row>
    <row r="22" spans="1:8" ht="19.5" customHeight="1">
      <c r="A22" s="129" t="s">
        <v>120</v>
      </c>
      <c r="B22" s="130"/>
      <c r="C22" s="129" t="s">
        <v>121</v>
      </c>
      <c r="D22" s="131">
        <f>D23+D32</f>
        <v>59218000</v>
      </c>
      <c r="E22" s="152">
        <f>E23+E32</f>
        <v>56334977</v>
      </c>
      <c r="F22" s="166">
        <f>F23+F32</f>
        <v>34456746.16</v>
      </c>
      <c r="G22" s="160">
        <f t="shared" si="0"/>
        <v>0.6116403697120529</v>
      </c>
      <c r="H22" s="132">
        <f t="shared" si="1"/>
        <v>0.07129614366783465</v>
      </c>
    </row>
    <row r="23" spans="1:8" ht="12.75">
      <c r="A23" s="48" t="s">
        <v>113</v>
      </c>
      <c r="B23" s="49"/>
      <c r="C23" s="50" t="s">
        <v>115</v>
      </c>
      <c r="D23" s="40">
        <f>SUM(D24:D31)</f>
        <v>32190000</v>
      </c>
      <c r="E23" s="153">
        <f>SUM(E24:E31)</f>
        <v>32306977</v>
      </c>
      <c r="F23" s="167">
        <f>SUM(F24:F31)</f>
        <v>25846170.61</v>
      </c>
      <c r="G23" s="161">
        <f t="shared" si="0"/>
        <v>0.8000182316655625</v>
      </c>
      <c r="H23" s="47">
        <f t="shared" si="1"/>
        <v>0.05347957942741294</v>
      </c>
    </row>
    <row r="24" spans="1:8" ht="25.5">
      <c r="A24" s="51" t="s">
        <v>113</v>
      </c>
      <c r="B24" s="52" t="s">
        <v>16</v>
      </c>
      <c r="C24" s="53" t="s">
        <v>122</v>
      </c>
      <c r="D24" s="41">
        <v>3000000</v>
      </c>
      <c r="E24" s="154">
        <v>3000000</v>
      </c>
      <c r="F24" s="168">
        <v>2690963.16</v>
      </c>
      <c r="G24" s="159">
        <f t="shared" si="0"/>
        <v>0.89698772</v>
      </c>
      <c r="H24" s="103">
        <f t="shared" si="1"/>
        <v>0.00556800387272001</v>
      </c>
    </row>
    <row r="25" spans="1:8" ht="12.75">
      <c r="A25" s="51" t="s">
        <v>113</v>
      </c>
      <c r="B25" s="52" t="s">
        <v>15</v>
      </c>
      <c r="C25" s="53" t="s">
        <v>49</v>
      </c>
      <c r="D25" s="41"/>
      <c r="E25" s="154"/>
      <c r="F25" s="168">
        <v>3928.59</v>
      </c>
      <c r="G25" s="159"/>
      <c r="H25" s="103">
        <f t="shared" si="1"/>
        <v>8.128838276005647E-06</v>
      </c>
    </row>
    <row r="26" spans="1:9" ht="51">
      <c r="A26" s="51" t="s">
        <v>113</v>
      </c>
      <c r="B26" s="52" t="s">
        <v>17</v>
      </c>
      <c r="C26" s="53" t="s">
        <v>81</v>
      </c>
      <c r="D26" s="41">
        <v>25250000</v>
      </c>
      <c r="E26" s="154">
        <v>25250000</v>
      </c>
      <c r="F26" s="168">
        <v>20332524.61</v>
      </c>
      <c r="G26" s="159">
        <f t="shared" si="0"/>
        <v>0.8052484994059406</v>
      </c>
      <c r="H26" s="103">
        <f t="shared" si="1"/>
        <v>0.04207102403091052</v>
      </c>
      <c r="I26" s="114"/>
    </row>
    <row r="27" spans="1:8" ht="12.75">
      <c r="A27" s="51" t="s">
        <v>113</v>
      </c>
      <c r="B27" s="52" t="s">
        <v>37</v>
      </c>
      <c r="C27" s="53" t="s">
        <v>66</v>
      </c>
      <c r="D27" s="41">
        <v>50000</v>
      </c>
      <c r="E27" s="154">
        <v>50000</v>
      </c>
      <c r="F27" s="168">
        <v>142533.18</v>
      </c>
      <c r="G27" s="159">
        <f t="shared" si="0"/>
        <v>2.8506636</v>
      </c>
      <c r="H27" s="103">
        <f t="shared" si="1"/>
        <v>0.00029492239434117645</v>
      </c>
    </row>
    <row r="28" spans="1:8" ht="12.75">
      <c r="A28" s="51" t="s">
        <v>113</v>
      </c>
      <c r="B28" s="52" t="s">
        <v>20</v>
      </c>
      <c r="C28" s="53" t="s">
        <v>52</v>
      </c>
      <c r="D28" s="41">
        <v>2500000</v>
      </c>
      <c r="E28" s="154">
        <v>2500000</v>
      </c>
      <c r="F28" s="168">
        <v>947078.33</v>
      </c>
      <c r="G28" s="159">
        <f t="shared" si="0"/>
        <v>0.37883133199999997</v>
      </c>
      <c r="H28" s="103">
        <f t="shared" si="1"/>
        <v>0.0019596462291253365</v>
      </c>
    </row>
    <row r="29" spans="1:8" ht="38.25">
      <c r="A29" s="51" t="s">
        <v>113</v>
      </c>
      <c r="B29" s="52" t="s">
        <v>176</v>
      </c>
      <c r="C29" s="53" t="s">
        <v>50</v>
      </c>
      <c r="D29" s="41">
        <v>90000</v>
      </c>
      <c r="E29" s="154">
        <v>206977</v>
      </c>
      <c r="F29" s="168">
        <v>206630.46</v>
      </c>
      <c r="G29" s="159">
        <f t="shared" si="0"/>
        <v>0.9983257076873275</v>
      </c>
      <c r="H29" s="103">
        <f t="shared" si="1"/>
        <v>0.00042754922051846937</v>
      </c>
    </row>
    <row r="30" spans="1:8" ht="38.25">
      <c r="A30" s="51" t="s">
        <v>113</v>
      </c>
      <c r="B30" s="52" t="s">
        <v>123</v>
      </c>
      <c r="C30" s="53" t="s">
        <v>124</v>
      </c>
      <c r="D30" s="41">
        <v>1300000</v>
      </c>
      <c r="E30" s="154">
        <v>1300000</v>
      </c>
      <c r="F30" s="168">
        <v>1421325.18</v>
      </c>
      <c r="G30" s="159">
        <f t="shared" si="0"/>
        <v>1.0933270615384616</v>
      </c>
      <c r="H30" s="103">
        <f t="shared" si="1"/>
        <v>0.0029409336494351955</v>
      </c>
    </row>
    <row r="31" spans="1:8" ht="12.75">
      <c r="A31" s="51"/>
      <c r="B31" s="98" t="s">
        <v>209</v>
      </c>
      <c r="C31" s="105" t="s">
        <v>210</v>
      </c>
      <c r="D31" s="41"/>
      <c r="E31" s="154"/>
      <c r="F31" s="168">
        <v>101187.1</v>
      </c>
      <c r="G31" s="159"/>
      <c r="H31" s="103">
        <f t="shared" si="1"/>
        <v>0.000209371192086222</v>
      </c>
    </row>
    <row r="32" spans="1:8" ht="12.75">
      <c r="A32" s="48" t="s">
        <v>113</v>
      </c>
      <c r="B32" s="49"/>
      <c r="C32" s="50" t="s">
        <v>119</v>
      </c>
      <c r="D32" s="40">
        <f>D33+D34</f>
        <v>27028000</v>
      </c>
      <c r="E32" s="153">
        <f>E33+E34</f>
        <v>24028000</v>
      </c>
      <c r="F32" s="167">
        <f>F33+F34</f>
        <v>8610575.549999999</v>
      </c>
      <c r="G32" s="161">
        <f t="shared" si="0"/>
        <v>0.35835589936740464</v>
      </c>
      <c r="H32" s="103">
        <f t="shared" si="1"/>
        <v>0.017816564240421717</v>
      </c>
    </row>
    <row r="33" spans="1:8" ht="25.5">
      <c r="A33" s="51" t="s">
        <v>113</v>
      </c>
      <c r="B33" s="52" t="s">
        <v>18</v>
      </c>
      <c r="C33" s="53" t="s">
        <v>125</v>
      </c>
      <c r="D33" s="41">
        <v>28000</v>
      </c>
      <c r="E33" s="154">
        <v>28000</v>
      </c>
      <c r="F33" s="168">
        <v>43339.77</v>
      </c>
      <c r="G33" s="159">
        <f t="shared" si="0"/>
        <v>1.5478489285714285</v>
      </c>
      <c r="H33" s="103">
        <f t="shared" si="1"/>
        <v>8.967644402935434E-05</v>
      </c>
    </row>
    <row r="34" spans="1:8" ht="25.5">
      <c r="A34" s="51" t="s">
        <v>113</v>
      </c>
      <c r="B34" s="52" t="s">
        <v>108</v>
      </c>
      <c r="C34" s="53" t="s">
        <v>126</v>
      </c>
      <c r="D34" s="41">
        <v>27000000</v>
      </c>
      <c r="E34" s="154">
        <v>24000000</v>
      </c>
      <c r="F34" s="168">
        <v>8567235.78</v>
      </c>
      <c r="G34" s="159">
        <f t="shared" si="0"/>
        <v>0.3569681575</v>
      </c>
      <c r="H34" s="103">
        <f t="shared" si="1"/>
        <v>0.017726887796392365</v>
      </c>
    </row>
    <row r="35" spans="1:8" ht="19.5" customHeight="1">
      <c r="A35" s="129" t="s">
        <v>128</v>
      </c>
      <c r="B35" s="130"/>
      <c r="C35" s="129" t="s">
        <v>129</v>
      </c>
      <c r="D35" s="131">
        <f>D36</f>
        <v>444667</v>
      </c>
      <c r="E35" s="152">
        <f>E36</f>
        <v>439500</v>
      </c>
      <c r="F35" s="166">
        <f>F36</f>
        <v>472996.68</v>
      </c>
      <c r="G35" s="160">
        <f t="shared" si="0"/>
        <v>1.0762154266211603</v>
      </c>
      <c r="H35" s="132">
        <f t="shared" si="1"/>
        <v>0.0009787006322389442</v>
      </c>
    </row>
    <row r="36" spans="1:8" ht="12.75">
      <c r="A36" s="48" t="s">
        <v>113</v>
      </c>
      <c r="B36" s="49"/>
      <c r="C36" s="50" t="s">
        <v>115</v>
      </c>
      <c r="D36" s="40">
        <f>SUM(D37:D40)</f>
        <v>444667</v>
      </c>
      <c r="E36" s="153">
        <f>SUM(E37:E40)</f>
        <v>439500</v>
      </c>
      <c r="F36" s="167">
        <f>SUM(F37:F40)</f>
        <v>472996.68</v>
      </c>
      <c r="G36" s="161">
        <f t="shared" si="0"/>
        <v>1.0762154266211603</v>
      </c>
      <c r="H36" s="47">
        <f t="shared" si="1"/>
        <v>0.0009787006322389442</v>
      </c>
    </row>
    <row r="37" spans="1:8" ht="12.75">
      <c r="A37" s="51" t="s">
        <v>113</v>
      </c>
      <c r="B37" s="52" t="s">
        <v>20</v>
      </c>
      <c r="C37" s="53" t="s">
        <v>52</v>
      </c>
      <c r="D37" s="41"/>
      <c r="E37" s="154"/>
      <c r="F37" s="168">
        <v>30000</v>
      </c>
      <c r="G37" s="161"/>
      <c r="H37" s="103">
        <f t="shared" si="1"/>
        <v>6.207447157381385E-05</v>
      </c>
    </row>
    <row r="38" spans="1:9" ht="38.25">
      <c r="A38" s="51" t="s">
        <v>113</v>
      </c>
      <c r="B38" s="52" t="s">
        <v>130</v>
      </c>
      <c r="C38" s="53" t="s">
        <v>53</v>
      </c>
      <c r="D38" s="41">
        <v>8000</v>
      </c>
      <c r="E38" s="154">
        <v>5000</v>
      </c>
      <c r="F38" s="168">
        <v>5000</v>
      </c>
      <c r="G38" s="159">
        <f t="shared" si="0"/>
        <v>1</v>
      </c>
      <c r="H38" s="103">
        <f t="shared" si="1"/>
        <v>1.0345745262302309E-05</v>
      </c>
      <c r="I38" s="114"/>
    </row>
    <row r="39" spans="1:8" ht="38.25">
      <c r="A39" s="51" t="s">
        <v>113</v>
      </c>
      <c r="B39" s="52" t="s">
        <v>176</v>
      </c>
      <c r="C39" s="53" t="s">
        <v>50</v>
      </c>
      <c r="D39" s="41">
        <v>436667</v>
      </c>
      <c r="E39" s="154">
        <v>434500</v>
      </c>
      <c r="F39" s="168">
        <v>433172.6</v>
      </c>
      <c r="G39" s="159">
        <f t="shared" si="0"/>
        <v>0.99694499424626</v>
      </c>
      <c r="H39" s="103">
        <f t="shared" si="1"/>
        <v>0.0008962986748418347</v>
      </c>
    </row>
    <row r="40" spans="1:8" ht="12.75">
      <c r="A40" s="51"/>
      <c r="B40" s="98" t="s">
        <v>211</v>
      </c>
      <c r="C40" s="53" t="s">
        <v>212</v>
      </c>
      <c r="D40" s="41"/>
      <c r="E40" s="154"/>
      <c r="F40" s="168">
        <v>4824.08</v>
      </c>
      <c r="G40" s="161"/>
      <c r="H40" s="103">
        <f t="shared" si="1"/>
        <v>9.981740560993464E-06</v>
      </c>
    </row>
    <row r="41" spans="1:8" ht="19.5" customHeight="1">
      <c r="A41" s="129" t="s">
        <v>131</v>
      </c>
      <c r="B41" s="130"/>
      <c r="C41" s="129" t="s">
        <v>132</v>
      </c>
      <c r="D41" s="131">
        <f>D42</f>
        <v>1615162</v>
      </c>
      <c r="E41" s="152">
        <f>E42</f>
        <v>1611566</v>
      </c>
      <c r="F41" s="166">
        <f>F42</f>
        <v>1909251.9400000002</v>
      </c>
      <c r="G41" s="160">
        <f t="shared" si="0"/>
        <v>1.1847184291552442</v>
      </c>
      <c r="H41" s="132">
        <f t="shared" si="1"/>
        <v>0.003950526842559299</v>
      </c>
    </row>
    <row r="42" spans="1:8" ht="12.75">
      <c r="A42" s="48" t="s">
        <v>113</v>
      </c>
      <c r="B42" s="49"/>
      <c r="C42" s="50" t="s">
        <v>115</v>
      </c>
      <c r="D42" s="40">
        <f>SUM(D43:D51)</f>
        <v>1615162</v>
      </c>
      <c r="E42" s="153">
        <f>SUM(E43:E51)</f>
        <v>1611566</v>
      </c>
      <c r="F42" s="167">
        <f>SUM(F43:F51)</f>
        <v>1909251.9400000002</v>
      </c>
      <c r="G42" s="161">
        <f t="shared" si="0"/>
        <v>1.1847184291552442</v>
      </c>
      <c r="H42" s="47">
        <f t="shared" si="1"/>
        <v>0.003950526842559299</v>
      </c>
    </row>
    <row r="43" spans="1:8" ht="12.75">
      <c r="A43" s="51" t="s">
        <v>113</v>
      </c>
      <c r="B43" s="52" t="s">
        <v>15</v>
      </c>
      <c r="C43" s="53" t="s">
        <v>49</v>
      </c>
      <c r="D43" s="41">
        <v>280000</v>
      </c>
      <c r="E43" s="154">
        <v>280000</v>
      </c>
      <c r="F43" s="168">
        <v>597952.97</v>
      </c>
      <c r="G43" s="159">
        <f t="shared" si="0"/>
        <v>2.1355463214285715</v>
      </c>
      <c r="H43" s="103">
        <f t="shared" si="1"/>
        <v>0.001237253821291419</v>
      </c>
    </row>
    <row r="44" spans="1:8" ht="12.75">
      <c r="A44" s="51"/>
      <c r="B44" s="98" t="s">
        <v>213</v>
      </c>
      <c r="C44" s="106" t="s">
        <v>214</v>
      </c>
      <c r="D44" s="41"/>
      <c r="E44" s="154"/>
      <c r="F44" s="168">
        <v>2593.25</v>
      </c>
      <c r="G44" s="159"/>
      <c r="H44" s="103">
        <f t="shared" si="1"/>
        <v>5.365820780293093E-06</v>
      </c>
    </row>
    <row r="45" spans="1:8" ht="12.75">
      <c r="A45" s="51"/>
      <c r="B45" s="98" t="s">
        <v>37</v>
      </c>
      <c r="C45" s="53" t="s">
        <v>66</v>
      </c>
      <c r="D45" s="41"/>
      <c r="E45" s="154"/>
      <c r="F45" s="168">
        <v>2172.63</v>
      </c>
      <c r="G45" s="159"/>
      <c r="H45" s="103">
        <f t="shared" si="1"/>
        <v>4.495495305847173E-06</v>
      </c>
    </row>
    <row r="46" spans="1:8" ht="12.75">
      <c r="A46" s="51" t="s">
        <v>113</v>
      </c>
      <c r="B46" s="52" t="s">
        <v>20</v>
      </c>
      <c r="C46" s="53" t="s">
        <v>52</v>
      </c>
      <c r="D46" s="41">
        <v>200000</v>
      </c>
      <c r="E46" s="154">
        <v>200000</v>
      </c>
      <c r="F46" s="168">
        <v>275604.39</v>
      </c>
      <c r="G46" s="159">
        <f t="shared" si="0"/>
        <v>1.3780219500000002</v>
      </c>
      <c r="H46" s="103">
        <f t="shared" si="1"/>
        <v>0.0005702665624224436</v>
      </c>
    </row>
    <row r="47" spans="1:9" ht="38.25">
      <c r="A47" s="51" t="s">
        <v>113</v>
      </c>
      <c r="B47" s="52" t="s">
        <v>116</v>
      </c>
      <c r="C47" s="53" t="s">
        <v>55</v>
      </c>
      <c r="D47" s="41">
        <v>683605</v>
      </c>
      <c r="E47" s="154">
        <v>683605</v>
      </c>
      <c r="F47" s="168">
        <v>683605</v>
      </c>
      <c r="G47" s="159">
        <f t="shared" si="0"/>
        <v>1</v>
      </c>
      <c r="H47" s="103">
        <f t="shared" si="1"/>
        <v>0.001414480638007234</v>
      </c>
      <c r="I47" s="114"/>
    </row>
    <row r="48" spans="1:8" ht="38.25">
      <c r="A48" s="51" t="s">
        <v>113</v>
      </c>
      <c r="B48" s="52" t="s">
        <v>176</v>
      </c>
      <c r="C48" s="53" t="s">
        <v>50</v>
      </c>
      <c r="D48" s="41">
        <v>307210</v>
      </c>
      <c r="E48" s="154">
        <v>306480</v>
      </c>
      <c r="F48" s="168">
        <v>306477.8</v>
      </c>
      <c r="G48" s="159">
        <f t="shared" si="0"/>
        <v>0.9999928217175672</v>
      </c>
      <c r="H48" s="103">
        <f t="shared" si="1"/>
        <v>0.0006341482494701669</v>
      </c>
    </row>
    <row r="49" spans="1:8" ht="38.25">
      <c r="A49" s="51" t="s">
        <v>113</v>
      </c>
      <c r="B49" s="52" t="s">
        <v>177</v>
      </c>
      <c r="C49" s="53" t="s">
        <v>178</v>
      </c>
      <c r="D49" s="41">
        <v>21000</v>
      </c>
      <c r="E49" s="154">
        <v>18134</v>
      </c>
      <c r="F49" s="168">
        <v>18134</v>
      </c>
      <c r="G49" s="159">
        <f t="shared" si="0"/>
        <v>1</v>
      </c>
      <c r="H49" s="103">
        <f t="shared" si="1"/>
        <v>3.7521948917318015E-05</v>
      </c>
    </row>
    <row r="50" spans="1:8" ht="38.25">
      <c r="A50" s="51" t="s">
        <v>113</v>
      </c>
      <c r="B50" s="52" t="s">
        <v>123</v>
      </c>
      <c r="C50" s="53" t="s">
        <v>124</v>
      </c>
      <c r="D50" s="41">
        <v>9500</v>
      </c>
      <c r="E50" s="154">
        <v>9500</v>
      </c>
      <c r="F50" s="168">
        <v>10194.28</v>
      </c>
      <c r="G50" s="159">
        <f t="shared" si="0"/>
        <v>1.073082105263158</v>
      </c>
      <c r="H50" s="103">
        <f t="shared" si="1"/>
        <v>2.109348480251664E-05</v>
      </c>
    </row>
    <row r="51" spans="1:8" ht="51">
      <c r="A51" s="51" t="s">
        <v>113</v>
      </c>
      <c r="B51" s="52" t="s">
        <v>196</v>
      </c>
      <c r="C51" s="53" t="s">
        <v>197</v>
      </c>
      <c r="D51" s="41">
        <v>113847</v>
      </c>
      <c r="E51" s="154">
        <v>113847</v>
      </c>
      <c r="F51" s="168">
        <v>12517.62</v>
      </c>
      <c r="G51" s="159">
        <f t="shared" si="0"/>
        <v>0.10995125036232839</v>
      </c>
      <c r="H51" s="103">
        <f t="shared" si="1"/>
        <v>2.590082156206013E-05</v>
      </c>
    </row>
    <row r="52" spans="1:8" ht="25.5">
      <c r="A52" s="129" t="s">
        <v>133</v>
      </c>
      <c r="B52" s="130"/>
      <c r="C52" s="129" t="s">
        <v>134</v>
      </c>
      <c r="D52" s="131">
        <f aca="true" t="shared" si="3" ref="D52:F53">D53</f>
        <v>20308</v>
      </c>
      <c r="E52" s="152">
        <f t="shared" si="3"/>
        <v>173563</v>
      </c>
      <c r="F52" s="166">
        <f t="shared" si="3"/>
        <v>173553.28</v>
      </c>
      <c r="G52" s="160">
        <f t="shared" si="0"/>
        <v>0.9999439972805264</v>
      </c>
      <c r="H52" s="132">
        <f t="shared" si="1"/>
        <v>0.00035910760486340524</v>
      </c>
    </row>
    <row r="53" spans="1:8" ht="12.75">
      <c r="A53" s="48" t="s">
        <v>113</v>
      </c>
      <c r="B53" s="49"/>
      <c r="C53" s="50" t="s">
        <v>115</v>
      </c>
      <c r="D53" s="40">
        <f t="shared" si="3"/>
        <v>20308</v>
      </c>
      <c r="E53" s="153">
        <f t="shared" si="3"/>
        <v>173563</v>
      </c>
      <c r="F53" s="167">
        <f t="shared" si="3"/>
        <v>173553.28</v>
      </c>
      <c r="G53" s="161">
        <f t="shared" si="0"/>
        <v>0.9999439972805264</v>
      </c>
      <c r="H53" s="47">
        <f t="shared" si="1"/>
        <v>0.00035910760486340524</v>
      </c>
    </row>
    <row r="54" spans="1:8" ht="38.25">
      <c r="A54" s="51" t="s">
        <v>113</v>
      </c>
      <c r="B54" s="52" t="s">
        <v>116</v>
      </c>
      <c r="C54" s="53" t="s">
        <v>55</v>
      </c>
      <c r="D54" s="41">
        <v>20308</v>
      </c>
      <c r="E54" s="154">
        <v>173563</v>
      </c>
      <c r="F54" s="168">
        <v>173553.28</v>
      </c>
      <c r="G54" s="159">
        <f t="shared" si="0"/>
        <v>0.9999439972805264</v>
      </c>
      <c r="H54" s="103">
        <f t="shared" si="1"/>
        <v>0.00035910760486340524</v>
      </c>
    </row>
    <row r="55" spans="1:8" ht="19.5" customHeight="1">
      <c r="A55" s="129" t="s">
        <v>179</v>
      </c>
      <c r="B55" s="130"/>
      <c r="C55" s="129" t="s">
        <v>180</v>
      </c>
      <c r="D55" s="131">
        <f aca="true" t="shared" si="4" ref="D55:F56">D56</f>
        <v>3000</v>
      </c>
      <c r="E55" s="152">
        <f t="shared" si="4"/>
        <v>3000</v>
      </c>
      <c r="F55" s="166">
        <f t="shared" si="4"/>
        <v>3000</v>
      </c>
      <c r="G55" s="160">
        <f t="shared" si="0"/>
        <v>1</v>
      </c>
      <c r="H55" s="132">
        <f t="shared" si="1"/>
        <v>6.207447157381386E-06</v>
      </c>
    </row>
    <row r="56" spans="1:8" ht="12.75">
      <c r="A56" s="48" t="s">
        <v>113</v>
      </c>
      <c r="B56" s="49"/>
      <c r="C56" s="50" t="s">
        <v>115</v>
      </c>
      <c r="D56" s="40">
        <f t="shared" si="4"/>
        <v>3000</v>
      </c>
      <c r="E56" s="153">
        <f t="shared" si="4"/>
        <v>3000</v>
      </c>
      <c r="F56" s="167">
        <f t="shared" si="4"/>
        <v>3000</v>
      </c>
      <c r="G56" s="161">
        <f t="shared" si="0"/>
        <v>1</v>
      </c>
      <c r="H56" s="47">
        <f t="shared" si="1"/>
        <v>6.207447157381386E-06</v>
      </c>
    </row>
    <row r="57" spans="1:8" ht="38.25">
      <c r="A57" s="51" t="s">
        <v>113</v>
      </c>
      <c r="B57" s="52" t="s">
        <v>116</v>
      </c>
      <c r="C57" s="53" t="s">
        <v>55</v>
      </c>
      <c r="D57" s="41">
        <v>3000</v>
      </c>
      <c r="E57" s="154">
        <v>3000</v>
      </c>
      <c r="F57" s="168">
        <v>3000</v>
      </c>
      <c r="G57" s="159">
        <f t="shared" si="0"/>
        <v>1</v>
      </c>
      <c r="H57" s="103">
        <f t="shared" si="1"/>
        <v>6.207447157381386E-06</v>
      </c>
    </row>
    <row r="58" spans="1:8" ht="19.5" customHeight="1">
      <c r="A58" s="129" t="s">
        <v>135</v>
      </c>
      <c r="B58" s="130"/>
      <c r="C58" s="129" t="s">
        <v>136</v>
      </c>
      <c r="D58" s="131">
        <f>D59+D68</f>
        <v>12186650</v>
      </c>
      <c r="E58" s="152">
        <f>E59+E68</f>
        <v>12051800</v>
      </c>
      <c r="F58" s="166">
        <f>F59+F68</f>
        <v>12094605.24</v>
      </c>
      <c r="G58" s="160">
        <f t="shared" si="0"/>
        <v>1.003551771519607</v>
      </c>
      <c r="H58" s="132">
        <f t="shared" si="1"/>
        <v>0.025025540972229338</v>
      </c>
    </row>
    <row r="59" spans="1:8" ht="12.75">
      <c r="A59" s="48" t="s">
        <v>113</v>
      </c>
      <c r="B59" s="49"/>
      <c r="C59" s="50" t="s">
        <v>115</v>
      </c>
      <c r="D59" s="40">
        <f>SUM(D60:D67)</f>
        <v>11586650</v>
      </c>
      <c r="E59" s="153">
        <f>SUM(E60:E67)</f>
        <v>11596800</v>
      </c>
      <c r="F59" s="167">
        <f>SUM(F60:F67)</f>
        <v>11639605.24</v>
      </c>
      <c r="G59" s="161">
        <f t="shared" si="0"/>
        <v>1.0036911251379692</v>
      </c>
      <c r="H59" s="47">
        <f t="shared" si="1"/>
        <v>0.024084078153359827</v>
      </c>
    </row>
    <row r="60" spans="1:8" ht="12.75">
      <c r="A60" s="51" t="s">
        <v>113</v>
      </c>
      <c r="B60" s="52" t="s">
        <v>23</v>
      </c>
      <c r="C60" s="53" t="s">
        <v>56</v>
      </c>
      <c r="D60" s="41">
        <v>100000</v>
      </c>
      <c r="E60" s="154">
        <v>100000</v>
      </c>
      <c r="F60" s="168">
        <v>146109.38</v>
      </c>
      <c r="G60" s="159">
        <f t="shared" si="0"/>
        <v>1.4610938</v>
      </c>
      <c r="H60" s="103">
        <f t="shared" si="1"/>
        <v>0.0003023220851825856</v>
      </c>
    </row>
    <row r="61" spans="1:8" ht="12.75">
      <c r="A61" s="51" t="s">
        <v>113</v>
      </c>
      <c r="B61" s="52" t="s">
        <v>15</v>
      </c>
      <c r="C61" s="53" t="s">
        <v>49</v>
      </c>
      <c r="D61" s="41">
        <v>1000</v>
      </c>
      <c r="E61" s="154">
        <v>1000</v>
      </c>
      <c r="F61" s="168">
        <v>1943.62</v>
      </c>
      <c r="G61" s="159">
        <f t="shared" si="0"/>
        <v>1.94362</v>
      </c>
      <c r="H61" s="103">
        <f t="shared" si="1"/>
        <v>4.021639481343203E-06</v>
      </c>
    </row>
    <row r="62" spans="1:8" ht="12.75">
      <c r="A62" s="51"/>
      <c r="B62" s="98" t="s">
        <v>37</v>
      </c>
      <c r="C62" s="53" t="s">
        <v>66</v>
      </c>
      <c r="D62" s="41"/>
      <c r="E62" s="154"/>
      <c r="F62" s="168">
        <v>277.1</v>
      </c>
      <c r="G62" s="159"/>
      <c r="H62" s="103">
        <f t="shared" si="1"/>
        <v>5.73361202436794E-07</v>
      </c>
    </row>
    <row r="63" spans="1:8" ht="12.75">
      <c r="A63" s="51" t="s">
        <v>113</v>
      </c>
      <c r="B63" s="52" t="s">
        <v>20</v>
      </c>
      <c r="C63" s="53" t="s">
        <v>52</v>
      </c>
      <c r="D63" s="41"/>
      <c r="E63" s="154"/>
      <c r="F63" s="168">
        <v>11170.9</v>
      </c>
      <c r="G63" s="159"/>
      <c r="H63" s="103">
        <f t="shared" si="1"/>
        <v>2.311425715013057E-05</v>
      </c>
    </row>
    <row r="64" spans="1:8" ht="38.25">
      <c r="A64" s="51" t="s">
        <v>113</v>
      </c>
      <c r="B64" s="52" t="s">
        <v>116</v>
      </c>
      <c r="C64" s="53" t="s">
        <v>55</v>
      </c>
      <c r="D64" s="41">
        <v>7000</v>
      </c>
      <c r="E64" s="154">
        <v>7000</v>
      </c>
      <c r="F64" s="168">
        <v>6999.99</v>
      </c>
      <c r="G64" s="159">
        <f t="shared" si="0"/>
        <v>0.9999985714285714</v>
      </c>
      <c r="H64" s="103">
        <f t="shared" si="1"/>
        <v>1.4484022675732708E-05</v>
      </c>
    </row>
    <row r="65" spans="1:9" ht="38.25">
      <c r="A65" s="51" t="s">
        <v>113</v>
      </c>
      <c r="B65" s="52" t="s">
        <v>176</v>
      </c>
      <c r="C65" s="53" t="s">
        <v>50</v>
      </c>
      <c r="D65" s="41">
        <v>11477000</v>
      </c>
      <c r="E65" s="154">
        <v>11469650</v>
      </c>
      <c r="F65" s="168">
        <v>11454278.16</v>
      </c>
      <c r="G65" s="159">
        <f t="shared" si="0"/>
        <v>0.998659781248774</v>
      </c>
      <c r="H65" s="103">
        <f t="shared" si="1"/>
        <v>0.023700608801382562</v>
      </c>
      <c r="I65" s="114"/>
    </row>
    <row r="66" spans="1:8" ht="38.25">
      <c r="A66" s="51" t="s">
        <v>113</v>
      </c>
      <c r="B66" s="52" t="s">
        <v>137</v>
      </c>
      <c r="C66" s="53" t="s">
        <v>22</v>
      </c>
      <c r="D66" s="41"/>
      <c r="E66" s="154">
        <v>17500</v>
      </c>
      <c r="F66" s="168">
        <v>17500</v>
      </c>
      <c r="G66" s="159">
        <f t="shared" si="0"/>
        <v>1</v>
      </c>
      <c r="H66" s="103">
        <f t="shared" si="1"/>
        <v>3.621010841805808E-05</v>
      </c>
    </row>
    <row r="67" spans="1:8" ht="38.25">
      <c r="A67" s="51" t="s">
        <v>113</v>
      </c>
      <c r="B67" s="52" t="s">
        <v>123</v>
      </c>
      <c r="C67" s="53" t="s">
        <v>124</v>
      </c>
      <c r="D67" s="41">
        <v>1650</v>
      </c>
      <c r="E67" s="154">
        <v>1650</v>
      </c>
      <c r="F67" s="168">
        <v>1326.09</v>
      </c>
      <c r="G67" s="159">
        <f t="shared" si="0"/>
        <v>0.803690909090909</v>
      </c>
      <c r="H67" s="103">
        <f t="shared" si="1"/>
        <v>2.7438778669772936E-06</v>
      </c>
    </row>
    <row r="68" spans="1:8" ht="12.75">
      <c r="A68" s="48" t="s">
        <v>113</v>
      </c>
      <c r="B68" s="49"/>
      <c r="C68" s="50" t="s">
        <v>119</v>
      </c>
      <c r="D68" s="40">
        <f>SUM(D69:D70)</f>
        <v>600000</v>
      </c>
      <c r="E68" s="153">
        <f>SUM(E69:E70)</f>
        <v>455000</v>
      </c>
      <c r="F68" s="167">
        <f>SUM(F69:F70)</f>
        <v>455000</v>
      </c>
      <c r="G68" s="161">
        <f aca="true" t="shared" si="5" ref="G68:G131">F68/E68</f>
        <v>1</v>
      </c>
      <c r="H68" s="103">
        <f t="shared" si="1"/>
        <v>0.0009414628188695102</v>
      </c>
    </row>
    <row r="69" spans="1:8" ht="38.25">
      <c r="A69" s="51" t="s">
        <v>113</v>
      </c>
      <c r="B69" s="52" t="s">
        <v>181</v>
      </c>
      <c r="C69" s="53" t="s">
        <v>57</v>
      </c>
      <c r="D69" s="41">
        <v>600000</v>
      </c>
      <c r="E69" s="154">
        <v>410000</v>
      </c>
      <c r="F69" s="168">
        <v>410000</v>
      </c>
      <c r="G69" s="159">
        <f t="shared" si="5"/>
        <v>1</v>
      </c>
      <c r="H69" s="103">
        <f aca="true" t="shared" si="6" ref="H69:H132">F69/$F$3</f>
        <v>0.0008483511115087894</v>
      </c>
    </row>
    <row r="70" spans="1:8" ht="38.25">
      <c r="A70" s="51" t="s">
        <v>113</v>
      </c>
      <c r="B70" s="52" t="s">
        <v>168</v>
      </c>
      <c r="C70" s="53" t="s">
        <v>169</v>
      </c>
      <c r="D70" s="41"/>
      <c r="E70" s="154">
        <v>45000</v>
      </c>
      <c r="F70" s="168">
        <v>45000</v>
      </c>
      <c r="G70" s="159">
        <f t="shared" si="5"/>
        <v>1</v>
      </c>
      <c r="H70" s="103">
        <f t="shared" si="6"/>
        <v>9.311170736072079E-05</v>
      </c>
    </row>
    <row r="71" spans="1:8" ht="38.25">
      <c r="A71" s="129" t="s">
        <v>138</v>
      </c>
      <c r="B71" s="130"/>
      <c r="C71" s="129" t="s">
        <v>139</v>
      </c>
      <c r="D71" s="131">
        <f>D72</f>
        <v>253247813</v>
      </c>
      <c r="E71" s="152">
        <f>E72</f>
        <v>254333146</v>
      </c>
      <c r="F71" s="166">
        <f>F72</f>
        <v>236488584.70000002</v>
      </c>
      <c r="G71" s="160">
        <f t="shared" si="5"/>
        <v>0.9298378462239445</v>
      </c>
      <c r="H71" s="132">
        <f t="shared" si="6"/>
        <v>0.4893301309497207</v>
      </c>
    </row>
    <row r="72" spans="1:8" ht="12.75">
      <c r="A72" s="48" t="s">
        <v>113</v>
      </c>
      <c r="B72" s="49"/>
      <c r="C72" s="50" t="s">
        <v>115</v>
      </c>
      <c r="D72" s="40">
        <f>SUM(D73:D96)</f>
        <v>253247813</v>
      </c>
      <c r="E72" s="153">
        <f>SUM(E73:E96)</f>
        <v>254333146</v>
      </c>
      <c r="F72" s="167">
        <f>SUM(F73:F96)</f>
        <v>236488584.70000002</v>
      </c>
      <c r="G72" s="161">
        <f t="shared" si="5"/>
        <v>0.9298378462239445</v>
      </c>
      <c r="H72" s="47">
        <f t="shared" si="6"/>
        <v>0.4893301309497207</v>
      </c>
    </row>
    <row r="73" spans="1:8" ht="12.75">
      <c r="A73" s="51" t="s">
        <v>113</v>
      </c>
      <c r="B73" s="52" t="s">
        <v>24</v>
      </c>
      <c r="C73" s="53" t="s">
        <v>11</v>
      </c>
      <c r="D73" s="41">
        <v>142691113</v>
      </c>
      <c r="E73" s="154">
        <v>142686443</v>
      </c>
      <c r="F73" s="168">
        <v>129702397</v>
      </c>
      <c r="G73" s="159">
        <f t="shared" si="5"/>
        <v>0.909002945710827</v>
      </c>
      <c r="H73" s="103">
        <f t="shared" si="6"/>
        <v>0.26837359185440063</v>
      </c>
    </row>
    <row r="74" spans="1:8" ht="12.75">
      <c r="A74" s="51" t="s">
        <v>113</v>
      </c>
      <c r="B74" s="52" t="s">
        <v>25</v>
      </c>
      <c r="C74" s="53" t="s">
        <v>12</v>
      </c>
      <c r="D74" s="41">
        <v>15500000</v>
      </c>
      <c r="E74" s="154">
        <v>15500000</v>
      </c>
      <c r="F74" s="168">
        <v>12703934.95</v>
      </c>
      <c r="G74" s="159">
        <f t="shared" si="5"/>
        <v>0.8196087064516129</v>
      </c>
      <c r="H74" s="103">
        <f t="shared" si="6"/>
        <v>0.026286334964311844</v>
      </c>
    </row>
    <row r="75" spans="1:8" ht="12.75">
      <c r="A75" s="51" t="s">
        <v>113</v>
      </c>
      <c r="B75" s="52" t="s">
        <v>26</v>
      </c>
      <c r="C75" s="53" t="s">
        <v>76</v>
      </c>
      <c r="D75" s="41">
        <v>62750000</v>
      </c>
      <c r="E75" s="154">
        <v>62750000</v>
      </c>
      <c r="F75" s="168">
        <v>61975156.89</v>
      </c>
      <c r="G75" s="159">
        <f t="shared" si="5"/>
        <v>0.9876519026294821</v>
      </c>
      <c r="H75" s="103">
        <f t="shared" si="6"/>
        <v>0.12823583715503198</v>
      </c>
    </row>
    <row r="76" spans="1:8" ht="12.75">
      <c r="A76" s="51" t="s">
        <v>113</v>
      </c>
      <c r="B76" s="52" t="s">
        <v>27</v>
      </c>
      <c r="C76" s="53" t="s">
        <v>58</v>
      </c>
      <c r="D76" s="41">
        <v>446000</v>
      </c>
      <c r="E76" s="154">
        <v>446000</v>
      </c>
      <c r="F76" s="168">
        <v>401179.87</v>
      </c>
      <c r="G76" s="159">
        <f t="shared" si="5"/>
        <v>0.8995064349775784</v>
      </c>
      <c r="H76" s="103">
        <f t="shared" si="6"/>
        <v>0.0008301009478767112</v>
      </c>
    </row>
    <row r="77" spans="1:8" ht="12.75">
      <c r="A77" s="51" t="s">
        <v>113</v>
      </c>
      <c r="B77" s="52" t="s">
        <v>28</v>
      </c>
      <c r="C77" s="53" t="s">
        <v>59</v>
      </c>
      <c r="D77" s="41">
        <v>10700</v>
      </c>
      <c r="E77" s="154">
        <v>10700</v>
      </c>
      <c r="F77" s="168">
        <v>11107.31</v>
      </c>
      <c r="G77" s="159">
        <f t="shared" si="5"/>
        <v>1.038066355140187</v>
      </c>
      <c r="H77" s="103">
        <f t="shared" si="6"/>
        <v>2.2982679961884613E-05</v>
      </c>
    </row>
    <row r="78" spans="1:8" ht="12.75">
      <c r="A78" s="51" t="s">
        <v>113</v>
      </c>
      <c r="B78" s="52" t="s">
        <v>29</v>
      </c>
      <c r="C78" s="53" t="s">
        <v>60</v>
      </c>
      <c r="D78" s="41">
        <v>4400000</v>
      </c>
      <c r="E78" s="154">
        <v>4400000</v>
      </c>
      <c r="F78" s="168">
        <v>4934428.69</v>
      </c>
      <c r="G78" s="159">
        <f t="shared" si="5"/>
        <v>1.121461065909091</v>
      </c>
      <c r="H78" s="103">
        <f t="shared" si="6"/>
        <v>0.01021006844834722</v>
      </c>
    </row>
    <row r="79" spans="1:8" ht="25.5">
      <c r="A79" s="51" t="s">
        <v>113</v>
      </c>
      <c r="B79" s="52" t="s">
        <v>30</v>
      </c>
      <c r="C79" s="53" t="s">
        <v>4</v>
      </c>
      <c r="D79" s="41">
        <v>270000</v>
      </c>
      <c r="E79" s="154">
        <v>270000</v>
      </c>
      <c r="F79" s="168">
        <v>280239.9</v>
      </c>
      <c r="G79" s="159">
        <f t="shared" si="5"/>
        <v>1.0379255555555555</v>
      </c>
      <c r="H79" s="103">
        <f t="shared" si="6"/>
        <v>0.0005798581235466146</v>
      </c>
    </row>
    <row r="80" spans="1:8" ht="12.75">
      <c r="A80" s="51" t="s">
        <v>113</v>
      </c>
      <c r="B80" s="52" t="s">
        <v>31</v>
      </c>
      <c r="C80" s="53" t="s">
        <v>61</v>
      </c>
      <c r="D80" s="41">
        <v>800000</v>
      </c>
      <c r="E80" s="154">
        <v>800000</v>
      </c>
      <c r="F80" s="168">
        <v>910996.04</v>
      </c>
      <c r="G80" s="159">
        <f t="shared" si="5"/>
        <v>1.13874505</v>
      </c>
      <c r="H80" s="103">
        <f t="shared" si="6"/>
        <v>0.001884986592961233</v>
      </c>
    </row>
    <row r="81" spans="1:9" ht="12.75">
      <c r="A81" s="51" t="s">
        <v>113</v>
      </c>
      <c r="B81" s="52" t="s">
        <v>32</v>
      </c>
      <c r="C81" s="53" t="s">
        <v>62</v>
      </c>
      <c r="D81" s="41">
        <v>4400000</v>
      </c>
      <c r="E81" s="154">
        <v>4400000</v>
      </c>
      <c r="F81" s="168">
        <v>3495477.27</v>
      </c>
      <c r="G81" s="159">
        <f t="shared" si="5"/>
        <v>0.7944266522727272</v>
      </c>
      <c r="H81" s="103">
        <f t="shared" si="6"/>
        <v>0.007232663481117582</v>
      </c>
      <c r="I81" s="114"/>
    </row>
    <row r="82" spans="1:8" ht="12.75">
      <c r="A82" s="51" t="s">
        <v>113</v>
      </c>
      <c r="B82" s="52" t="s">
        <v>21</v>
      </c>
      <c r="C82" s="53" t="s">
        <v>54</v>
      </c>
      <c r="D82" s="41">
        <v>2800000</v>
      </c>
      <c r="E82" s="154">
        <v>2800000</v>
      </c>
      <c r="F82" s="168">
        <v>2474871.34</v>
      </c>
      <c r="G82" s="159">
        <f t="shared" si="5"/>
        <v>0.8838826214285713</v>
      </c>
      <c r="H82" s="103">
        <f t="shared" si="6"/>
        <v>0.005120877688122553</v>
      </c>
    </row>
    <row r="83" spans="1:8" ht="12.75">
      <c r="A83" s="51" t="s">
        <v>113</v>
      </c>
      <c r="B83" s="52" t="s">
        <v>33</v>
      </c>
      <c r="C83" s="53" t="s">
        <v>63</v>
      </c>
      <c r="D83" s="41">
        <v>900000</v>
      </c>
      <c r="E83" s="154">
        <v>900000</v>
      </c>
      <c r="F83" s="168">
        <v>574598</v>
      </c>
      <c r="G83" s="159">
        <f t="shared" si="5"/>
        <v>0.6384422222222222</v>
      </c>
      <c r="H83" s="103">
        <f t="shared" si="6"/>
        <v>0.0011889289072456765</v>
      </c>
    </row>
    <row r="84" spans="1:8" ht="12.75">
      <c r="A84" s="51" t="s">
        <v>113</v>
      </c>
      <c r="B84" s="52" t="s">
        <v>34</v>
      </c>
      <c r="C84" s="53" t="s">
        <v>64</v>
      </c>
      <c r="D84" s="41">
        <v>250000</v>
      </c>
      <c r="E84" s="154">
        <v>250000</v>
      </c>
      <c r="F84" s="168">
        <v>275961.58</v>
      </c>
      <c r="G84" s="159">
        <f t="shared" si="5"/>
        <v>1.1038463200000002</v>
      </c>
      <c r="H84" s="103">
        <f t="shared" si="6"/>
        <v>0.000571005641772492</v>
      </c>
    </row>
    <row r="85" spans="1:8" ht="12.75">
      <c r="A85" s="51" t="s">
        <v>113</v>
      </c>
      <c r="B85" s="52" t="s">
        <v>38</v>
      </c>
      <c r="C85" s="53" t="s">
        <v>68</v>
      </c>
      <c r="D85" s="41">
        <v>2650000</v>
      </c>
      <c r="E85" s="154">
        <v>2650000</v>
      </c>
      <c r="F85" s="168">
        <v>2954461.62</v>
      </c>
      <c r="G85" s="159">
        <f t="shared" si="5"/>
        <v>1.1148911773584906</v>
      </c>
      <c r="H85" s="103">
        <f t="shared" si="6"/>
        <v>0.0061132214615538015</v>
      </c>
    </row>
    <row r="86" spans="1:8" ht="25.5">
      <c r="A86" s="51" t="s">
        <v>113</v>
      </c>
      <c r="B86" s="52" t="s">
        <v>107</v>
      </c>
      <c r="C86" s="53" t="s">
        <v>109</v>
      </c>
      <c r="D86" s="41">
        <v>3620000</v>
      </c>
      <c r="E86" s="154">
        <v>3720000</v>
      </c>
      <c r="F86" s="168">
        <v>4544044.78</v>
      </c>
      <c r="G86" s="159">
        <f t="shared" si="5"/>
        <v>1.2215174139784948</v>
      </c>
      <c r="H86" s="103">
        <f t="shared" si="6"/>
        <v>0.009402305950874908</v>
      </c>
    </row>
    <row r="87" spans="1:8" ht="12.75">
      <c r="A87" s="51" t="s">
        <v>113</v>
      </c>
      <c r="B87" s="52" t="s">
        <v>35</v>
      </c>
      <c r="C87" s="53" t="s">
        <v>101</v>
      </c>
      <c r="D87" s="41">
        <v>8400000</v>
      </c>
      <c r="E87" s="154">
        <v>8400000</v>
      </c>
      <c r="F87" s="168">
        <v>6684071.07</v>
      </c>
      <c r="G87" s="159">
        <f t="shared" si="5"/>
        <v>0.7957227464285714</v>
      </c>
      <c r="H87" s="103">
        <f t="shared" si="6"/>
        <v>0.013830339321068886</v>
      </c>
    </row>
    <row r="88" spans="1:8" ht="12.75">
      <c r="A88" s="51" t="s">
        <v>113</v>
      </c>
      <c r="B88" s="52" t="s">
        <v>23</v>
      </c>
      <c r="C88" s="53" t="s">
        <v>56</v>
      </c>
      <c r="D88" s="41">
        <v>300000</v>
      </c>
      <c r="E88" s="154">
        <v>300000</v>
      </c>
      <c r="F88" s="168">
        <v>678589.49</v>
      </c>
      <c r="G88" s="159">
        <f t="shared" si="5"/>
        <v>2.2619649666666666</v>
      </c>
      <c r="H88" s="103">
        <f t="shared" si="6"/>
        <v>0.001404102800243128</v>
      </c>
    </row>
    <row r="89" spans="1:8" ht="25.5">
      <c r="A89" s="51" t="s">
        <v>113</v>
      </c>
      <c r="B89" s="52" t="s">
        <v>105</v>
      </c>
      <c r="C89" s="53" t="s">
        <v>106</v>
      </c>
      <c r="D89" s="41"/>
      <c r="E89" s="154">
        <v>20000</v>
      </c>
      <c r="F89" s="168">
        <v>78005.22</v>
      </c>
      <c r="G89" s="159">
        <f t="shared" si="5"/>
        <v>3.900261</v>
      </c>
      <c r="H89" s="103">
        <f t="shared" si="6"/>
        <v>0.00016140442704996988</v>
      </c>
    </row>
    <row r="90" spans="1:8" ht="12.75">
      <c r="A90" s="51" t="s">
        <v>113</v>
      </c>
      <c r="B90" s="52" t="s">
        <v>15</v>
      </c>
      <c r="C90" s="53" t="s">
        <v>49</v>
      </c>
      <c r="D90" s="41"/>
      <c r="E90" s="154">
        <v>80000</v>
      </c>
      <c r="F90" s="168">
        <v>97404.61</v>
      </c>
      <c r="G90" s="159">
        <f t="shared" si="5"/>
        <v>1.217557625</v>
      </c>
      <c r="H90" s="103">
        <f t="shared" si="6"/>
        <v>0.00020154465648678082</v>
      </c>
    </row>
    <row r="91" spans="1:8" ht="12.75">
      <c r="A91" s="51" t="s">
        <v>113</v>
      </c>
      <c r="B91" s="52" t="s">
        <v>36</v>
      </c>
      <c r="C91" s="53" t="s">
        <v>140</v>
      </c>
      <c r="D91" s="41">
        <v>2000000</v>
      </c>
      <c r="E91" s="154">
        <v>2890003</v>
      </c>
      <c r="F91" s="168">
        <v>2890002.69</v>
      </c>
      <c r="G91" s="159">
        <f t="shared" si="5"/>
        <v>0.9999998927336753</v>
      </c>
      <c r="H91" s="103">
        <f t="shared" si="6"/>
        <v>0.0059798463276216855</v>
      </c>
    </row>
    <row r="92" spans="1:8" ht="12.75">
      <c r="A92" s="51" t="s">
        <v>113</v>
      </c>
      <c r="B92" s="52" t="s">
        <v>39</v>
      </c>
      <c r="C92" s="53" t="s">
        <v>69</v>
      </c>
      <c r="D92" s="41">
        <v>160000</v>
      </c>
      <c r="E92" s="154">
        <v>160000</v>
      </c>
      <c r="F92" s="168">
        <v>200630.97</v>
      </c>
      <c r="G92" s="159">
        <f t="shared" si="5"/>
        <v>1.2539435625</v>
      </c>
      <c r="H92" s="103">
        <f t="shared" si="6"/>
        <v>0.00041513538146972334</v>
      </c>
    </row>
    <row r="93" spans="1:8" ht="12.75">
      <c r="A93" s="51" t="s">
        <v>113</v>
      </c>
      <c r="B93" s="52" t="s">
        <v>19</v>
      </c>
      <c r="C93" s="53" t="s">
        <v>65</v>
      </c>
      <c r="D93" s="41">
        <v>415000</v>
      </c>
      <c r="E93" s="154">
        <v>415000</v>
      </c>
      <c r="F93" s="168">
        <v>328206.4</v>
      </c>
      <c r="G93" s="159">
        <f t="shared" si="5"/>
        <v>0.790858795180723</v>
      </c>
      <c r="H93" s="103">
        <f t="shared" si="6"/>
        <v>0.0006791079615714594</v>
      </c>
    </row>
    <row r="94" spans="1:8" ht="12.75">
      <c r="A94" s="51" t="s">
        <v>113</v>
      </c>
      <c r="B94" s="52" t="s">
        <v>37</v>
      </c>
      <c r="C94" s="53" t="s">
        <v>66</v>
      </c>
      <c r="D94" s="41">
        <v>25000</v>
      </c>
      <c r="E94" s="154">
        <v>25000</v>
      </c>
      <c r="F94" s="168">
        <v>16876.92</v>
      </c>
      <c r="G94" s="159">
        <f t="shared" si="5"/>
        <v>0.6750767999999999</v>
      </c>
      <c r="H94" s="103">
        <f t="shared" si="6"/>
        <v>3.4920863026451015E-05</v>
      </c>
    </row>
    <row r="95" spans="1:8" ht="12.75">
      <c r="A95" s="51" t="s">
        <v>113</v>
      </c>
      <c r="B95" s="52" t="s">
        <v>20</v>
      </c>
      <c r="C95" s="53" t="s">
        <v>52</v>
      </c>
      <c r="D95" s="41">
        <v>10000</v>
      </c>
      <c r="E95" s="154">
        <v>10000</v>
      </c>
      <c r="F95" s="168">
        <v>44165.09</v>
      </c>
      <c r="G95" s="159">
        <f t="shared" si="5"/>
        <v>4.416509</v>
      </c>
      <c r="H95" s="103">
        <f t="shared" si="6"/>
        <v>9.1384154125331E-05</v>
      </c>
    </row>
    <row r="96" spans="1:8" ht="25.5">
      <c r="A96" s="51" t="s">
        <v>113</v>
      </c>
      <c r="B96" s="52" t="s">
        <v>141</v>
      </c>
      <c r="C96" s="53" t="s">
        <v>5</v>
      </c>
      <c r="D96" s="41">
        <v>450000</v>
      </c>
      <c r="E96" s="154">
        <v>450000</v>
      </c>
      <c r="F96" s="168">
        <v>231777</v>
      </c>
      <c r="G96" s="159">
        <f t="shared" si="5"/>
        <v>0.51506</v>
      </c>
      <c r="H96" s="103">
        <f t="shared" si="6"/>
        <v>0.00047958115993212844</v>
      </c>
    </row>
    <row r="97" spans="1:8" ht="19.5" customHeight="1">
      <c r="A97" s="129">
        <v>757</v>
      </c>
      <c r="B97" s="130"/>
      <c r="C97" s="129" t="s">
        <v>215</v>
      </c>
      <c r="D97" s="131">
        <f>D98</f>
        <v>0</v>
      </c>
      <c r="E97" s="152">
        <f>E98</f>
        <v>0</v>
      </c>
      <c r="F97" s="166">
        <f>F98</f>
        <v>380043.36</v>
      </c>
      <c r="G97" s="160"/>
      <c r="H97" s="132">
        <f t="shared" si="6"/>
        <v>0.0007863663582378901</v>
      </c>
    </row>
    <row r="98" spans="1:8" ht="12.75">
      <c r="A98" s="48" t="s">
        <v>113</v>
      </c>
      <c r="B98" s="49"/>
      <c r="C98" s="50" t="s">
        <v>115</v>
      </c>
      <c r="D98" s="40">
        <f>SUM(D99:D99)</f>
        <v>0</v>
      </c>
      <c r="E98" s="153">
        <f>SUM(E99:E99)</f>
        <v>0</v>
      </c>
      <c r="F98" s="167">
        <f>SUM(F99:F99)</f>
        <v>380043.36</v>
      </c>
      <c r="G98" s="161"/>
      <c r="H98" s="47">
        <f t="shared" si="6"/>
        <v>0.0007863663582378901</v>
      </c>
    </row>
    <row r="99" spans="1:9" ht="12.75">
      <c r="A99" s="51" t="s">
        <v>113</v>
      </c>
      <c r="B99" s="98" t="s">
        <v>20</v>
      </c>
      <c r="C99" s="53" t="s">
        <v>52</v>
      </c>
      <c r="D99" s="41"/>
      <c r="E99" s="154"/>
      <c r="F99" s="168">
        <v>380043.36</v>
      </c>
      <c r="G99" s="161"/>
      <c r="H99" s="103">
        <f t="shared" si="6"/>
        <v>0.0007863663582378901</v>
      </c>
      <c r="I99" s="114"/>
    </row>
    <row r="100" spans="1:8" ht="19.5" customHeight="1">
      <c r="A100" s="129" t="s">
        <v>142</v>
      </c>
      <c r="B100" s="130"/>
      <c r="C100" s="129" t="s">
        <v>143</v>
      </c>
      <c r="D100" s="131">
        <f>D101+D106</f>
        <v>123493179</v>
      </c>
      <c r="E100" s="152">
        <f>E101+E106</f>
        <v>130094043</v>
      </c>
      <c r="F100" s="166">
        <f>F101+F106</f>
        <v>129725868.76</v>
      </c>
      <c r="G100" s="160">
        <f t="shared" si="5"/>
        <v>0.9971699377503396</v>
      </c>
      <c r="H100" s="132">
        <f t="shared" si="6"/>
        <v>0.26842215842436423</v>
      </c>
    </row>
    <row r="101" spans="1:8" ht="12.75">
      <c r="A101" s="48" t="s">
        <v>113</v>
      </c>
      <c r="B101" s="49"/>
      <c r="C101" s="50" t="s">
        <v>115</v>
      </c>
      <c r="D101" s="40">
        <f>SUM(D102:D105)</f>
        <v>123493179</v>
      </c>
      <c r="E101" s="153">
        <f>SUM(E102:E105)</f>
        <v>127094043</v>
      </c>
      <c r="F101" s="167">
        <f>SUM(F102:F105)</f>
        <v>126725868.76</v>
      </c>
      <c r="G101" s="161">
        <f t="shared" si="5"/>
        <v>0.9971031353530866</v>
      </c>
      <c r="H101" s="47">
        <f t="shared" si="6"/>
        <v>0.26221471126698287</v>
      </c>
    </row>
    <row r="102" spans="1:8" ht="12.75">
      <c r="A102" s="51" t="s">
        <v>113</v>
      </c>
      <c r="B102" s="52" t="s">
        <v>37</v>
      </c>
      <c r="C102" s="53" t="s">
        <v>66</v>
      </c>
      <c r="D102" s="41">
        <v>2000000</v>
      </c>
      <c r="E102" s="154">
        <v>2000000</v>
      </c>
      <c r="F102" s="168">
        <v>1614653.26</v>
      </c>
      <c r="G102" s="159">
        <f t="shared" si="5"/>
        <v>0.80732663</v>
      </c>
      <c r="H102" s="103">
        <f t="shared" si="6"/>
        <v>0.0033409582629811956</v>
      </c>
    </row>
    <row r="103" spans="1:8" ht="12.75">
      <c r="A103" s="51" t="s">
        <v>113</v>
      </c>
      <c r="B103" s="98" t="s">
        <v>20</v>
      </c>
      <c r="C103" s="53" t="s">
        <v>52</v>
      </c>
      <c r="D103" s="41"/>
      <c r="E103" s="154"/>
      <c r="F103" s="168">
        <v>17172.5</v>
      </c>
      <c r="G103" s="159"/>
      <c r="H103" s="103">
        <f t="shared" si="6"/>
        <v>3.553246210337728E-05</v>
      </c>
    </row>
    <row r="104" spans="1:9" ht="12.75">
      <c r="A104" s="51" t="s">
        <v>113</v>
      </c>
      <c r="B104" s="52" t="s">
        <v>198</v>
      </c>
      <c r="C104" s="53" t="s">
        <v>199</v>
      </c>
      <c r="D104" s="41"/>
      <c r="E104" s="154">
        <v>161988</v>
      </c>
      <c r="F104" s="168">
        <v>161988</v>
      </c>
      <c r="G104" s="159">
        <f t="shared" si="5"/>
        <v>1</v>
      </c>
      <c r="H104" s="103">
        <f t="shared" si="6"/>
        <v>0.0003351773167099653</v>
      </c>
      <c r="I104" s="114"/>
    </row>
    <row r="105" spans="1:8" ht="12.75">
      <c r="A105" s="51" t="s">
        <v>113</v>
      </c>
      <c r="B105" s="52" t="s">
        <v>144</v>
      </c>
      <c r="C105" s="53" t="s">
        <v>67</v>
      </c>
      <c r="D105" s="41">
        <v>121493179</v>
      </c>
      <c r="E105" s="154">
        <v>124932055</v>
      </c>
      <c r="F105" s="168">
        <v>124932055</v>
      </c>
      <c r="G105" s="159">
        <f t="shared" si="5"/>
        <v>1</v>
      </c>
      <c r="H105" s="103">
        <f t="shared" si="6"/>
        <v>0.2585030432251883</v>
      </c>
    </row>
    <row r="106" spans="1:8" ht="12.75">
      <c r="A106" s="48" t="s">
        <v>113</v>
      </c>
      <c r="B106" s="49"/>
      <c r="C106" s="50" t="s">
        <v>119</v>
      </c>
      <c r="D106" s="40">
        <f>D107</f>
        <v>0</v>
      </c>
      <c r="E106" s="153">
        <f>E107</f>
        <v>3000000</v>
      </c>
      <c r="F106" s="167">
        <f>F107</f>
        <v>3000000</v>
      </c>
      <c r="G106" s="161">
        <f t="shared" si="5"/>
        <v>1</v>
      </c>
      <c r="H106" s="103">
        <f t="shared" si="6"/>
        <v>0.006207447157381385</v>
      </c>
    </row>
    <row r="107" spans="1:8" ht="38.25">
      <c r="A107" s="51" t="s">
        <v>113</v>
      </c>
      <c r="B107" s="52" t="s">
        <v>200</v>
      </c>
      <c r="C107" s="53" t="s">
        <v>201</v>
      </c>
      <c r="D107" s="41"/>
      <c r="E107" s="154">
        <v>3000000</v>
      </c>
      <c r="F107" s="168">
        <v>3000000</v>
      </c>
      <c r="G107" s="159">
        <f t="shared" si="5"/>
        <v>1</v>
      </c>
      <c r="H107" s="103">
        <f t="shared" si="6"/>
        <v>0.006207447157381385</v>
      </c>
    </row>
    <row r="108" spans="1:8" ht="19.5" customHeight="1">
      <c r="A108" s="129" t="s">
        <v>145</v>
      </c>
      <c r="B108" s="130"/>
      <c r="C108" s="129" t="s">
        <v>146</v>
      </c>
      <c r="D108" s="131">
        <f>D109+D123</f>
        <v>691369</v>
      </c>
      <c r="E108" s="152">
        <f>E109+E123</f>
        <v>2763784</v>
      </c>
      <c r="F108" s="166">
        <f>F109+F123</f>
        <v>2915062.9999999995</v>
      </c>
      <c r="G108" s="160">
        <f t="shared" si="5"/>
        <v>1.054736187777337</v>
      </c>
      <c r="H108" s="132">
        <f t="shared" si="6"/>
        <v>0.00603169984431255</v>
      </c>
    </row>
    <row r="109" spans="1:8" ht="12.75">
      <c r="A109" s="48" t="s">
        <v>113</v>
      </c>
      <c r="B109" s="49"/>
      <c r="C109" s="50" t="s">
        <v>115</v>
      </c>
      <c r="D109" s="40">
        <f>SUM(D110:D122)</f>
        <v>691369</v>
      </c>
      <c r="E109" s="153">
        <f>SUM(E110:E122)</f>
        <v>2743004</v>
      </c>
      <c r="F109" s="167">
        <f>SUM(F110:F122)</f>
        <v>2839290.7399999998</v>
      </c>
      <c r="G109" s="161">
        <f t="shared" si="5"/>
        <v>1.0351026611700165</v>
      </c>
      <c r="H109" s="47">
        <f t="shared" si="6"/>
        <v>0.005874915744330763</v>
      </c>
    </row>
    <row r="110" spans="1:8" s="104" customFormat="1" ht="12.75">
      <c r="A110" s="99"/>
      <c r="B110" s="107" t="s">
        <v>39</v>
      </c>
      <c r="C110" s="106" t="s">
        <v>69</v>
      </c>
      <c r="D110" s="102"/>
      <c r="E110" s="155"/>
      <c r="F110" s="169">
        <v>111725.63</v>
      </c>
      <c r="G110" s="161"/>
      <c r="H110" s="103">
        <f t="shared" si="6"/>
        <v>0.00023117698145004817</v>
      </c>
    </row>
    <row r="111" spans="1:8" s="104" customFormat="1" ht="12.75">
      <c r="A111" s="99"/>
      <c r="B111" s="107" t="s">
        <v>216</v>
      </c>
      <c r="C111" s="105" t="s">
        <v>217</v>
      </c>
      <c r="D111" s="102"/>
      <c r="E111" s="155"/>
      <c r="F111" s="169">
        <v>4213.3</v>
      </c>
      <c r="G111" s="161"/>
      <c r="H111" s="103">
        <f t="shared" si="6"/>
        <v>8.717945702731664E-06</v>
      </c>
    </row>
    <row r="112" spans="1:8" ht="12.75">
      <c r="A112" s="51" t="s">
        <v>113</v>
      </c>
      <c r="B112" s="52" t="s">
        <v>37</v>
      </c>
      <c r="C112" s="53" t="s">
        <v>66</v>
      </c>
      <c r="D112" s="41"/>
      <c r="E112" s="154"/>
      <c r="F112" s="168">
        <v>5850.03</v>
      </c>
      <c r="G112" s="161"/>
      <c r="H112" s="103">
        <f t="shared" si="6"/>
        <v>1.2104584031365275E-05</v>
      </c>
    </row>
    <row r="113" spans="1:8" ht="12.75">
      <c r="A113" s="51" t="s">
        <v>113</v>
      </c>
      <c r="B113" s="98" t="s">
        <v>20</v>
      </c>
      <c r="C113" s="53" t="s">
        <v>52</v>
      </c>
      <c r="D113" s="41"/>
      <c r="E113" s="154"/>
      <c r="F113" s="168">
        <v>73218.94</v>
      </c>
      <c r="G113" s="161"/>
      <c r="H113" s="103">
        <f t="shared" si="6"/>
        <v>0.00015150090032315942</v>
      </c>
    </row>
    <row r="114" spans="1:9" ht="25.5">
      <c r="A114" s="51" t="s">
        <v>113</v>
      </c>
      <c r="B114" s="52" t="s">
        <v>147</v>
      </c>
      <c r="C114" s="53" t="s">
        <v>148</v>
      </c>
      <c r="D114" s="41">
        <v>355831</v>
      </c>
      <c r="E114" s="154">
        <v>1213682</v>
      </c>
      <c r="F114" s="168">
        <v>1075053.13</v>
      </c>
      <c r="G114" s="159">
        <f t="shared" si="5"/>
        <v>0.8857782598736735</v>
      </c>
      <c r="H114" s="103">
        <f t="shared" si="6"/>
        <v>0.0022244451652841534</v>
      </c>
      <c r="I114" s="114"/>
    </row>
    <row r="115" spans="1:8" ht="25.5">
      <c r="A115" s="51" t="s">
        <v>113</v>
      </c>
      <c r="B115" s="52" t="s">
        <v>149</v>
      </c>
      <c r="C115" s="53" t="s">
        <v>148</v>
      </c>
      <c r="D115" s="41">
        <v>33964</v>
      </c>
      <c r="E115" s="154">
        <v>92718</v>
      </c>
      <c r="F115" s="168">
        <v>83818.2</v>
      </c>
      <c r="G115" s="159">
        <f t="shared" si="5"/>
        <v>0.9040121659224746</v>
      </c>
      <c r="H115" s="103">
        <f t="shared" si="6"/>
        <v>0.00017343234910894146</v>
      </c>
    </row>
    <row r="116" spans="1:8" ht="38.25">
      <c r="A116" s="51" t="s">
        <v>113</v>
      </c>
      <c r="B116" s="52" t="s">
        <v>116</v>
      </c>
      <c r="C116" s="53" t="s">
        <v>55</v>
      </c>
      <c r="D116" s="41"/>
      <c r="E116" s="154">
        <v>19247</v>
      </c>
      <c r="F116" s="168">
        <v>18753.67</v>
      </c>
      <c r="G116" s="159">
        <f t="shared" si="5"/>
        <v>0.9743684730087805</v>
      </c>
      <c r="H116" s="103">
        <f t="shared" si="6"/>
        <v>3.880413851065619E-05</v>
      </c>
    </row>
    <row r="117" spans="1:8" ht="25.5">
      <c r="A117" s="51" t="s">
        <v>113</v>
      </c>
      <c r="B117" s="52" t="s">
        <v>150</v>
      </c>
      <c r="C117" s="53" t="s">
        <v>151</v>
      </c>
      <c r="D117" s="41">
        <v>121774</v>
      </c>
      <c r="E117" s="154">
        <v>159996</v>
      </c>
      <c r="F117" s="168">
        <v>158119.85</v>
      </c>
      <c r="G117" s="159">
        <f t="shared" si="5"/>
        <v>0.9882737693442336</v>
      </c>
      <c r="H117" s="103">
        <f t="shared" si="6"/>
        <v>0.0003271735378026904</v>
      </c>
    </row>
    <row r="118" spans="1:8" ht="38.25">
      <c r="A118" s="51" t="s">
        <v>113</v>
      </c>
      <c r="B118" s="52" t="s">
        <v>176</v>
      </c>
      <c r="C118" s="53" t="s">
        <v>50</v>
      </c>
      <c r="D118" s="41"/>
      <c r="E118" s="154">
        <v>2440</v>
      </c>
      <c r="F118" s="168">
        <v>2440</v>
      </c>
      <c r="G118" s="159">
        <f t="shared" si="5"/>
        <v>1</v>
      </c>
      <c r="H118" s="103">
        <f t="shared" si="6"/>
        <v>5.048723688003527E-06</v>
      </c>
    </row>
    <row r="119" spans="1:8" ht="25.5">
      <c r="A119" s="51" t="s">
        <v>113</v>
      </c>
      <c r="B119" s="52" t="s">
        <v>182</v>
      </c>
      <c r="C119" s="53" t="s">
        <v>51</v>
      </c>
      <c r="D119" s="41"/>
      <c r="E119" s="154">
        <v>85632</v>
      </c>
      <c r="F119" s="168">
        <v>85074.87</v>
      </c>
      <c r="G119" s="159">
        <f t="shared" si="5"/>
        <v>0.993493904147982</v>
      </c>
      <c r="H119" s="103">
        <f t="shared" si="6"/>
        <v>0.00017603258664869697</v>
      </c>
    </row>
    <row r="120" spans="1:8" ht="38.25">
      <c r="A120" s="51" t="s">
        <v>113</v>
      </c>
      <c r="B120" s="52" t="s">
        <v>137</v>
      </c>
      <c r="C120" s="53" t="s">
        <v>22</v>
      </c>
      <c r="D120" s="41">
        <v>179800</v>
      </c>
      <c r="E120" s="154">
        <v>179800</v>
      </c>
      <c r="F120" s="168">
        <v>226817.9</v>
      </c>
      <c r="G120" s="159">
        <f t="shared" si="5"/>
        <v>1.2615011123470523</v>
      </c>
      <c r="H120" s="103">
        <f t="shared" si="6"/>
        <v>0.00046932004286607176</v>
      </c>
    </row>
    <row r="121" spans="1:8" ht="38.25">
      <c r="A121" s="51" t="s">
        <v>113</v>
      </c>
      <c r="B121" s="52" t="s">
        <v>202</v>
      </c>
      <c r="C121" s="53" t="s">
        <v>6</v>
      </c>
      <c r="D121" s="41"/>
      <c r="E121" s="154">
        <v>580121</v>
      </c>
      <c r="F121" s="168">
        <v>580120.6</v>
      </c>
      <c r="G121" s="159">
        <f t="shared" si="5"/>
        <v>0.9999993104886739</v>
      </c>
      <c r="H121" s="103">
        <f t="shared" si="6"/>
        <v>0.0012003559898027946</v>
      </c>
    </row>
    <row r="122" spans="1:8" ht="38.25">
      <c r="A122" s="51" t="s">
        <v>113</v>
      </c>
      <c r="B122" s="52" t="s">
        <v>152</v>
      </c>
      <c r="C122" s="53" t="s">
        <v>6</v>
      </c>
      <c r="D122" s="41"/>
      <c r="E122" s="154">
        <v>409368</v>
      </c>
      <c r="F122" s="168">
        <v>414084.62</v>
      </c>
      <c r="G122" s="159">
        <f t="shared" si="5"/>
        <v>1.0115217115162884</v>
      </c>
      <c r="H122" s="103">
        <f t="shared" si="6"/>
        <v>0.0008568027991114504</v>
      </c>
    </row>
    <row r="123" spans="1:8" ht="12.75">
      <c r="A123" s="48" t="s">
        <v>113</v>
      </c>
      <c r="B123" s="49"/>
      <c r="C123" s="50" t="s">
        <v>119</v>
      </c>
      <c r="D123" s="40">
        <f>SUM(D124:D126)</f>
        <v>0</v>
      </c>
      <c r="E123" s="153">
        <f>SUM(E124:E126)</f>
        <v>20780</v>
      </c>
      <c r="F123" s="167">
        <f>SUM(F124:F126)</f>
        <v>75772.26</v>
      </c>
      <c r="G123" s="161">
        <f t="shared" si="5"/>
        <v>3.6464032723772855</v>
      </c>
      <c r="H123" s="47">
        <f t="shared" si="6"/>
        <v>0.00015678409998178775</v>
      </c>
    </row>
    <row r="124" spans="1:8" ht="12.75">
      <c r="A124" s="51" t="s">
        <v>113</v>
      </c>
      <c r="B124" s="52" t="s">
        <v>153</v>
      </c>
      <c r="C124" s="53" t="s">
        <v>154</v>
      </c>
      <c r="D124" s="41"/>
      <c r="E124" s="154">
        <v>12158</v>
      </c>
      <c r="F124" s="168">
        <v>12150.26</v>
      </c>
      <c r="G124" s="159">
        <f t="shared" si="5"/>
        <v>0.9993633821352196</v>
      </c>
      <c r="H124" s="103">
        <f t="shared" si="6"/>
        <v>2.5140698966148252E-05</v>
      </c>
    </row>
    <row r="125" spans="1:8" ht="39" customHeight="1">
      <c r="A125" s="51"/>
      <c r="B125" s="98" t="s">
        <v>127</v>
      </c>
      <c r="C125" s="53" t="s">
        <v>82</v>
      </c>
      <c r="D125" s="41"/>
      <c r="E125" s="154"/>
      <c r="F125" s="168">
        <v>55000</v>
      </c>
      <c r="G125" s="159"/>
      <c r="H125" s="103">
        <f t="shared" si="6"/>
        <v>0.0001138031978853254</v>
      </c>
    </row>
    <row r="126" spans="1:8" ht="25.5">
      <c r="A126" s="51" t="s">
        <v>113</v>
      </c>
      <c r="B126" s="98" t="s">
        <v>183</v>
      </c>
      <c r="C126" s="53" t="s">
        <v>104</v>
      </c>
      <c r="D126" s="41"/>
      <c r="E126" s="154">
        <v>8622</v>
      </c>
      <c r="F126" s="168">
        <v>8622</v>
      </c>
      <c r="G126" s="159">
        <f t="shared" si="5"/>
        <v>1</v>
      </c>
      <c r="H126" s="103">
        <f t="shared" si="6"/>
        <v>1.7840203130314102E-05</v>
      </c>
    </row>
    <row r="127" spans="1:8" ht="19.5" customHeight="1">
      <c r="A127" s="129" t="s">
        <v>156</v>
      </c>
      <c r="B127" s="130"/>
      <c r="C127" s="129" t="s">
        <v>157</v>
      </c>
      <c r="D127" s="131">
        <f>D128</f>
        <v>3030600</v>
      </c>
      <c r="E127" s="152">
        <f>E128</f>
        <v>3998700</v>
      </c>
      <c r="F127" s="166">
        <f>F128</f>
        <v>4002455.7</v>
      </c>
      <c r="G127" s="160">
        <f t="shared" si="5"/>
        <v>1.0009392302498312</v>
      </c>
      <c r="H127" s="132">
        <f t="shared" si="6"/>
        <v>0.008281677419169974</v>
      </c>
    </row>
    <row r="128" spans="1:8" ht="12.75">
      <c r="A128" s="48" t="s">
        <v>113</v>
      </c>
      <c r="B128" s="49"/>
      <c r="C128" s="50" t="s">
        <v>115</v>
      </c>
      <c r="D128" s="40">
        <f>SUM(D129:D131)</f>
        <v>3030600</v>
      </c>
      <c r="E128" s="153">
        <f>SUM(E129:E131)</f>
        <v>3998700</v>
      </c>
      <c r="F128" s="167">
        <f>SUM(F129:F131)</f>
        <v>4002455.7</v>
      </c>
      <c r="G128" s="161">
        <f t="shared" si="5"/>
        <v>1.0009392302498312</v>
      </c>
      <c r="H128" s="47">
        <f t="shared" si="6"/>
        <v>0.008281677419169974</v>
      </c>
    </row>
    <row r="129" spans="1:8" ht="51">
      <c r="A129" s="51" t="s">
        <v>113</v>
      </c>
      <c r="B129" s="52" t="s">
        <v>17</v>
      </c>
      <c r="C129" s="53" t="s">
        <v>81</v>
      </c>
      <c r="D129" s="41"/>
      <c r="E129" s="154"/>
      <c r="F129" s="168">
        <v>3873.42</v>
      </c>
      <c r="G129" s="159"/>
      <c r="H129" s="103">
        <f t="shared" si="6"/>
        <v>8.014683322781403E-06</v>
      </c>
    </row>
    <row r="130" spans="1:8" ht="38.25">
      <c r="A130" s="51" t="s">
        <v>113</v>
      </c>
      <c r="B130" s="52" t="s">
        <v>116</v>
      </c>
      <c r="C130" s="53" t="s">
        <v>55</v>
      </c>
      <c r="D130" s="41">
        <v>8600</v>
      </c>
      <c r="E130" s="154">
        <v>8100</v>
      </c>
      <c r="F130" s="168">
        <v>8085.68</v>
      </c>
      <c r="G130" s="159">
        <f t="shared" si="5"/>
        <v>0.9982320987654322</v>
      </c>
      <c r="H130" s="103">
        <f t="shared" si="6"/>
        <v>1.6730477110498506E-05</v>
      </c>
    </row>
    <row r="131" spans="1:8" ht="38.25">
      <c r="A131" s="51" t="s">
        <v>113</v>
      </c>
      <c r="B131" s="52" t="s">
        <v>176</v>
      </c>
      <c r="C131" s="53" t="s">
        <v>50</v>
      </c>
      <c r="D131" s="41">
        <v>3022000</v>
      </c>
      <c r="E131" s="154">
        <v>3990600</v>
      </c>
      <c r="F131" s="168">
        <v>3990496.6</v>
      </c>
      <c r="G131" s="159">
        <f t="shared" si="5"/>
        <v>0.9999740891094071</v>
      </c>
      <c r="H131" s="103">
        <f t="shared" si="6"/>
        <v>0.008256932258736695</v>
      </c>
    </row>
    <row r="132" spans="1:8" ht="19.5" customHeight="1">
      <c r="A132" s="129" t="s">
        <v>158</v>
      </c>
      <c r="B132" s="130"/>
      <c r="C132" s="129" t="s">
        <v>159</v>
      </c>
      <c r="D132" s="131">
        <f>D133+D148</f>
        <v>26115250</v>
      </c>
      <c r="E132" s="152">
        <f>E133+E148</f>
        <v>24712592</v>
      </c>
      <c r="F132" s="166">
        <f>F133+F148</f>
        <v>25084414.939999998</v>
      </c>
      <c r="G132" s="160">
        <f aca="true" t="shared" si="7" ref="G132:G195">F132/E132</f>
        <v>1.0150458899657306</v>
      </c>
      <c r="H132" s="132">
        <f t="shared" si="6"/>
        <v>0.05190339340462605</v>
      </c>
    </row>
    <row r="133" spans="1:8" ht="12.75">
      <c r="A133" s="48" t="s">
        <v>113</v>
      </c>
      <c r="B133" s="49"/>
      <c r="C133" s="50" t="s">
        <v>115</v>
      </c>
      <c r="D133" s="40">
        <f>SUM(D134:D147)</f>
        <v>26115250</v>
      </c>
      <c r="E133" s="153">
        <f>SUM(E134:E147)</f>
        <v>24543092</v>
      </c>
      <c r="F133" s="167">
        <f>SUM(F134:F147)</f>
        <v>24914940.24</v>
      </c>
      <c r="G133" s="161">
        <f t="shared" si="7"/>
        <v>1.0151508310362851</v>
      </c>
      <c r="H133" s="47">
        <f aca="true" t="shared" si="8" ref="H133:H196">F133/$F$3</f>
        <v>0.05155272498970503</v>
      </c>
    </row>
    <row r="134" spans="1:8" s="104" customFormat="1" ht="25.5">
      <c r="A134" s="99"/>
      <c r="B134" s="107" t="s">
        <v>218</v>
      </c>
      <c r="C134" s="108" t="s">
        <v>219</v>
      </c>
      <c r="D134" s="102"/>
      <c r="E134" s="155"/>
      <c r="F134" s="169">
        <v>30303.27</v>
      </c>
      <c r="G134" s="159"/>
      <c r="H134" s="103">
        <f t="shared" si="8"/>
        <v>6.270198240695354E-05</v>
      </c>
    </row>
    <row r="135" spans="1:8" ht="12.75">
      <c r="A135" s="51" t="s">
        <v>113</v>
      </c>
      <c r="B135" s="52" t="s">
        <v>15</v>
      </c>
      <c r="C135" s="53" t="s">
        <v>49</v>
      </c>
      <c r="D135" s="41"/>
      <c r="E135" s="154"/>
      <c r="F135" s="168">
        <v>4211.42</v>
      </c>
      <c r="G135" s="159"/>
      <c r="H135" s="103">
        <f t="shared" si="8"/>
        <v>8.714055702513038E-06</v>
      </c>
    </row>
    <row r="136" spans="1:8" ht="12.75">
      <c r="A136" s="51" t="s">
        <v>113</v>
      </c>
      <c r="B136" s="52" t="s">
        <v>39</v>
      </c>
      <c r="C136" s="53" t="s">
        <v>69</v>
      </c>
      <c r="D136" s="41">
        <v>2868900</v>
      </c>
      <c r="E136" s="154">
        <v>2868900</v>
      </c>
      <c r="F136" s="168">
        <v>2951239.93</v>
      </c>
      <c r="G136" s="159">
        <f t="shared" si="7"/>
        <v>1.0287008714141308</v>
      </c>
      <c r="H136" s="103">
        <f t="shared" si="8"/>
        <v>0.0061065553047429805</v>
      </c>
    </row>
    <row r="137" spans="1:8" ht="12.75">
      <c r="A137" s="51" t="s">
        <v>113</v>
      </c>
      <c r="B137" s="52" t="s">
        <v>37</v>
      </c>
      <c r="C137" s="53" t="s">
        <v>66</v>
      </c>
      <c r="D137" s="41">
        <v>1000</v>
      </c>
      <c r="E137" s="154">
        <v>1000</v>
      </c>
      <c r="F137" s="168">
        <v>1359.2</v>
      </c>
      <c r="G137" s="159">
        <f t="shared" si="7"/>
        <v>1.3592</v>
      </c>
      <c r="H137" s="103">
        <f t="shared" si="8"/>
        <v>2.81238739210426E-06</v>
      </c>
    </row>
    <row r="138" spans="1:8" ht="12.75">
      <c r="A138" s="51" t="s">
        <v>113</v>
      </c>
      <c r="B138" s="52" t="s">
        <v>20</v>
      </c>
      <c r="C138" s="53" t="s">
        <v>52</v>
      </c>
      <c r="D138" s="41">
        <v>5300</v>
      </c>
      <c r="E138" s="154">
        <v>5300</v>
      </c>
      <c r="F138" s="168">
        <v>185567.1</v>
      </c>
      <c r="G138" s="159">
        <f t="shared" si="7"/>
        <v>35.01266037735849</v>
      </c>
      <c r="H138" s="103">
        <f t="shared" si="8"/>
        <v>0.0003839659891328358</v>
      </c>
    </row>
    <row r="139" spans="1:9" ht="25.5">
      <c r="A139" s="51" t="s">
        <v>113</v>
      </c>
      <c r="B139" s="52" t="s">
        <v>147</v>
      </c>
      <c r="C139" s="53" t="s">
        <v>148</v>
      </c>
      <c r="D139" s="41"/>
      <c r="E139" s="154">
        <v>688500</v>
      </c>
      <c r="F139" s="168">
        <v>647378.83</v>
      </c>
      <c r="G139" s="159">
        <f t="shared" si="7"/>
        <v>0.9402742628903412</v>
      </c>
      <c r="H139" s="103">
        <f t="shared" si="8"/>
        <v>0.0013395232926774624</v>
      </c>
      <c r="I139" s="114"/>
    </row>
    <row r="140" spans="1:8" ht="25.5">
      <c r="A140" s="51" t="s">
        <v>113</v>
      </c>
      <c r="B140" s="52" t="s">
        <v>149</v>
      </c>
      <c r="C140" s="53" t="s">
        <v>148</v>
      </c>
      <c r="D140" s="41"/>
      <c r="E140" s="154">
        <v>36450</v>
      </c>
      <c r="F140" s="168">
        <v>29193.45</v>
      </c>
      <c r="G140" s="159">
        <f t="shared" si="7"/>
        <v>0.8009176954732511</v>
      </c>
      <c r="H140" s="103">
        <f t="shared" si="8"/>
        <v>6.0405599405551874E-05</v>
      </c>
    </row>
    <row r="141" spans="1:8" ht="38.25">
      <c r="A141" s="51" t="s">
        <v>113</v>
      </c>
      <c r="B141" s="52" t="s">
        <v>116</v>
      </c>
      <c r="C141" s="53" t="s">
        <v>55</v>
      </c>
      <c r="D141" s="41">
        <v>17174000</v>
      </c>
      <c r="E141" s="154">
        <v>14766732</v>
      </c>
      <c r="F141" s="168">
        <v>14678337.7</v>
      </c>
      <c r="G141" s="159">
        <f t="shared" si="7"/>
        <v>0.9940139565070998</v>
      </c>
      <c r="H141" s="103">
        <f t="shared" si="8"/>
        <v>0.030371668543649675</v>
      </c>
    </row>
    <row r="142" spans="1:8" ht="38.25">
      <c r="A142" s="51" t="s">
        <v>113</v>
      </c>
      <c r="B142" s="52" t="s">
        <v>130</v>
      </c>
      <c r="C142" s="53" t="s">
        <v>53</v>
      </c>
      <c r="D142" s="41"/>
      <c r="E142" s="154">
        <v>201000</v>
      </c>
      <c r="F142" s="168">
        <v>200986.94</v>
      </c>
      <c r="G142" s="159">
        <f t="shared" si="7"/>
        <v>0.9999350248756219</v>
      </c>
      <c r="H142" s="103">
        <f t="shared" si="8"/>
        <v>0.0004158719364579277</v>
      </c>
    </row>
    <row r="143" spans="1:8" ht="25.5">
      <c r="A143" s="51" t="s">
        <v>113</v>
      </c>
      <c r="B143" s="52" t="s">
        <v>150</v>
      </c>
      <c r="C143" s="53" t="s">
        <v>151</v>
      </c>
      <c r="D143" s="41">
        <v>3849000</v>
      </c>
      <c r="E143" s="154">
        <v>3714332</v>
      </c>
      <c r="F143" s="168">
        <v>3629332.95</v>
      </c>
      <c r="G143" s="159">
        <f t="shared" si="7"/>
        <v>0.9771159255553893</v>
      </c>
      <c r="H143" s="103">
        <f t="shared" si="8"/>
        <v>0.007509630834556033</v>
      </c>
    </row>
    <row r="144" spans="1:8" ht="38.25">
      <c r="A144" s="51" t="s">
        <v>113</v>
      </c>
      <c r="B144" s="52" t="s">
        <v>176</v>
      </c>
      <c r="C144" s="53" t="s">
        <v>50</v>
      </c>
      <c r="D144" s="41">
        <v>376000</v>
      </c>
      <c r="E144" s="154">
        <v>377500</v>
      </c>
      <c r="F144" s="168">
        <v>350656.9</v>
      </c>
      <c r="G144" s="159">
        <f t="shared" si="7"/>
        <v>0.9288924503311259</v>
      </c>
      <c r="H144" s="103">
        <f t="shared" si="8"/>
        <v>0.0007255613923737229</v>
      </c>
    </row>
    <row r="145" spans="1:8" ht="25.5">
      <c r="A145" s="51" t="s">
        <v>113</v>
      </c>
      <c r="B145" s="52" t="s">
        <v>182</v>
      </c>
      <c r="C145" s="53" t="s">
        <v>51</v>
      </c>
      <c r="D145" s="41">
        <v>1395000</v>
      </c>
      <c r="E145" s="154">
        <v>1437328</v>
      </c>
      <c r="F145" s="168">
        <v>1436890.09</v>
      </c>
      <c r="G145" s="159">
        <f t="shared" si="7"/>
        <v>0.9996953305021541</v>
      </c>
      <c r="H145" s="103">
        <f t="shared" si="8"/>
        <v>0.002973139768213328</v>
      </c>
    </row>
    <row r="146" spans="1:8" ht="38.25">
      <c r="A146" s="51" t="s">
        <v>113</v>
      </c>
      <c r="B146" s="52" t="s">
        <v>160</v>
      </c>
      <c r="C146" s="53" t="s">
        <v>13</v>
      </c>
      <c r="D146" s="41">
        <v>440900</v>
      </c>
      <c r="E146" s="154">
        <v>440900</v>
      </c>
      <c r="F146" s="168">
        <v>580229.84</v>
      </c>
      <c r="G146" s="159">
        <f t="shared" si="7"/>
        <v>1.3160123383987299</v>
      </c>
      <c r="H146" s="103">
        <f t="shared" si="8"/>
        <v>0.0012005820236452853</v>
      </c>
    </row>
    <row r="147" spans="1:8" ht="38.25">
      <c r="A147" s="51" t="s">
        <v>113</v>
      </c>
      <c r="B147" s="52" t="s">
        <v>123</v>
      </c>
      <c r="C147" s="53" t="s">
        <v>124</v>
      </c>
      <c r="D147" s="41">
        <v>5150</v>
      </c>
      <c r="E147" s="154">
        <v>5150</v>
      </c>
      <c r="F147" s="168">
        <v>189252.62</v>
      </c>
      <c r="G147" s="159">
        <f t="shared" si="7"/>
        <v>36.74808155339806</v>
      </c>
      <c r="H147" s="103">
        <f t="shared" si="8"/>
        <v>0.00039159187934865986</v>
      </c>
    </row>
    <row r="148" spans="1:8" ht="12.75">
      <c r="A148" s="48" t="s">
        <v>113</v>
      </c>
      <c r="B148" s="49"/>
      <c r="C148" s="50" t="s">
        <v>119</v>
      </c>
      <c r="D148" s="40">
        <f>SUM(D149:D150)</f>
        <v>0</v>
      </c>
      <c r="E148" s="153">
        <f>SUM(E149:E150)</f>
        <v>169500</v>
      </c>
      <c r="F148" s="167">
        <f>SUM(F149:F150)</f>
        <v>169474.7</v>
      </c>
      <c r="G148" s="161">
        <f t="shared" si="7"/>
        <v>0.9998507374631269</v>
      </c>
      <c r="H148" s="103">
        <f t="shared" si="8"/>
        <v>0.00035066841492102104</v>
      </c>
    </row>
    <row r="149" spans="1:8" ht="38.25">
      <c r="A149" s="51" t="s">
        <v>113</v>
      </c>
      <c r="B149" s="52" t="s">
        <v>161</v>
      </c>
      <c r="C149" s="53" t="s">
        <v>110</v>
      </c>
      <c r="D149" s="41"/>
      <c r="E149" s="154">
        <v>14500</v>
      </c>
      <c r="F149" s="168">
        <v>14474.7</v>
      </c>
      <c r="G149" s="161">
        <f t="shared" si="7"/>
        <v>0.9982551724137931</v>
      </c>
      <c r="H149" s="103">
        <f t="shared" si="8"/>
        <v>2.995031178964945E-05</v>
      </c>
    </row>
    <row r="150" spans="1:8" ht="25.5">
      <c r="A150" s="51" t="s">
        <v>113</v>
      </c>
      <c r="B150" s="52" t="s">
        <v>183</v>
      </c>
      <c r="C150" s="53" t="s">
        <v>104</v>
      </c>
      <c r="D150" s="41"/>
      <c r="E150" s="154">
        <v>155000</v>
      </c>
      <c r="F150" s="168">
        <v>155000</v>
      </c>
      <c r="G150" s="161">
        <f t="shared" si="7"/>
        <v>1</v>
      </c>
      <c r="H150" s="103">
        <f t="shared" si="8"/>
        <v>0.0003207181031313716</v>
      </c>
    </row>
    <row r="151" spans="1:8" ht="19.5" customHeight="1">
      <c r="A151" s="129" t="s">
        <v>162</v>
      </c>
      <c r="B151" s="130"/>
      <c r="C151" s="129" t="s">
        <v>163</v>
      </c>
      <c r="D151" s="131">
        <f>D152</f>
        <v>3687308</v>
      </c>
      <c r="E151" s="152">
        <f>E152</f>
        <v>4424265</v>
      </c>
      <c r="F151" s="166">
        <f>F152</f>
        <v>4554878.3</v>
      </c>
      <c r="G151" s="160">
        <f t="shared" si="7"/>
        <v>1.0295220336033217</v>
      </c>
      <c r="H151" s="132">
        <f t="shared" si="8"/>
        <v>0.009424722118517718</v>
      </c>
    </row>
    <row r="152" spans="1:8" ht="12.75">
      <c r="A152" s="48" t="s">
        <v>113</v>
      </c>
      <c r="B152" s="49"/>
      <c r="C152" s="50" t="s">
        <v>115</v>
      </c>
      <c r="D152" s="40">
        <f>SUM(D153:D160)</f>
        <v>3687308</v>
      </c>
      <c r="E152" s="153">
        <f>SUM(E153:E160)</f>
        <v>4424265</v>
      </c>
      <c r="F152" s="167">
        <f>SUM(F153:F160)</f>
        <v>4554878.3</v>
      </c>
      <c r="G152" s="161">
        <f t="shared" si="7"/>
        <v>1.0295220336033217</v>
      </c>
      <c r="H152" s="47">
        <f t="shared" si="8"/>
        <v>0.009424722118517718</v>
      </c>
    </row>
    <row r="153" spans="1:8" ht="12.75">
      <c r="A153" s="51" t="s">
        <v>113</v>
      </c>
      <c r="B153" s="52" t="s">
        <v>39</v>
      </c>
      <c r="C153" s="53" t="s">
        <v>69</v>
      </c>
      <c r="D153" s="41">
        <v>761300</v>
      </c>
      <c r="E153" s="154">
        <v>761300</v>
      </c>
      <c r="F153" s="168">
        <v>940950.85</v>
      </c>
      <c r="G153" s="159">
        <f t="shared" si="7"/>
        <v>1.2359790489951399</v>
      </c>
      <c r="H153" s="103">
        <f t="shared" si="8"/>
        <v>0.0019469675596893662</v>
      </c>
    </row>
    <row r="154" spans="1:8" ht="12.75">
      <c r="A154" s="51" t="s">
        <v>113</v>
      </c>
      <c r="B154" s="98" t="s">
        <v>220</v>
      </c>
      <c r="C154" s="53" t="s">
        <v>66</v>
      </c>
      <c r="D154" s="41"/>
      <c r="E154" s="154"/>
      <c r="F154" s="168">
        <v>3882.29</v>
      </c>
      <c r="G154" s="159"/>
      <c r="H154" s="103">
        <f t="shared" si="8"/>
        <v>8.033036674876727E-06</v>
      </c>
    </row>
    <row r="155" spans="1:8" ht="12.75">
      <c r="A155" s="51" t="s">
        <v>113</v>
      </c>
      <c r="B155" s="52" t="s">
        <v>20</v>
      </c>
      <c r="C155" s="53" t="s">
        <v>52</v>
      </c>
      <c r="D155" s="41"/>
      <c r="E155" s="154">
        <v>31005</v>
      </c>
      <c r="F155" s="168">
        <v>31300.43</v>
      </c>
      <c r="G155" s="159">
        <f t="shared" si="7"/>
        <v>1.0095284631511046</v>
      </c>
      <c r="H155" s="103">
        <f t="shared" si="8"/>
        <v>6.476525507610502E-05</v>
      </c>
    </row>
    <row r="156" spans="1:8" ht="25.5">
      <c r="A156" s="51" t="s">
        <v>113</v>
      </c>
      <c r="B156" s="52" t="s">
        <v>147</v>
      </c>
      <c r="C156" s="53" t="s">
        <v>148</v>
      </c>
      <c r="D156" s="41">
        <v>187887</v>
      </c>
      <c r="E156" s="154">
        <v>710111</v>
      </c>
      <c r="F156" s="168">
        <v>668834.67</v>
      </c>
      <c r="G156" s="159">
        <f t="shared" si="7"/>
        <v>0.9418734113399173</v>
      </c>
      <c r="H156" s="103">
        <f t="shared" si="8"/>
        <v>0.0013839186236832058</v>
      </c>
    </row>
    <row r="157" spans="1:8" ht="25.5">
      <c r="A157" s="51" t="s">
        <v>113</v>
      </c>
      <c r="B157" s="52" t="s">
        <v>149</v>
      </c>
      <c r="C157" s="53" t="s">
        <v>148</v>
      </c>
      <c r="D157" s="41"/>
      <c r="E157" s="154">
        <v>135076</v>
      </c>
      <c r="F157" s="168">
        <v>123137.67</v>
      </c>
      <c r="G157" s="159">
        <f t="shared" si="7"/>
        <v>0.9116176818975984</v>
      </c>
      <c r="H157" s="103">
        <f t="shared" si="8"/>
        <v>0.00025479019320268905</v>
      </c>
    </row>
    <row r="158" spans="1:9" ht="38.25">
      <c r="A158" s="51" t="s">
        <v>113</v>
      </c>
      <c r="B158" s="52" t="s">
        <v>176</v>
      </c>
      <c r="C158" s="53" t="s">
        <v>50</v>
      </c>
      <c r="D158" s="41">
        <v>105000</v>
      </c>
      <c r="E158" s="154">
        <v>125500</v>
      </c>
      <c r="F158" s="168">
        <v>125499.39</v>
      </c>
      <c r="G158" s="159">
        <f t="shared" si="7"/>
        <v>0.9999951394422311</v>
      </c>
      <c r="H158" s="103">
        <f t="shared" si="8"/>
        <v>0.00025967694390286594</v>
      </c>
      <c r="I158" s="114"/>
    </row>
    <row r="159" spans="1:8" ht="38.25">
      <c r="A159" s="51" t="s">
        <v>113</v>
      </c>
      <c r="B159" s="52" t="s">
        <v>160</v>
      </c>
      <c r="C159" s="53" t="s">
        <v>13</v>
      </c>
      <c r="D159" s="41">
        <v>1563821</v>
      </c>
      <c r="E159" s="154">
        <v>1591973</v>
      </c>
      <c r="F159" s="168">
        <v>1591973</v>
      </c>
      <c r="G159" s="159">
        <f t="shared" si="7"/>
        <v>1</v>
      </c>
      <c r="H159" s="103">
        <f t="shared" si="8"/>
        <v>0.003294029424492639</v>
      </c>
    </row>
    <row r="160" spans="1:8" ht="38.25">
      <c r="A160" s="51" t="s">
        <v>113</v>
      </c>
      <c r="B160" s="52" t="s">
        <v>184</v>
      </c>
      <c r="C160" s="53" t="s">
        <v>185</v>
      </c>
      <c r="D160" s="41">
        <v>1069300</v>
      </c>
      <c r="E160" s="154">
        <v>1069300</v>
      </c>
      <c r="F160" s="168">
        <v>1069300</v>
      </c>
      <c r="G160" s="159">
        <f t="shared" si="7"/>
        <v>1</v>
      </c>
      <c r="H160" s="103">
        <f t="shared" si="8"/>
        <v>0.002212541081795972</v>
      </c>
    </row>
    <row r="161" spans="1:8" ht="19.5" customHeight="1">
      <c r="A161" s="129" t="s">
        <v>164</v>
      </c>
      <c r="B161" s="130" t="s">
        <v>113</v>
      </c>
      <c r="C161" s="129" t="s">
        <v>165</v>
      </c>
      <c r="D161" s="131">
        <f>D162</f>
        <v>0</v>
      </c>
      <c r="E161" s="152">
        <f>E162</f>
        <v>422632</v>
      </c>
      <c r="F161" s="166">
        <f>F162</f>
        <v>391163.64999999997</v>
      </c>
      <c r="G161" s="160">
        <f t="shared" si="7"/>
        <v>0.9255419608548334</v>
      </c>
      <c r="H161" s="132">
        <f t="shared" si="8"/>
        <v>0.0008093758957544757</v>
      </c>
    </row>
    <row r="162" spans="1:8" ht="12.75">
      <c r="A162" s="48" t="s">
        <v>113</v>
      </c>
      <c r="B162" s="49"/>
      <c r="C162" s="50" t="s">
        <v>115</v>
      </c>
      <c r="D162" s="40">
        <f>SUM(D163:D165)</f>
        <v>0</v>
      </c>
      <c r="E162" s="153">
        <f>SUM(E163:E165)</f>
        <v>422632</v>
      </c>
      <c r="F162" s="167">
        <f>SUM(F163:F165)</f>
        <v>391163.64999999997</v>
      </c>
      <c r="G162" s="161">
        <f t="shared" si="7"/>
        <v>0.9255419608548334</v>
      </c>
      <c r="H162" s="47">
        <f t="shared" si="8"/>
        <v>0.0008093758957544757</v>
      </c>
    </row>
    <row r="163" spans="1:8" s="104" customFormat="1" ht="12.75">
      <c r="A163" s="99"/>
      <c r="B163" s="107" t="s">
        <v>216</v>
      </c>
      <c r="C163" s="105" t="s">
        <v>217</v>
      </c>
      <c r="D163" s="102"/>
      <c r="E163" s="155"/>
      <c r="F163" s="169">
        <v>5529.6</v>
      </c>
      <c r="G163" s="159"/>
      <c r="H163" s="103">
        <f t="shared" si="8"/>
        <v>1.1441566600485371E-05</v>
      </c>
    </row>
    <row r="164" spans="1:9" ht="12.75">
      <c r="A164" s="51" t="s">
        <v>113</v>
      </c>
      <c r="B164" s="52" t="s">
        <v>20</v>
      </c>
      <c r="C164" s="53" t="s">
        <v>52</v>
      </c>
      <c r="D164" s="41"/>
      <c r="E164" s="154"/>
      <c r="F164" s="168">
        <v>8943.31</v>
      </c>
      <c r="G164" s="159"/>
      <c r="H164" s="103">
        <f t="shared" si="8"/>
        <v>1.850504141236017E-05</v>
      </c>
      <c r="I164" s="114"/>
    </row>
    <row r="165" spans="1:8" ht="25.5">
      <c r="A165" s="51" t="s">
        <v>113</v>
      </c>
      <c r="B165" s="52" t="s">
        <v>150</v>
      </c>
      <c r="C165" s="53" t="s">
        <v>151</v>
      </c>
      <c r="D165" s="41"/>
      <c r="E165" s="154">
        <v>422632</v>
      </c>
      <c r="F165" s="168">
        <v>376690.74</v>
      </c>
      <c r="G165" s="159">
        <f t="shared" si="7"/>
        <v>0.8912972515095875</v>
      </c>
      <c r="H165" s="103">
        <f t="shared" si="8"/>
        <v>0.0007794292877416302</v>
      </c>
    </row>
    <row r="166" spans="1:8" ht="19.5" customHeight="1">
      <c r="A166" s="129" t="s">
        <v>166</v>
      </c>
      <c r="B166" s="130" t="s">
        <v>113</v>
      </c>
      <c r="C166" s="129" t="s">
        <v>167</v>
      </c>
      <c r="D166" s="131">
        <f>D167+D174</f>
        <v>789210</v>
      </c>
      <c r="E166" s="152">
        <f>E167+E174</f>
        <v>1115647</v>
      </c>
      <c r="F166" s="166">
        <f>F167+F174</f>
        <v>915098.47</v>
      </c>
      <c r="G166" s="160">
        <f t="shared" si="7"/>
        <v>0.8202401566086763</v>
      </c>
      <c r="H166" s="132">
        <f t="shared" si="8"/>
        <v>0.0018934751321085183</v>
      </c>
    </row>
    <row r="167" spans="1:8" ht="12.75">
      <c r="A167" s="48" t="s">
        <v>113</v>
      </c>
      <c r="B167" s="49"/>
      <c r="C167" s="50" t="s">
        <v>115</v>
      </c>
      <c r="D167" s="40">
        <f>SUM(D168:D173)</f>
        <v>443500</v>
      </c>
      <c r="E167" s="153">
        <f>SUM(E168:E173)</f>
        <v>769937</v>
      </c>
      <c r="F167" s="167">
        <f>SUM(F168:F173)</f>
        <v>863320.74</v>
      </c>
      <c r="G167" s="161">
        <f t="shared" si="7"/>
        <v>1.1212875079389613</v>
      </c>
      <c r="H167" s="47">
        <f t="shared" si="8"/>
        <v>0.0017863392911404647</v>
      </c>
    </row>
    <row r="168" spans="1:8" ht="12.75">
      <c r="A168" s="51" t="s">
        <v>113</v>
      </c>
      <c r="B168" s="52" t="s">
        <v>40</v>
      </c>
      <c r="C168" s="53" t="s">
        <v>41</v>
      </c>
      <c r="D168" s="41">
        <v>15000</v>
      </c>
      <c r="E168" s="154">
        <v>15000</v>
      </c>
      <c r="F168" s="168">
        <v>12390.38</v>
      </c>
      <c r="G168" s="159">
        <f t="shared" si="7"/>
        <v>0.8260253333333333</v>
      </c>
      <c r="H168" s="103">
        <f t="shared" si="8"/>
        <v>2.5637543036625055E-05</v>
      </c>
    </row>
    <row r="169" spans="1:8" ht="25.5">
      <c r="A169" s="51" t="s">
        <v>113</v>
      </c>
      <c r="B169" s="52" t="s">
        <v>105</v>
      </c>
      <c r="C169" s="53" t="s">
        <v>106</v>
      </c>
      <c r="D169" s="41"/>
      <c r="E169" s="154"/>
      <c r="F169" s="168">
        <v>192718.05</v>
      </c>
      <c r="G169" s="159"/>
      <c r="H169" s="103">
        <f t="shared" si="8"/>
        <v>0.0003987623705495279</v>
      </c>
    </row>
    <row r="170" spans="1:8" ht="12.75">
      <c r="A170" s="51" t="s">
        <v>113</v>
      </c>
      <c r="B170" s="52" t="s">
        <v>39</v>
      </c>
      <c r="C170" s="53" t="s">
        <v>69</v>
      </c>
      <c r="D170" s="41">
        <v>24000</v>
      </c>
      <c r="E170" s="154">
        <v>24000</v>
      </c>
      <c r="F170" s="168">
        <v>24114.77</v>
      </c>
      <c r="G170" s="159">
        <f t="shared" si="7"/>
        <v>1.0047820833333334</v>
      </c>
      <c r="H170" s="103">
        <f t="shared" si="8"/>
        <v>4.989705349580197E-05</v>
      </c>
    </row>
    <row r="171" spans="1:8" ht="12.75">
      <c r="A171" s="51" t="s">
        <v>113</v>
      </c>
      <c r="B171" s="98" t="s">
        <v>221</v>
      </c>
      <c r="C171" s="53" t="s">
        <v>66</v>
      </c>
      <c r="D171" s="41"/>
      <c r="E171" s="154"/>
      <c r="F171" s="168">
        <v>12675.4</v>
      </c>
      <c r="G171" s="159"/>
      <c r="H171" s="103">
        <f t="shared" si="8"/>
        <v>2.6227291899557336E-05</v>
      </c>
    </row>
    <row r="172" spans="1:8" ht="12.75">
      <c r="A172" s="51" t="s">
        <v>113</v>
      </c>
      <c r="B172" s="52" t="s">
        <v>203</v>
      </c>
      <c r="C172" s="53" t="s">
        <v>204</v>
      </c>
      <c r="D172" s="41"/>
      <c r="E172" s="154">
        <v>326437</v>
      </c>
      <c r="F172" s="168">
        <v>326435.91</v>
      </c>
      <c r="G172" s="159">
        <f t="shared" si="7"/>
        <v>0.9999966609177268</v>
      </c>
      <c r="H172" s="103">
        <f t="shared" si="8"/>
        <v>0.0006754445538655685</v>
      </c>
    </row>
    <row r="173" spans="1:9" ht="38.25">
      <c r="A173" s="51" t="s">
        <v>113</v>
      </c>
      <c r="B173" s="52" t="s">
        <v>137</v>
      </c>
      <c r="C173" s="53" t="s">
        <v>22</v>
      </c>
      <c r="D173" s="41">
        <v>404500</v>
      </c>
      <c r="E173" s="154">
        <v>404500</v>
      </c>
      <c r="F173" s="168">
        <v>294986.23</v>
      </c>
      <c r="G173" s="159">
        <f t="shared" si="7"/>
        <v>0.7292613844252163</v>
      </c>
      <c r="H173" s="103">
        <f t="shared" si="8"/>
        <v>0.0006103704782933838</v>
      </c>
      <c r="I173" s="114"/>
    </row>
    <row r="174" spans="1:8" ht="12.75">
      <c r="A174" s="48" t="s">
        <v>113</v>
      </c>
      <c r="B174" s="49"/>
      <c r="C174" s="50" t="s">
        <v>119</v>
      </c>
      <c r="D174" s="40">
        <f>SUM(D175:D177)</f>
        <v>345710</v>
      </c>
      <c r="E174" s="153">
        <f>SUM(E175:E177)</f>
        <v>345710</v>
      </c>
      <c r="F174" s="167">
        <f>SUM(F175:F177)</f>
        <v>51777.729999999996</v>
      </c>
      <c r="G174" s="161">
        <f t="shared" si="7"/>
        <v>0.14977215006797603</v>
      </c>
      <c r="H174" s="47">
        <f t="shared" si="8"/>
        <v>0.00010713584096805363</v>
      </c>
    </row>
    <row r="175" spans="1:8" ht="38.25">
      <c r="A175" s="51" t="s">
        <v>113</v>
      </c>
      <c r="B175" s="52" t="s">
        <v>127</v>
      </c>
      <c r="C175" s="53" t="s">
        <v>82</v>
      </c>
      <c r="D175" s="41"/>
      <c r="E175" s="154"/>
      <c r="F175" s="168">
        <v>7143.23</v>
      </c>
      <c r="G175" s="159"/>
      <c r="H175" s="103">
        <f t="shared" si="8"/>
        <v>1.4780407586007143E-05</v>
      </c>
    </row>
    <row r="176" spans="1:8" ht="38.25">
      <c r="A176" s="51" t="s">
        <v>113</v>
      </c>
      <c r="B176" s="52" t="s">
        <v>168</v>
      </c>
      <c r="C176" s="53" t="s">
        <v>169</v>
      </c>
      <c r="D176" s="41">
        <v>106600</v>
      </c>
      <c r="E176" s="154">
        <v>106600</v>
      </c>
      <c r="F176" s="168">
        <v>44634.5</v>
      </c>
      <c r="G176" s="159">
        <f t="shared" si="7"/>
        <v>0.41871013133208257</v>
      </c>
      <c r="H176" s="103">
        <f t="shared" si="8"/>
        <v>9.235543338204648E-05</v>
      </c>
    </row>
    <row r="177" spans="1:8" ht="38.25">
      <c r="A177" s="51" t="s">
        <v>113</v>
      </c>
      <c r="B177" s="52" t="s">
        <v>170</v>
      </c>
      <c r="C177" s="53" t="s">
        <v>42</v>
      </c>
      <c r="D177" s="41">
        <v>239110</v>
      </c>
      <c r="E177" s="154">
        <v>239110</v>
      </c>
      <c r="F177" s="168">
        <v>0</v>
      </c>
      <c r="G177" s="159">
        <f t="shared" si="7"/>
        <v>0</v>
      </c>
      <c r="H177" s="103">
        <f t="shared" si="8"/>
        <v>0</v>
      </c>
    </row>
    <row r="178" spans="1:8" ht="19.5" customHeight="1">
      <c r="A178" s="129" t="s">
        <v>186</v>
      </c>
      <c r="B178" s="130" t="s">
        <v>113</v>
      </c>
      <c r="C178" s="129" t="s">
        <v>187</v>
      </c>
      <c r="D178" s="131">
        <f>D179+D181</f>
        <v>0</v>
      </c>
      <c r="E178" s="152">
        <f>E179+E181</f>
        <v>2037096</v>
      </c>
      <c r="F178" s="166">
        <f>F179+F181</f>
        <v>2573085.87</v>
      </c>
      <c r="G178" s="160">
        <f t="shared" si="7"/>
        <v>1.2631146838440603</v>
      </c>
      <c r="H178" s="132">
        <f t="shared" si="8"/>
        <v>0.005324098189809903</v>
      </c>
    </row>
    <row r="179" spans="1:8" ht="12.75">
      <c r="A179" s="48" t="s">
        <v>113</v>
      </c>
      <c r="B179" s="49"/>
      <c r="C179" s="50" t="s">
        <v>115</v>
      </c>
      <c r="D179" s="40">
        <f>D180</f>
        <v>0</v>
      </c>
      <c r="E179" s="153">
        <f>E180</f>
        <v>25000</v>
      </c>
      <c r="F179" s="167">
        <f>F180</f>
        <v>25000</v>
      </c>
      <c r="G179" s="161">
        <f t="shared" si="7"/>
        <v>1</v>
      </c>
      <c r="H179" s="47">
        <f t="shared" si="8"/>
        <v>5.172872631151155E-05</v>
      </c>
    </row>
    <row r="180" spans="1:8" ht="38.25">
      <c r="A180" s="51" t="s">
        <v>113</v>
      </c>
      <c r="B180" s="52" t="s">
        <v>188</v>
      </c>
      <c r="C180" s="53" t="s">
        <v>14</v>
      </c>
      <c r="D180" s="41"/>
      <c r="E180" s="154">
        <v>25000</v>
      </c>
      <c r="F180" s="168">
        <v>25000</v>
      </c>
      <c r="G180" s="159">
        <f t="shared" si="7"/>
        <v>1</v>
      </c>
      <c r="H180" s="103">
        <f t="shared" si="8"/>
        <v>5.172872631151155E-05</v>
      </c>
    </row>
    <row r="181" spans="1:8" ht="12.75">
      <c r="A181" s="48" t="s">
        <v>113</v>
      </c>
      <c r="B181" s="49"/>
      <c r="C181" s="50" t="s">
        <v>119</v>
      </c>
      <c r="D181" s="40">
        <f>D182</f>
        <v>0</v>
      </c>
      <c r="E181" s="153">
        <f>E182</f>
        <v>2012096</v>
      </c>
      <c r="F181" s="167">
        <f>F182</f>
        <v>2548085.87</v>
      </c>
      <c r="G181" s="159">
        <f t="shared" si="7"/>
        <v>1.2663838455024015</v>
      </c>
      <c r="H181" s="103">
        <f t="shared" si="8"/>
        <v>0.005272369463498391</v>
      </c>
    </row>
    <row r="182" spans="1:8" ht="12.75">
      <c r="A182" s="51" t="s">
        <v>113</v>
      </c>
      <c r="B182" s="52" t="s">
        <v>153</v>
      </c>
      <c r="C182" s="53" t="s">
        <v>154</v>
      </c>
      <c r="D182" s="41"/>
      <c r="E182" s="154">
        <v>2012096</v>
      </c>
      <c r="F182" s="168">
        <v>2548085.87</v>
      </c>
      <c r="G182" s="159">
        <f t="shared" si="7"/>
        <v>1.2663838455024015</v>
      </c>
      <c r="H182" s="103">
        <f t="shared" si="8"/>
        <v>0.005272369463498391</v>
      </c>
    </row>
    <row r="183" spans="1:8" ht="25.5">
      <c r="A183" s="129" t="s">
        <v>171</v>
      </c>
      <c r="B183" s="130" t="s">
        <v>113</v>
      </c>
      <c r="C183" s="129" t="s">
        <v>172</v>
      </c>
      <c r="D183" s="131">
        <f>D184</f>
        <v>1002600</v>
      </c>
      <c r="E183" s="152">
        <f>E184</f>
        <v>1221700</v>
      </c>
      <c r="F183" s="166">
        <f>F184</f>
        <v>2128666.84</v>
      </c>
      <c r="G183" s="160">
        <f t="shared" si="7"/>
        <v>1.7423809773266759</v>
      </c>
      <c r="H183" s="132">
        <f t="shared" si="8"/>
        <v>0.004404528974990005</v>
      </c>
    </row>
    <row r="184" spans="1:8" ht="12.75">
      <c r="A184" s="48" t="s">
        <v>113</v>
      </c>
      <c r="B184" s="49"/>
      <c r="C184" s="50" t="s">
        <v>115</v>
      </c>
      <c r="D184" s="40">
        <f>SUM(D185:D188)</f>
        <v>1002600</v>
      </c>
      <c r="E184" s="153">
        <f>SUM(E185:E188)</f>
        <v>1221700</v>
      </c>
      <c r="F184" s="167">
        <f>SUM(F185:F188)</f>
        <v>2128666.84</v>
      </c>
      <c r="G184" s="161">
        <f t="shared" si="7"/>
        <v>1.7423809773266759</v>
      </c>
      <c r="H184" s="47">
        <f t="shared" si="8"/>
        <v>0.004404528974990005</v>
      </c>
    </row>
    <row r="185" spans="1:8" ht="25.5">
      <c r="A185" s="51" t="s">
        <v>113</v>
      </c>
      <c r="B185" s="52" t="s">
        <v>105</v>
      </c>
      <c r="C185" s="53" t="s">
        <v>106</v>
      </c>
      <c r="D185" s="41"/>
      <c r="E185" s="154"/>
      <c r="F185" s="168">
        <v>470</v>
      </c>
      <c r="G185" s="159"/>
      <c r="H185" s="103">
        <f t="shared" si="8"/>
        <v>9.72500054656417E-07</v>
      </c>
    </row>
    <row r="186" spans="1:8" ht="12.75">
      <c r="A186" s="51" t="s">
        <v>113</v>
      </c>
      <c r="B186" s="52" t="s">
        <v>39</v>
      </c>
      <c r="C186" s="53" t="s">
        <v>69</v>
      </c>
      <c r="D186" s="41">
        <v>1000000</v>
      </c>
      <c r="E186" s="154">
        <v>1000000</v>
      </c>
      <c r="F186" s="168">
        <v>1344637.24</v>
      </c>
      <c r="G186" s="159">
        <f t="shared" si="7"/>
        <v>1.34463724</v>
      </c>
      <c r="H186" s="103">
        <f t="shared" si="8"/>
        <v>0.0027822548710490507</v>
      </c>
    </row>
    <row r="187" spans="1:8" ht="12.75">
      <c r="A187" s="51" t="s">
        <v>113</v>
      </c>
      <c r="B187" s="52" t="s">
        <v>37</v>
      </c>
      <c r="C187" s="53" t="s">
        <v>66</v>
      </c>
      <c r="D187" s="41">
        <v>100</v>
      </c>
      <c r="E187" s="154">
        <v>100</v>
      </c>
      <c r="F187" s="168">
        <v>1387.75</v>
      </c>
      <c r="G187" s="159">
        <f t="shared" si="7"/>
        <v>13.8775</v>
      </c>
      <c r="H187" s="103">
        <f t="shared" si="8"/>
        <v>2.8714615975520057E-06</v>
      </c>
    </row>
    <row r="188" spans="1:8" ht="12.75">
      <c r="A188" s="51" t="s">
        <v>113</v>
      </c>
      <c r="B188" s="52" t="s">
        <v>20</v>
      </c>
      <c r="C188" s="53" t="s">
        <v>52</v>
      </c>
      <c r="D188" s="41">
        <v>2500</v>
      </c>
      <c r="E188" s="154">
        <v>221600</v>
      </c>
      <c r="F188" s="168">
        <v>782171.85</v>
      </c>
      <c r="G188" s="159">
        <f t="shared" si="7"/>
        <v>3.5296563628158846</v>
      </c>
      <c r="H188" s="103">
        <f t="shared" si="8"/>
        <v>0.0016184301422887465</v>
      </c>
    </row>
    <row r="189" spans="1:8" ht="19.5" customHeight="1">
      <c r="A189" s="129" t="s">
        <v>173</v>
      </c>
      <c r="B189" s="130" t="s">
        <v>113</v>
      </c>
      <c r="C189" s="129" t="s">
        <v>174</v>
      </c>
      <c r="D189" s="131">
        <f>D190+D195</f>
        <v>5406972</v>
      </c>
      <c r="E189" s="152">
        <f>E190+E195</f>
        <v>5430457</v>
      </c>
      <c r="F189" s="166">
        <f>F190+F195</f>
        <v>5418068.890000001</v>
      </c>
      <c r="G189" s="160">
        <f t="shared" si="7"/>
        <v>0.9977187721033425</v>
      </c>
      <c r="H189" s="132">
        <f t="shared" si="8"/>
        <v>0.011210792109909008</v>
      </c>
    </row>
    <row r="190" spans="1:8" ht="12.75">
      <c r="A190" s="48" t="s">
        <v>113</v>
      </c>
      <c r="B190" s="49"/>
      <c r="C190" s="50" t="s">
        <v>115</v>
      </c>
      <c r="D190" s="40">
        <f>SUM(D191:D194)</f>
        <v>2510000</v>
      </c>
      <c r="E190" s="153">
        <f>SUM(E191:E194)</f>
        <v>2510000</v>
      </c>
      <c r="F190" s="167">
        <f>SUM(F191:F194)</f>
        <v>2497611.96</v>
      </c>
      <c r="G190" s="161">
        <f t="shared" si="7"/>
        <v>0.9950645258964144</v>
      </c>
      <c r="H190" s="47">
        <f t="shared" si="8"/>
        <v>0.005167931420447917</v>
      </c>
    </row>
    <row r="191" spans="1:8" ht="12.75">
      <c r="A191" s="51" t="s">
        <v>113</v>
      </c>
      <c r="B191" s="52" t="s">
        <v>39</v>
      </c>
      <c r="C191" s="53" t="s">
        <v>69</v>
      </c>
      <c r="D191" s="41">
        <v>2400000</v>
      </c>
      <c r="E191" s="154">
        <v>2400000</v>
      </c>
      <c r="F191" s="168">
        <v>2397364.15</v>
      </c>
      <c r="G191" s="159">
        <f t="shared" si="7"/>
        <v>0.9989017291666666</v>
      </c>
      <c r="H191" s="103">
        <f t="shared" si="8"/>
        <v>0.004960503759375181</v>
      </c>
    </row>
    <row r="192" spans="1:8" s="104" customFormat="1" ht="12.75">
      <c r="A192" s="99"/>
      <c r="B192" s="107" t="s">
        <v>216</v>
      </c>
      <c r="C192" s="105" t="s">
        <v>217</v>
      </c>
      <c r="D192" s="102"/>
      <c r="E192" s="155"/>
      <c r="F192" s="169">
        <v>610</v>
      </c>
      <c r="G192" s="159"/>
      <c r="H192" s="103">
        <f t="shared" si="8"/>
        <v>1.2621809220008818E-06</v>
      </c>
    </row>
    <row r="193" spans="1:8" ht="12.75">
      <c r="A193" s="51" t="s">
        <v>113</v>
      </c>
      <c r="B193" s="52" t="s">
        <v>37</v>
      </c>
      <c r="C193" s="53" t="s">
        <v>66</v>
      </c>
      <c r="D193" s="41">
        <v>10000</v>
      </c>
      <c r="E193" s="154">
        <v>10000</v>
      </c>
      <c r="F193" s="168">
        <v>39731.89</v>
      </c>
      <c r="G193" s="159">
        <f t="shared" si="7"/>
        <v>3.973189</v>
      </c>
      <c r="H193" s="103">
        <f t="shared" si="8"/>
        <v>8.22112025459633E-05</v>
      </c>
    </row>
    <row r="194" spans="1:8" ht="12.75">
      <c r="A194" s="51" t="s">
        <v>113</v>
      </c>
      <c r="B194" s="52" t="s">
        <v>20</v>
      </c>
      <c r="C194" s="53" t="s">
        <v>52</v>
      </c>
      <c r="D194" s="41">
        <v>100000</v>
      </c>
      <c r="E194" s="154">
        <v>100000</v>
      </c>
      <c r="F194" s="168">
        <v>59905.92</v>
      </c>
      <c r="G194" s="159">
        <f t="shared" si="7"/>
        <v>0.5990592</v>
      </c>
      <c r="H194" s="103">
        <f t="shared" si="8"/>
        <v>0.00012395427760477222</v>
      </c>
    </row>
    <row r="195" spans="1:8" ht="12.75">
      <c r="A195" s="48" t="s">
        <v>113</v>
      </c>
      <c r="B195" s="49"/>
      <c r="C195" s="50" t="s">
        <v>119</v>
      </c>
      <c r="D195" s="40">
        <f>SUM(D196:D197)</f>
        <v>2896972</v>
      </c>
      <c r="E195" s="153">
        <f>SUM(E196:E197)</f>
        <v>2920457</v>
      </c>
      <c r="F195" s="167">
        <f>SUM(F196:F197)</f>
        <v>2920456.93</v>
      </c>
      <c r="G195" s="161">
        <f t="shared" si="7"/>
        <v>0.9999999760311487</v>
      </c>
      <c r="H195" s="47">
        <f t="shared" si="8"/>
        <v>0.0060428606894610895</v>
      </c>
    </row>
    <row r="196" spans="1:8" ht="51">
      <c r="A196" s="51" t="s">
        <v>113</v>
      </c>
      <c r="B196" s="52" t="s">
        <v>205</v>
      </c>
      <c r="C196" s="53" t="s">
        <v>222</v>
      </c>
      <c r="D196" s="41"/>
      <c r="E196" s="154">
        <v>23485</v>
      </c>
      <c r="F196" s="168">
        <v>23485</v>
      </c>
      <c r="G196" s="159">
        <f>F196/E196</f>
        <v>1</v>
      </c>
      <c r="H196" s="103">
        <f t="shared" si="8"/>
        <v>4.8593965497033946E-05</v>
      </c>
    </row>
    <row r="197" spans="1:8" ht="38.25">
      <c r="A197" s="51" t="s">
        <v>113</v>
      </c>
      <c r="B197" s="52" t="s">
        <v>127</v>
      </c>
      <c r="C197" s="53" t="s">
        <v>82</v>
      </c>
      <c r="D197" s="41">
        <v>2896972</v>
      </c>
      <c r="E197" s="154">
        <v>2896972</v>
      </c>
      <c r="F197" s="168">
        <v>2896971.93</v>
      </c>
      <c r="G197" s="159">
        <f>F197/E197</f>
        <v>0.9999999758368393</v>
      </c>
      <c r="H197" s="103">
        <f>F197/$F$3</f>
        <v>0.005994266723964056</v>
      </c>
    </row>
    <row r="198" spans="1:9" s="43" customFormat="1" ht="19.5" customHeight="1">
      <c r="A198" s="135" t="s">
        <v>113</v>
      </c>
      <c r="B198" s="135"/>
      <c r="C198" s="136" t="s">
        <v>175</v>
      </c>
      <c r="D198" s="137">
        <f>D199+D200</f>
        <v>497732088</v>
      </c>
      <c r="E198" s="150">
        <f>E199+E200</f>
        <v>520791129</v>
      </c>
      <c r="F198" s="164">
        <f>F199+F200</f>
        <v>483290461.27</v>
      </c>
      <c r="G198" s="158">
        <f>F198/E198</f>
        <v>0.9279928830546573</v>
      </c>
      <c r="H198" s="138">
        <f>F198/$F$3</f>
        <v>1</v>
      </c>
      <c r="I198" s="42"/>
    </row>
    <row r="199" spans="1:8" s="43" customFormat="1" ht="12.75">
      <c r="A199" s="44" t="s">
        <v>113</v>
      </c>
      <c r="B199" s="44"/>
      <c r="C199" s="45" t="s">
        <v>115</v>
      </c>
      <c r="D199" s="39">
        <f>D7+D10+D13+D23+D36+D42+D53+D56+D59+D72+D98+D101+D109+D128+D133+D152+D162+D167+D179+D184+D190</f>
        <v>460326406</v>
      </c>
      <c r="E199" s="151">
        <f>E7+E10+E13+E23+E36+E42+E53+E56+E59+E72+E98+E101+E109+E128+E133+E152+E162+E167+E179+E184+E190</f>
        <v>469212755</v>
      </c>
      <c r="F199" s="165">
        <f>F7+F10+F13+F23+F36+F42+F53+F56+F59+F72+F98+F101+F109+F128+F133+F152+F162+F167+F179+F184+F190</f>
        <v>446832488.31</v>
      </c>
      <c r="G199" s="159">
        <f>F199/E199</f>
        <v>0.9523025185238198</v>
      </c>
      <c r="H199" s="103">
        <f>F199/$F$3</f>
        <v>0.924563019795187</v>
      </c>
    </row>
    <row r="200" spans="1:8" s="43" customFormat="1" ht="13.5" thickBot="1">
      <c r="A200" s="44" t="s">
        <v>113</v>
      </c>
      <c r="B200" s="44"/>
      <c r="C200" s="45" t="s">
        <v>119</v>
      </c>
      <c r="D200" s="39">
        <f>D19+D32+D68+D106+D123+D148+D174+D181+D195</f>
        <v>37405682</v>
      </c>
      <c r="E200" s="151">
        <f>E19+E32+E68+E106+E123+E148+E174+E181+E195</f>
        <v>51578374</v>
      </c>
      <c r="F200" s="170">
        <f>F19+F32+F68+F106+F123+F148+F174+F181+F195</f>
        <v>36457972.96</v>
      </c>
      <c r="G200" s="159">
        <f>F200/E200</f>
        <v>0.7068461087974585</v>
      </c>
      <c r="H200" s="103">
        <f>F200/$F$3</f>
        <v>0.07543698020481314</v>
      </c>
    </row>
    <row r="201" spans="2:8" ht="12.75">
      <c r="B201" s="5"/>
      <c r="C201" s="4"/>
      <c r="D201" s="7"/>
      <c r="E201" s="7"/>
      <c r="F201" s="146"/>
      <c r="G201" s="7"/>
      <c r="H201" s="7"/>
    </row>
    <row r="202" spans="2:8" ht="12.75">
      <c r="B202" s="5"/>
      <c r="C202" s="4"/>
      <c r="D202" s="7"/>
      <c r="E202" s="7"/>
      <c r="F202" s="113"/>
      <c r="G202" s="7"/>
      <c r="H202" s="7"/>
    </row>
    <row r="203" spans="2:8" ht="12.75">
      <c r="B203" s="5"/>
      <c r="C203" s="4"/>
      <c r="D203" s="7"/>
      <c r="E203" s="7"/>
      <c r="F203" s="115"/>
      <c r="G203" s="113"/>
      <c r="H203" s="7"/>
    </row>
    <row r="204" spans="2:8" ht="12.75">
      <c r="B204" s="5"/>
      <c r="C204" s="4"/>
      <c r="D204" s="7"/>
      <c r="E204" s="7"/>
      <c r="F204" s="115"/>
      <c r="G204" s="7"/>
      <c r="H204" s="7"/>
    </row>
    <row r="205" spans="2:8" ht="12.75">
      <c r="B205" s="5"/>
      <c r="C205" s="4"/>
      <c r="D205" s="7"/>
      <c r="E205" s="7"/>
      <c r="F205" s="115"/>
      <c r="G205" s="7"/>
      <c r="H205" s="7"/>
    </row>
    <row r="206" spans="2:8" ht="12.75">
      <c r="B206" s="5"/>
      <c r="C206" s="4"/>
      <c r="D206" s="7"/>
      <c r="E206" s="7"/>
      <c r="F206" s="7"/>
      <c r="G206" s="7"/>
      <c r="H206" s="7"/>
    </row>
    <row r="207" spans="2:8" ht="12.75">
      <c r="B207" s="5"/>
      <c r="C207" s="4"/>
      <c r="D207" s="7"/>
      <c r="E207" s="7"/>
      <c r="F207" s="7"/>
      <c r="G207" s="7"/>
      <c r="H207" s="7"/>
    </row>
    <row r="208" spans="2:8" ht="12.75">
      <c r="B208" s="5"/>
      <c r="C208" s="4"/>
      <c r="D208" s="7"/>
      <c r="E208" s="7"/>
      <c r="F208" s="7"/>
      <c r="G208" s="7"/>
      <c r="H208" s="7"/>
    </row>
    <row r="209" spans="2:8" ht="12.75">
      <c r="B209" s="5"/>
      <c r="C209" s="4"/>
      <c r="D209" s="7"/>
      <c r="E209" s="7"/>
      <c r="F209" s="7"/>
      <c r="G209" s="7"/>
      <c r="H209" s="7"/>
    </row>
    <row r="210" spans="2:8" ht="12.75">
      <c r="B210" s="5"/>
      <c r="C210" s="4"/>
      <c r="D210" s="7"/>
      <c r="E210" s="7"/>
      <c r="F210" s="7"/>
      <c r="G210" s="7"/>
      <c r="H210" s="7"/>
    </row>
    <row r="211" spans="2:8" ht="12.75">
      <c r="B211" s="5"/>
      <c r="C211" s="4"/>
      <c r="D211" s="7"/>
      <c r="E211" s="7"/>
      <c r="F211" s="7"/>
      <c r="G211" s="7"/>
      <c r="H211" s="7"/>
    </row>
    <row r="212" spans="2:8" ht="12.75">
      <c r="B212" s="5"/>
      <c r="C212" s="4"/>
      <c r="D212" s="7"/>
      <c r="E212" s="7"/>
      <c r="F212" s="7"/>
      <c r="G212" s="7"/>
      <c r="H212" s="7"/>
    </row>
    <row r="213" spans="2:8" ht="12.75">
      <c r="B213" s="5"/>
      <c r="C213" s="4"/>
      <c r="D213" s="7"/>
      <c r="E213" s="7"/>
      <c r="F213" s="7"/>
      <c r="G213" s="7"/>
      <c r="H213" s="7"/>
    </row>
    <row r="214" spans="2:8" ht="12.75">
      <c r="B214" s="5"/>
      <c r="C214" s="4"/>
      <c r="D214" s="4"/>
      <c r="E214" s="4"/>
      <c r="F214" s="4"/>
      <c r="G214" s="37"/>
      <c r="H214" s="37"/>
    </row>
    <row r="215" spans="2:8" ht="12.75">
      <c r="B215" s="5"/>
      <c r="C215" s="4"/>
      <c r="D215" s="4"/>
      <c r="E215" s="4"/>
      <c r="F215" s="4"/>
      <c r="G215" s="37"/>
      <c r="H215" s="37"/>
    </row>
    <row r="216" spans="2:8" ht="12.75">
      <c r="B216" s="5"/>
      <c r="C216" s="4"/>
      <c r="D216" s="4"/>
      <c r="E216" s="4"/>
      <c r="F216" s="4"/>
      <c r="G216" s="37"/>
      <c r="H216" s="37"/>
    </row>
    <row r="217" spans="2:8" ht="12.75">
      <c r="B217" s="5"/>
      <c r="C217" s="4"/>
      <c r="D217" s="4"/>
      <c r="E217" s="4"/>
      <c r="F217" s="4"/>
      <c r="G217" s="37"/>
      <c r="H217" s="37"/>
    </row>
    <row r="218" spans="2:8" ht="12.75">
      <c r="B218" s="5"/>
      <c r="C218" s="4"/>
      <c r="D218" s="4"/>
      <c r="E218" s="4"/>
      <c r="F218" s="4"/>
      <c r="G218" s="37"/>
      <c r="H218" s="37"/>
    </row>
    <row r="219" spans="2:8" ht="12.75">
      <c r="B219" s="5"/>
      <c r="C219" s="4"/>
      <c r="D219" s="4"/>
      <c r="E219" s="4"/>
      <c r="F219" s="4"/>
      <c r="G219" s="37"/>
      <c r="H219" s="37"/>
    </row>
    <row r="220" spans="2:8" ht="12.75">
      <c r="B220" s="5"/>
      <c r="C220" s="4"/>
      <c r="D220" s="4"/>
      <c r="E220" s="4"/>
      <c r="F220" s="4"/>
      <c r="G220" s="37"/>
      <c r="H220" s="37"/>
    </row>
    <row r="221" spans="2:8" ht="12.75">
      <c r="B221" s="5"/>
      <c r="C221" s="4"/>
      <c r="D221" s="4"/>
      <c r="E221" s="4"/>
      <c r="F221" s="4"/>
      <c r="G221" s="37"/>
      <c r="H221" s="37"/>
    </row>
    <row r="222" spans="2:8" ht="12.75">
      <c r="B222" s="5"/>
      <c r="C222" s="4"/>
      <c r="D222" s="4"/>
      <c r="E222" s="4"/>
      <c r="F222" s="4"/>
      <c r="G222" s="37"/>
      <c r="H222" s="37"/>
    </row>
    <row r="223" spans="2:8" ht="12.75">
      <c r="B223" s="5"/>
      <c r="C223" s="4"/>
      <c r="D223" s="4"/>
      <c r="E223" s="4"/>
      <c r="F223" s="4"/>
      <c r="G223" s="37"/>
      <c r="H223" s="37"/>
    </row>
    <row r="224" spans="2:8" ht="12.75">
      <c r="B224" s="5"/>
      <c r="C224" s="4"/>
      <c r="D224" s="4"/>
      <c r="E224" s="4"/>
      <c r="F224" s="4"/>
      <c r="G224" s="37"/>
      <c r="H224" s="37"/>
    </row>
    <row r="225" spans="2:8" ht="12.75">
      <c r="B225" s="5"/>
      <c r="C225" s="4"/>
      <c r="D225" s="4"/>
      <c r="E225" s="4"/>
      <c r="F225" s="4"/>
      <c r="G225" s="37"/>
      <c r="H225" s="37"/>
    </row>
    <row r="226" spans="2:8" ht="12.75">
      <c r="B226" s="5"/>
      <c r="C226" s="4"/>
      <c r="D226" s="4"/>
      <c r="E226" s="4"/>
      <c r="F226" s="4"/>
      <c r="G226" s="37"/>
      <c r="H226" s="37"/>
    </row>
    <row r="227" spans="2:8" ht="12.75">
      <c r="B227" s="5"/>
      <c r="C227" s="4"/>
      <c r="D227" s="4"/>
      <c r="E227" s="4"/>
      <c r="F227" s="4"/>
      <c r="G227" s="37"/>
      <c r="H227" s="37"/>
    </row>
    <row r="228" spans="2:8" ht="12.75">
      <c r="B228" s="5"/>
      <c r="C228" s="4"/>
      <c r="D228" s="4"/>
      <c r="E228" s="4"/>
      <c r="F228" s="4"/>
      <c r="G228" s="37"/>
      <c r="H228" s="37"/>
    </row>
    <row r="229" spans="2:8" ht="12.75">
      <c r="B229" s="5"/>
      <c r="C229" s="4"/>
      <c r="D229" s="4"/>
      <c r="E229" s="4"/>
      <c r="F229" s="4"/>
      <c r="G229" s="37"/>
      <c r="H229" s="37"/>
    </row>
    <row r="230" spans="2:8" ht="12.75">
      <c r="B230" s="5"/>
      <c r="C230" s="4"/>
      <c r="D230" s="4"/>
      <c r="E230" s="4"/>
      <c r="F230" s="4"/>
      <c r="G230" s="37"/>
      <c r="H230" s="37"/>
    </row>
    <row r="231" spans="2:8" ht="12.75">
      <c r="B231" s="5"/>
      <c r="C231" s="4"/>
      <c r="D231" s="4"/>
      <c r="E231" s="4"/>
      <c r="F231" s="4"/>
      <c r="G231" s="37"/>
      <c r="H231" s="37"/>
    </row>
    <row r="232" spans="2:8" ht="12.75">
      <c r="B232" s="5"/>
      <c r="C232" s="4"/>
      <c r="D232" s="4"/>
      <c r="E232" s="4"/>
      <c r="F232" s="4"/>
      <c r="G232" s="37"/>
      <c r="H232" s="37"/>
    </row>
    <row r="233" spans="2:8" ht="12.75">
      <c r="B233" s="5"/>
      <c r="C233" s="4"/>
      <c r="D233" s="4"/>
      <c r="E233" s="4"/>
      <c r="F233" s="4"/>
      <c r="G233" s="37"/>
      <c r="H233" s="37"/>
    </row>
    <row r="234" spans="2:8" ht="12.75">
      <c r="B234" s="5"/>
      <c r="C234" s="4"/>
      <c r="D234" s="4"/>
      <c r="E234" s="4"/>
      <c r="F234" s="4"/>
      <c r="G234" s="37"/>
      <c r="H234" s="37"/>
    </row>
    <row r="235" spans="2:8" ht="12.75">
      <c r="B235" s="5"/>
      <c r="C235" s="4"/>
      <c r="D235" s="4"/>
      <c r="E235" s="4"/>
      <c r="F235" s="4"/>
      <c r="G235" s="37"/>
      <c r="H235" s="37"/>
    </row>
    <row r="236" spans="2:8" ht="12.75">
      <c r="B236" s="5"/>
      <c r="C236" s="4"/>
      <c r="D236" s="4"/>
      <c r="E236" s="4"/>
      <c r="F236" s="4"/>
      <c r="G236" s="37"/>
      <c r="H236" s="37"/>
    </row>
    <row r="237" spans="2:8" ht="12.75">
      <c r="B237" s="5"/>
      <c r="C237" s="4"/>
      <c r="D237" s="4"/>
      <c r="E237" s="4"/>
      <c r="F237" s="4"/>
      <c r="G237" s="37"/>
      <c r="H237" s="37"/>
    </row>
    <row r="238" spans="2:8" ht="12.75">
      <c r="B238" s="5"/>
      <c r="C238" s="4"/>
      <c r="D238" s="4"/>
      <c r="E238" s="4"/>
      <c r="F238" s="4"/>
      <c r="G238" s="37"/>
      <c r="H238" s="37"/>
    </row>
    <row r="239" spans="2:8" ht="12.75">
      <c r="B239" s="5"/>
      <c r="C239" s="4"/>
      <c r="D239" s="4"/>
      <c r="E239" s="4"/>
      <c r="F239" s="4"/>
      <c r="G239" s="37"/>
      <c r="H239" s="37"/>
    </row>
    <row r="240" spans="2:8" ht="12.75">
      <c r="B240" s="5"/>
      <c r="C240" s="4"/>
      <c r="D240" s="4"/>
      <c r="E240" s="4"/>
      <c r="F240" s="4"/>
      <c r="G240" s="37"/>
      <c r="H240" s="37"/>
    </row>
    <row r="241" spans="2:8" ht="12.75">
      <c r="B241" s="5"/>
      <c r="C241" s="4"/>
      <c r="D241" s="4"/>
      <c r="E241" s="4"/>
      <c r="F241" s="4"/>
      <c r="G241" s="37"/>
      <c r="H241" s="37"/>
    </row>
    <row r="242" spans="2:8" ht="12.75">
      <c r="B242" s="5"/>
      <c r="C242" s="4"/>
      <c r="D242" s="4"/>
      <c r="E242" s="4"/>
      <c r="F242" s="4"/>
      <c r="G242" s="37"/>
      <c r="H242" s="37"/>
    </row>
    <row r="243" spans="2:8" ht="12.75">
      <c r="B243" s="5"/>
      <c r="C243" s="4"/>
      <c r="D243" s="4"/>
      <c r="E243" s="4"/>
      <c r="F243" s="4"/>
      <c r="G243" s="37"/>
      <c r="H243" s="37"/>
    </row>
    <row r="244" spans="2:8" ht="12.75">
      <c r="B244" s="5"/>
      <c r="C244" s="4"/>
      <c r="D244" s="4"/>
      <c r="E244" s="4"/>
      <c r="F244" s="4"/>
      <c r="G244" s="37"/>
      <c r="H244" s="37"/>
    </row>
    <row r="245" spans="2:8" ht="12.75">
      <c r="B245" s="5"/>
      <c r="C245" s="4"/>
      <c r="D245" s="4"/>
      <c r="E245" s="4"/>
      <c r="F245" s="4"/>
      <c r="G245" s="37"/>
      <c r="H245" s="37"/>
    </row>
    <row r="246" spans="2:8" ht="12.75">
      <c r="B246" s="5"/>
      <c r="C246" s="4"/>
      <c r="D246" s="4"/>
      <c r="E246" s="4"/>
      <c r="F246" s="4"/>
      <c r="G246" s="37"/>
      <c r="H246" s="37"/>
    </row>
    <row r="247" spans="2:8" ht="12.75">
      <c r="B247" s="5"/>
      <c r="C247" s="4"/>
      <c r="D247" s="4"/>
      <c r="E247" s="4"/>
      <c r="F247" s="4"/>
      <c r="G247" s="37"/>
      <c r="H247" s="37"/>
    </row>
    <row r="248" spans="2:8" ht="12.75">
      <c r="B248" s="5"/>
      <c r="C248" s="4"/>
      <c r="D248" s="4"/>
      <c r="E248" s="4"/>
      <c r="F248" s="4"/>
      <c r="G248" s="37"/>
      <c r="H248" s="37"/>
    </row>
    <row r="249" spans="2:8" ht="12.75">
      <c r="B249" s="5"/>
      <c r="C249" s="4"/>
      <c r="D249" s="4"/>
      <c r="E249" s="4"/>
      <c r="F249" s="4"/>
      <c r="G249" s="37"/>
      <c r="H249" s="37"/>
    </row>
    <row r="250" spans="2:8" ht="12.75">
      <c r="B250" s="5"/>
      <c r="C250" s="4"/>
      <c r="D250" s="4"/>
      <c r="E250" s="4"/>
      <c r="F250" s="4"/>
      <c r="G250" s="37"/>
      <c r="H250" s="37"/>
    </row>
    <row r="251" spans="2:8" ht="12.75">
      <c r="B251" s="5"/>
      <c r="C251" s="4"/>
      <c r="D251" s="4"/>
      <c r="E251" s="4"/>
      <c r="F251" s="4"/>
      <c r="G251" s="37"/>
      <c r="H251" s="37"/>
    </row>
    <row r="252" spans="2:8" ht="12.75">
      <c r="B252" s="5"/>
      <c r="C252" s="4"/>
      <c r="D252" s="4"/>
      <c r="E252" s="4"/>
      <c r="F252" s="4"/>
      <c r="G252" s="37"/>
      <c r="H252" s="37"/>
    </row>
    <row r="253" spans="2:8" ht="12.75">
      <c r="B253" s="5"/>
      <c r="C253" s="4"/>
      <c r="D253" s="4"/>
      <c r="E253" s="4"/>
      <c r="F253" s="4"/>
      <c r="G253" s="37"/>
      <c r="H253" s="37"/>
    </row>
    <row r="254" spans="2:8" ht="12.75">
      <c r="B254" s="5"/>
      <c r="C254" s="4"/>
      <c r="D254" s="4"/>
      <c r="E254" s="4"/>
      <c r="F254" s="4"/>
      <c r="G254" s="37"/>
      <c r="H254" s="37"/>
    </row>
    <row r="255" spans="2:8" ht="12.75">
      <c r="B255" s="5"/>
      <c r="C255" s="4"/>
      <c r="D255" s="4"/>
      <c r="E255" s="4"/>
      <c r="F255" s="4"/>
      <c r="G255" s="37"/>
      <c r="H255" s="37"/>
    </row>
    <row r="256" spans="2:8" ht="12.75">
      <c r="B256" s="5"/>
      <c r="C256" s="4"/>
      <c r="D256" s="4"/>
      <c r="E256" s="4"/>
      <c r="F256" s="4"/>
      <c r="G256" s="37"/>
      <c r="H256" s="37"/>
    </row>
    <row r="257" spans="2:8" ht="12.75">
      <c r="B257" s="5"/>
      <c r="C257" s="4"/>
      <c r="D257" s="4"/>
      <c r="E257" s="4"/>
      <c r="F257" s="4"/>
      <c r="G257" s="37"/>
      <c r="H257" s="37"/>
    </row>
    <row r="258" spans="2:8" ht="12.75">
      <c r="B258" s="5"/>
      <c r="C258" s="4"/>
      <c r="D258" s="4"/>
      <c r="E258" s="4"/>
      <c r="F258" s="4"/>
      <c r="G258" s="37"/>
      <c r="H258" s="37"/>
    </row>
    <row r="259" spans="2:8" ht="12.75">
      <c r="B259" s="5"/>
      <c r="C259" s="4"/>
      <c r="D259" s="4"/>
      <c r="E259" s="4"/>
      <c r="F259" s="4"/>
      <c r="G259" s="37"/>
      <c r="H259" s="37"/>
    </row>
    <row r="260" spans="2:8" ht="12.75">
      <c r="B260" s="5"/>
      <c r="C260" s="4"/>
      <c r="D260" s="4"/>
      <c r="E260" s="4"/>
      <c r="F260" s="4"/>
      <c r="G260" s="37"/>
      <c r="H260" s="37"/>
    </row>
    <row r="261" spans="2:8" ht="12.75">
      <c r="B261" s="5"/>
      <c r="C261" s="4"/>
      <c r="D261" s="4"/>
      <c r="E261" s="4"/>
      <c r="F261" s="4"/>
      <c r="G261" s="37"/>
      <c r="H261" s="37"/>
    </row>
    <row r="262" spans="2:8" ht="12.75">
      <c r="B262" s="5"/>
      <c r="C262" s="4"/>
      <c r="D262" s="4"/>
      <c r="E262" s="4"/>
      <c r="F262" s="4"/>
      <c r="G262" s="37"/>
      <c r="H262" s="37"/>
    </row>
    <row r="263" spans="2:8" ht="12.75">
      <c r="B263" s="5"/>
      <c r="C263" s="4"/>
      <c r="D263" s="4"/>
      <c r="E263" s="4"/>
      <c r="F263" s="4"/>
      <c r="G263" s="37"/>
      <c r="H263" s="37"/>
    </row>
    <row r="264" spans="2:8" ht="12.75">
      <c r="B264" s="5"/>
      <c r="C264" s="4"/>
      <c r="D264" s="4"/>
      <c r="E264" s="4"/>
      <c r="F264" s="4"/>
      <c r="G264" s="37"/>
      <c r="H264" s="37"/>
    </row>
    <row r="265" spans="2:8" ht="12.75">
      <c r="B265" s="5"/>
      <c r="C265" s="4"/>
      <c r="D265" s="4"/>
      <c r="E265" s="4"/>
      <c r="F265" s="4"/>
      <c r="G265" s="37"/>
      <c r="H265" s="37"/>
    </row>
    <row r="266" spans="2:8" ht="12.75">
      <c r="B266" s="5"/>
      <c r="C266" s="4"/>
      <c r="D266" s="4"/>
      <c r="E266" s="4"/>
      <c r="F266" s="4"/>
      <c r="G266" s="37"/>
      <c r="H266" s="37"/>
    </row>
    <row r="267" spans="2:8" ht="12.75">
      <c r="B267" s="5"/>
      <c r="C267" s="4"/>
      <c r="D267" s="4"/>
      <c r="E267" s="4"/>
      <c r="F267" s="4"/>
      <c r="G267" s="37"/>
      <c r="H267" s="37"/>
    </row>
    <row r="268" spans="2:8" ht="12.75">
      <c r="B268" s="5"/>
      <c r="C268" s="4"/>
      <c r="D268" s="4"/>
      <c r="E268" s="4"/>
      <c r="F268" s="4"/>
      <c r="G268" s="37"/>
      <c r="H268" s="37"/>
    </row>
    <row r="269" spans="2:8" ht="12.75">
      <c r="B269" s="5"/>
      <c r="C269" s="4"/>
      <c r="D269" s="4"/>
      <c r="E269" s="4"/>
      <c r="F269" s="4"/>
      <c r="G269" s="37"/>
      <c r="H269" s="37"/>
    </row>
    <row r="270" spans="2:8" ht="12.75">
      <c r="B270" s="5"/>
      <c r="C270" s="4"/>
      <c r="D270" s="4"/>
      <c r="E270" s="4"/>
      <c r="F270" s="4"/>
      <c r="G270" s="37"/>
      <c r="H270" s="37"/>
    </row>
    <row r="271" spans="2:8" ht="12.75">
      <c r="B271" s="5"/>
      <c r="C271" s="4"/>
      <c r="D271" s="4"/>
      <c r="E271" s="4"/>
      <c r="F271" s="4"/>
      <c r="G271" s="37"/>
      <c r="H271" s="37"/>
    </row>
    <row r="272" spans="2:8" ht="12.75">
      <c r="B272" s="5"/>
      <c r="C272" s="4"/>
      <c r="D272" s="4"/>
      <c r="E272" s="4"/>
      <c r="F272" s="4"/>
      <c r="G272" s="37"/>
      <c r="H272" s="37"/>
    </row>
    <row r="273" spans="2:8" ht="12.75">
      <c r="B273" s="5"/>
      <c r="C273" s="4"/>
      <c r="D273" s="4"/>
      <c r="E273" s="4"/>
      <c r="F273" s="4"/>
      <c r="G273" s="37"/>
      <c r="H273" s="37"/>
    </row>
    <row r="274" spans="2:8" ht="12.75">
      <c r="B274" s="5"/>
      <c r="C274" s="4"/>
      <c r="D274" s="4"/>
      <c r="E274" s="4"/>
      <c r="F274" s="4"/>
      <c r="G274" s="37"/>
      <c r="H274" s="37"/>
    </row>
    <row r="275" spans="2:8" ht="12.75">
      <c r="B275" s="5"/>
      <c r="C275" s="4"/>
      <c r="D275" s="4"/>
      <c r="E275" s="4"/>
      <c r="F275" s="4"/>
      <c r="G275" s="37"/>
      <c r="H275" s="37"/>
    </row>
    <row r="276" spans="2:8" ht="12.75">
      <c r="B276" s="5"/>
      <c r="C276" s="4"/>
      <c r="D276" s="4"/>
      <c r="E276" s="4"/>
      <c r="F276" s="4"/>
      <c r="G276" s="37"/>
      <c r="H276" s="37"/>
    </row>
    <row r="277" spans="2:8" ht="12.75">
      <c r="B277" s="5"/>
      <c r="C277" s="4"/>
      <c r="D277" s="4"/>
      <c r="E277" s="4"/>
      <c r="F277" s="4"/>
      <c r="G277" s="37"/>
      <c r="H277" s="37"/>
    </row>
    <row r="278" spans="2:8" ht="12.75">
      <c r="B278" s="5"/>
      <c r="C278" s="4"/>
      <c r="D278" s="4"/>
      <c r="E278" s="4"/>
      <c r="F278" s="4"/>
      <c r="G278" s="37"/>
      <c r="H278" s="37"/>
    </row>
    <row r="279" spans="2:8" ht="12.75">
      <c r="B279" s="5"/>
      <c r="C279" s="4"/>
      <c r="D279" s="4"/>
      <c r="E279" s="4"/>
      <c r="F279" s="4"/>
      <c r="G279" s="37"/>
      <c r="H279" s="37"/>
    </row>
    <row r="280" spans="2:8" ht="12.75">
      <c r="B280" s="5"/>
      <c r="C280" s="4"/>
      <c r="D280" s="4"/>
      <c r="E280" s="4"/>
      <c r="F280" s="4"/>
      <c r="G280" s="37"/>
      <c r="H280" s="37"/>
    </row>
    <row r="281" spans="2:8" ht="12.75">
      <c r="B281" s="5"/>
      <c r="C281" s="4"/>
      <c r="D281" s="4"/>
      <c r="E281" s="4"/>
      <c r="F281" s="4"/>
      <c r="G281" s="37"/>
      <c r="H281" s="37"/>
    </row>
    <row r="282" spans="2:8" ht="12.75">
      <c r="B282" s="5"/>
      <c r="C282" s="4"/>
      <c r="D282" s="4"/>
      <c r="E282" s="4"/>
      <c r="F282" s="4"/>
      <c r="G282" s="37"/>
      <c r="H282" s="37"/>
    </row>
    <row r="283" spans="2:8" ht="12.75">
      <c r="B283" s="5"/>
      <c r="C283" s="4"/>
      <c r="D283" s="4"/>
      <c r="E283" s="4"/>
      <c r="F283" s="4"/>
      <c r="G283" s="37"/>
      <c r="H283" s="37"/>
    </row>
    <row r="284" spans="2:8" ht="12.75">
      <c r="B284" s="5"/>
      <c r="C284" s="4"/>
      <c r="D284" s="4"/>
      <c r="E284" s="4"/>
      <c r="F284" s="4"/>
      <c r="G284" s="37"/>
      <c r="H284" s="37"/>
    </row>
    <row r="285" spans="2:8" ht="12.75">
      <c r="B285" s="5"/>
      <c r="C285" s="4"/>
      <c r="D285" s="4"/>
      <c r="E285" s="4"/>
      <c r="F285" s="4"/>
      <c r="G285" s="37"/>
      <c r="H285" s="37"/>
    </row>
    <row r="286" spans="2:8" ht="12.75">
      <c r="B286" s="5"/>
      <c r="C286" s="4"/>
      <c r="D286" s="4"/>
      <c r="E286" s="4"/>
      <c r="F286" s="4"/>
      <c r="G286" s="37"/>
      <c r="H286" s="37"/>
    </row>
    <row r="287" spans="2:8" ht="12.75">
      <c r="B287" s="5"/>
      <c r="C287" s="4"/>
      <c r="D287" s="4"/>
      <c r="E287" s="4"/>
      <c r="F287" s="4"/>
      <c r="G287" s="37"/>
      <c r="H287" s="37"/>
    </row>
    <row r="288" spans="2:8" ht="12.75">
      <c r="B288" s="5"/>
      <c r="C288" s="4"/>
      <c r="D288" s="4"/>
      <c r="E288" s="4"/>
      <c r="F288" s="4"/>
      <c r="G288" s="37"/>
      <c r="H288" s="37"/>
    </row>
    <row r="289" spans="2:8" ht="12.75">
      <c r="B289" s="5"/>
      <c r="C289" s="4"/>
      <c r="D289" s="4"/>
      <c r="E289" s="4"/>
      <c r="F289" s="4"/>
      <c r="G289" s="37"/>
      <c r="H289" s="37"/>
    </row>
    <row r="290" spans="2:8" ht="12.75">
      <c r="B290" s="5"/>
      <c r="C290" s="4"/>
      <c r="D290" s="4"/>
      <c r="E290" s="4"/>
      <c r="F290" s="4"/>
      <c r="G290" s="37"/>
      <c r="H290" s="37"/>
    </row>
    <row r="291" spans="2:8" ht="12.75">
      <c r="B291" s="5"/>
      <c r="C291" s="4"/>
      <c r="D291" s="4"/>
      <c r="E291" s="4"/>
      <c r="F291" s="4"/>
      <c r="G291" s="37"/>
      <c r="H291" s="37"/>
    </row>
    <row r="292" spans="2:8" ht="12.75">
      <c r="B292" s="5"/>
      <c r="C292" s="4"/>
      <c r="D292" s="4"/>
      <c r="E292" s="4"/>
      <c r="F292" s="4"/>
      <c r="G292" s="37"/>
      <c r="H292" s="37"/>
    </row>
    <row r="293" spans="2:8" ht="12.75">
      <c r="B293" s="5"/>
      <c r="C293" s="4"/>
      <c r="D293" s="4"/>
      <c r="E293" s="4"/>
      <c r="F293" s="4"/>
      <c r="G293" s="37"/>
      <c r="H293" s="37"/>
    </row>
    <row r="294" spans="2:8" ht="12.75">
      <c r="B294" s="5"/>
      <c r="C294" s="4"/>
      <c r="D294" s="4"/>
      <c r="E294" s="4"/>
      <c r="F294" s="4"/>
      <c r="G294" s="37"/>
      <c r="H294" s="37"/>
    </row>
    <row r="295" spans="2:8" ht="12.75">
      <c r="B295" s="5"/>
      <c r="C295" s="4"/>
      <c r="D295" s="4"/>
      <c r="E295" s="4"/>
      <c r="F295" s="4"/>
      <c r="G295" s="37"/>
      <c r="H295" s="37"/>
    </row>
    <row r="296" spans="2:8" ht="12.75">
      <c r="B296" s="5"/>
      <c r="C296" s="4"/>
      <c r="D296" s="4"/>
      <c r="E296" s="4"/>
      <c r="F296" s="4"/>
      <c r="G296" s="37"/>
      <c r="H296" s="37"/>
    </row>
    <row r="297" spans="2:8" ht="12.75">
      <c r="B297" s="5"/>
      <c r="C297" s="4"/>
      <c r="D297" s="4"/>
      <c r="E297" s="4"/>
      <c r="F297" s="4"/>
      <c r="G297" s="37"/>
      <c r="H297" s="37"/>
    </row>
    <row r="298" spans="2:8" ht="12.75">
      <c r="B298" s="5"/>
      <c r="C298" s="4"/>
      <c r="D298" s="4"/>
      <c r="E298" s="4"/>
      <c r="F298" s="4"/>
      <c r="G298" s="37"/>
      <c r="H298" s="37"/>
    </row>
    <row r="299" spans="2:8" ht="12.75">
      <c r="B299" s="5"/>
      <c r="C299" s="4"/>
      <c r="D299" s="4"/>
      <c r="E299" s="4"/>
      <c r="F299" s="4"/>
      <c r="G299" s="37"/>
      <c r="H299" s="37"/>
    </row>
    <row r="300" spans="2:8" ht="12.75">
      <c r="B300" s="5"/>
      <c r="C300" s="4"/>
      <c r="D300" s="4"/>
      <c r="E300" s="4"/>
      <c r="F300" s="4"/>
      <c r="G300" s="37"/>
      <c r="H300" s="37"/>
    </row>
    <row r="301" spans="2:8" ht="12.75">
      <c r="B301" s="5"/>
      <c r="C301" s="4"/>
      <c r="D301" s="4"/>
      <c r="E301" s="4"/>
      <c r="F301" s="4"/>
      <c r="G301" s="37"/>
      <c r="H301" s="37"/>
    </row>
    <row r="302" spans="2:8" ht="12.75">
      <c r="B302" s="5"/>
      <c r="C302" s="4"/>
      <c r="D302" s="4"/>
      <c r="E302" s="4"/>
      <c r="F302" s="4"/>
      <c r="G302" s="37"/>
      <c r="H302" s="37"/>
    </row>
    <row r="303" spans="2:8" ht="12.75">
      <c r="B303" s="5"/>
      <c r="C303" s="4"/>
      <c r="D303" s="4"/>
      <c r="E303" s="4"/>
      <c r="F303" s="4"/>
      <c r="G303" s="37"/>
      <c r="H303" s="37"/>
    </row>
    <row r="304" spans="2:8" ht="12.75">
      <c r="B304" s="5"/>
      <c r="C304" s="4"/>
      <c r="D304" s="4"/>
      <c r="E304" s="4"/>
      <c r="F304" s="4"/>
      <c r="G304" s="37"/>
      <c r="H304" s="37"/>
    </row>
    <row r="305" spans="2:8" ht="12.75">
      <c r="B305" s="5"/>
      <c r="C305" s="4"/>
      <c r="D305" s="4"/>
      <c r="E305" s="4"/>
      <c r="F305" s="4"/>
      <c r="G305" s="37"/>
      <c r="H305" s="37"/>
    </row>
    <row r="306" spans="2:8" ht="12.75">
      <c r="B306" s="5"/>
      <c r="C306" s="4"/>
      <c r="D306" s="4"/>
      <c r="E306" s="4"/>
      <c r="F306" s="4"/>
      <c r="G306" s="37"/>
      <c r="H306" s="37"/>
    </row>
    <row r="307" spans="2:8" ht="12.75">
      <c r="B307" s="5"/>
      <c r="C307" s="4"/>
      <c r="D307" s="4"/>
      <c r="E307" s="4"/>
      <c r="F307" s="4"/>
      <c r="G307" s="37"/>
      <c r="H307" s="37"/>
    </row>
    <row r="308" spans="2:8" ht="12.75">
      <c r="B308" s="5"/>
      <c r="C308" s="4"/>
      <c r="D308" s="4"/>
      <c r="E308" s="4"/>
      <c r="F308" s="4"/>
      <c r="G308" s="37"/>
      <c r="H308" s="37"/>
    </row>
    <row r="309" spans="2:8" ht="12.75">
      <c r="B309" s="5"/>
      <c r="C309" s="4"/>
      <c r="D309" s="4"/>
      <c r="E309" s="4"/>
      <c r="F309" s="4"/>
      <c r="G309" s="37"/>
      <c r="H309" s="37"/>
    </row>
    <row r="310" spans="2:8" ht="12.75">
      <c r="B310" s="5"/>
      <c r="C310" s="4"/>
      <c r="D310" s="4"/>
      <c r="E310" s="4"/>
      <c r="F310" s="4"/>
      <c r="G310" s="37"/>
      <c r="H310" s="37"/>
    </row>
    <row r="311" spans="2:8" ht="12.75">
      <c r="B311" s="5"/>
      <c r="C311" s="4"/>
      <c r="D311" s="4"/>
      <c r="E311" s="4"/>
      <c r="F311" s="4"/>
      <c r="G311" s="37"/>
      <c r="H311" s="37"/>
    </row>
    <row r="312" spans="2:8" ht="12.75">
      <c r="B312" s="5"/>
      <c r="C312" s="4"/>
      <c r="D312" s="4"/>
      <c r="E312" s="4"/>
      <c r="F312" s="4"/>
      <c r="G312" s="37"/>
      <c r="H312" s="37"/>
    </row>
    <row r="313" spans="2:8" ht="12.75">
      <c r="B313" s="5"/>
      <c r="C313" s="4"/>
      <c r="D313" s="4"/>
      <c r="E313" s="4"/>
      <c r="F313" s="4"/>
      <c r="G313" s="37"/>
      <c r="H313" s="37"/>
    </row>
    <row r="314" spans="2:8" ht="12.75">
      <c r="B314" s="5"/>
      <c r="C314" s="4"/>
      <c r="D314" s="4"/>
      <c r="E314" s="4"/>
      <c r="F314" s="4"/>
      <c r="G314" s="37"/>
      <c r="H314" s="37"/>
    </row>
    <row r="315" spans="2:8" ht="12.75">
      <c r="B315" s="5"/>
      <c r="C315" s="4"/>
      <c r="D315" s="4"/>
      <c r="E315" s="4"/>
      <c r="F315" s="4"/>
      <c r="G315" s="37"/>
      <c r="H315" s="37"/>
    </row>
    <row r="316" spans="2:8" ht="12.75">
      <c r="B316" s="5"/>
      <c r="C316" s="4"/>
      <c r="D316" s="4"/>
      <c r="E316" s="4"/>
      <c r="F316" s="4"/>
      <c r="G316" s="37"/>
      <c r="H316" s="37"/>
    </row>
    <row r="317" spans="2:8" ht="12.75">
      <c r="B317" s="5"/>
      <c r="C317" s="4"/>
      <c r="D317" s="4"/>
      <c r="E317" s="4"/>
      <c r="F317" s="4"/>
      <c r="G317" s="37"/>
      <c r="H317" s="37"/>
    </row>
    <row r="318" spans="2:8" ht="12.75">
      <c r="B318" s="5"/>
      <c r="C318" s="4"/>
      <c r="D318" s="4"/>
      <c r="E318" s="4"/>
      <c r="F318" s="4"/>
      <c r="G318" s="37"/>
      <c r="H318" s="37"/>
    </row>
    <row r="319" spans="2:8" ht="12.75">
      <c r="B319" s="5"/>
      <c r="C319" s="4"/>
      <c r="D319" s="4"/>
      <c r="E319" s="4"/>
      <c r="F319" s="4"/>
      <c r="G319" s="37"/>
      <c r="H319" s="37"/>
    </row>
    <row r="320" spans="2:8" ht="12.75">
      <c r="B320" s="5"/>
      <c r="C320" s="4"/>
      <c r="D320" s="4"/>
      <c r="E320" s="4"/>
      <c r="F320" s="4"/>
      <c r="G320" s="37"/>
      <c r="H320" s="37"/>
    </row>
    <row r="321" spans="2:8" ht="12.75">
      <c r="B321" s="5"/>
      <c r="C321" s="4"/>
      <c r="D321" s="4"/>
      <c r="E321" s="4"/>
      <c r="F321" s="4"/>
      <c r="G321" s="37"/>
      <c r="H321" s="37"/>
    </row>
    <row r="322" spans="2:8" ht="12.75">
      <c r="B322" s="5"/>
      <c r="C322" s="4"/>
      <c r="D322" s="4"/>
      <c r="E322" s="4"/>
      <c r="F322" s="4"/>
      <c r="G322" s="37"/>
      <c r="H322" s="37"/>
    </row>
    <row r="323" spans="2:8" ht="12.75">
      <c r="B323" s="5"/>
      <c r="C323" s="4"/>
      <c r="D323" s="4"/>
      <c r="E323" s="4"/>
      <c r="F323" s="4"/>
      <c r="G323" s="37"/>
      <c r="H323" s="37"/>
    </row>
    <row r="324" spans="2:8" ht="12.75">
      <c r="B324" s="5"/>
      <c r="C324" s="4"/>
      <c r="D324" s="4"/>
      <c r="E324" s="4"/>
      <c r="F324" s="4"/>
      <c r="G324" s="37"/>
      <c r="H324" s="37"/>
    </row>
    <row r="325" spans="2:8" ht="12.75">
      <c r="B325" s="5"/>
      <c r="C325" s="4"/>
      <c r="D325" s="4"/>
      <c r="E325" s="4"/>
      <c r="F325" s="4"/>
      <c r="G325" s="37"/>
      <c r="H325" s="37"/>
    </row>
    <row r="326" spans="2:8" ht="12.75">
      <c r="B326" s="5"/>
      <c r="C326" s="4"/>
      <c r="D326" s="4"/>
      <c r="E326" s="4"/>
      <c r="F326" s="4"/>
      <c r="G326" s="37"/>
      <c r="H326" s="37"/>
    </row>
    <row r="327" spans="2:8" ht="12.75">
      <c r="B327" s="5"/>
      <c r="C327" s="4"/>
      <c r="D327" s="4"/>
      <c r="E327" s="4"/>
      <c r="F327" s="4"/>
      <c r="G327" s="37"/>
      <c r="H327" s="37"/>
    </row>
    <row r="328" spans="2:8" ht="12.75">
      <c r="B328" s="5"/>
      <c r="C328" s="4"/>
      <c r="D328" s="4"/>
      <c r="E328" s="4"/>
      <c r="F328" s="4"/>
      <c r="G328" s="37"/>
      <c r="H328" s="37"/>
    </row>
    <row r="329" spans="2:8" ht="12.75">
      <c r="B329" s="5"/>
      <c r="C329" s="4"/>
      <c r="D329" s="4"/>
      <c r="E329" s="4"/>
      <c r="F329" s="4"/>
      <c r="G329" s="37"/>
      <c r="H329" s="37"/>
    </row>
    <row r="330" spans="2:8" ht="12.75">
      <c r="B330" s="5"/>
      <c r="C330" s="4"/>
      <c r="D330" s="4"/>
      <c r="E330" s="4"/>
      <c r="F330" s="4"/>
      <c r="G330" s="37"/>
      <c r="H330" s="37"/>
    </row>
    <row r="331" spans="2:8" ht="12.75">
      <c r="B331" s="5"/>
      <c r="C331" s="4"/>
      <c r="D331" s="4"/>
      <c r="E331" s="4"/>
      <c r="F331" s="4"/>
      <c r="G331" s="37"/>
      <c r="H331" s="37"/>
    </row>
    <row r="332" spans="2:8" ht="12.75">
      <c r="B332" s="5"/>
      <c r="C332" s="4"/>
      <c r="D332" s="4"/>
      <c r="E332" s="4"/>
      <c r="F332" s="4"/>
      <c r="G332" s="37"/>
      <c r="H332" s="37"/>
    </row>
    <row r="333" spans="2:8" ht="12.75">
      <c r="B333" s="5"/>
      <c r="C333" s="4"/>
      <c r="D333" s="4"/>
      <c r="E333" s="4"/>
      <c r="F333" s="4"/>
      <c r="G333" s="37"/>
      <c r="H333" s="37"/>
    </row>
    <row r="334" spans="2:8" ht="12.75">
      <c r="B334" s="5"/>
      <c r="C334" s="4"/>
      <c r="D334" s="4"/>
      <c r="E334" s="4"/>
      <c r="F334" s="4"/>
      <c r="G334" s="37"/>
      <c r="H334" s="37"/>
    </row>
    <row r="335" spans="2:8" ht="12.75">
      <c r="B335" s="5"/>
      <c r="C335" s="4"/>
      <c r="D335" s="4"/>
      <c r="E335" s="4"/>
      <c r="F335" s="4"/>
      <c r="G335" s="37"/>
      <c r="H335" s="37"/>
    </row>
    <row r="336" spans="2:8" ht="12.75">
      <c r="B336" s="5"/>
      <c r="C336" s="4"/>
      <c r="D336" s="4"/>
      <c r="E336" s="4"/>
      <c r="F336" s="4"/>
      <c r="G336" s="37"/>
      <c r="H336" s="37"/>
    </row>
    <row r="337" spans="2:8" ht="12.75">
      <c r="B337" s="5"/>
      <c r="C337" s="4"/>
      <c r="D337" s="4"/>
      <c r="E337" s="4"/>
      <c r="F337" s="4"/>
      <c r="G337" s="37"/>
      <c r="H337" s="37"/>
    </row>
    <row r="338" spans="2:8" ht="12.75">
      <c r="B338" s="5"/>
      <c r="C338" s="4"/>
      <c r="D338" s="4"/>
      <c r="E338" s="4"/>
      <c r="F338" s="4"/>
      <c r="G338" s="37"/>
      <c r="H338" s="37"/>
    </row>
    <row r="339" spans="2:8" ht="12.75">
      <c r="B339" s="5"/>
      <c r="C339" s="4"/>
      <c r="D339" s="4"/>
      <c r="E339" s="4"/>
      <c r="F339" s="4"/>
      <c r="G339" s="37"/>
      <c r="H339" s="37"/>
    </row>
    <row r="340" spans="2:8" ht="12.75">
      <c r="B340" s="5"/>
      <c r="C340" s="4"/>
      <c r="D340" s="4"/>
      <c r="E340" s="4"/>
      <c r="F340" s="4"/>
      <c r="G340" s="37"/>
      <c r="H340" s="37"/>
    </row>
    <row r="341" spans="2:8" ht="12.75">
      <c r="B341" s="5"/>
      <c r="C341" s="4"/>
      <c r="D341" s="4"/>
      <c r="E341" s="4"/>
      <c r="F341" s="4"/>
      <c r="G341" s="37"/>
      <c r="H341" s="37"/>
    </row>
    <row r="342" spans="2:8" ht="12.75">
      <c r="B342" s="5"/>
      <c r="C342" s="4"/>
      <c r="D342" s="4"/>
      <c r="E342" s="4"/>
      <c r="F342" s="4"/>
      <c r="G342" s="37"/>
      <c r="H342" s="37"/>
    </row>
    <row r="343" spans="2:8" ht="12.75">
      <c r="B343" s="5"/>
      <c r="C343" s="4"/>
      <c r="D343" s="4"/>
      <c r="E343" s="4"/>
      <c r="F343" s="4"/>
      <c r="G343" s="37"/>
      <c r="H343" s="37"/>
    </row>
    <row r="344" spans="2:8" ht="12.75">
      <c r="B344" s="5"/>
      <c r="C344" s="4"/>
      <c r="D344" s="4"/>
      <c r="E344" s="4"/>
      <c r="F344" s="4"/>
      <c r="G344" s="37"/>
      <c r="H344" s="37"/>
    </row>
    <row r="345" spans="2:8" ht="12.75">
      <c r="B345" s="5"/>
      <c r="C345" s="4"/>
      <c r="D345" s="4"/>
      <c r="E345" s="4"/>
      <c r="F345" s="4"/>
      <c r="G345" s="37"/>
      <c r="H345" s="37"/>
    </row>
    <row r="346" spans="2:8" ht="12.75">
      <c r="B346" s="5"/>
      <c r="C346" s="4"/>
      <c r="D346" s="4"/>
      <c r="E346" s="4"/>
      <c r="F346" s="4"/>
      <c r="G346" s="37"/>
      <c r="H346" s="37"/>
    </row>
    <row r="347" spans="2:8" ht="12.75">
      <c r="B347" s="5"/>
      <c r="C347" s="4"/>
      <c r="D347" s="4"/>
      <c r="E347" s="4"/>
      <c r="F347" s="4"/>
      <c r="G347" s="37"/>
      <c r="H347" s="37"/>
    </row>
    <row r="348" spans="2:8" ht="12.75">
      <c r="B348" s="5"/>
      <c r="C348" s="4"/>
      <c r="D348" s="4"/>
      <c r="E348" s="4"/>
      <c r="F348" s="4"/>
      <c r="G348" s="37"/>
      <c r="H348" s="37"/>
    </row>
    <row r="349" spans="2:8" ht="12.75">
      <c r="B349" s="5"/>
      <c r="C349" s="4"/>
      <c r="D349" s="4"/>
      <c r="E349" s="4"/>
      <c r="F349" s="4"/>
      <c r="G349" s="37"/>
      <c r="H349" s="37"/>
    </row>
    <row r="350" spans="2:8" ht="12.75">
      <c r="B350" s="5"/>
      <c r="C350" s="4"/>
      <c r="D350" s="4"/>
      <c r="E350" s="4"/>
      <c r="F350" s="4"/>
      <c r="G350" s="37"/>
      <c r="H350" s="37"/>
    </row>
    <row r="351" spans="2:8" ht="12.75">
      <c r="B351" s="5"/>
      <c r="C351" s="4"/>
      <c r="D351" s="4"/>
      <c r="E351" s="4"/>
      <c r="F351" s="4"/>
      <c r="G351" s="37"/>
      <c r="H351" s="37"/>
    </row>
    <row r="352" spans="2:8" ht="12.75">
      <c r="B352" s="5"/>
      <c r="C352" s="4"/>
      <c r="D352" s="4"/>
      <c r="E352" s="4"/>
      <c r="F352" s="4"/>
      <c r="G352" s="37"/>
      <c r="H352" s="37"/>
    </row>
    <row r="353" spans="2:8" ht="12.75">
      <c r="B353" s="5"/>
      <c r="C353" s="4"/>
      <c r="D353" s="4"/>
      <c r="E353" s="4"/>
      <c r="F353" s="4"/>
      <c r="G353" s="37"/>
      <c r="H353" s="37"/>
    </row>
    <row r="354" spans="2:8" ht="12.75">
      <c r="B354" s="5"/>
      <c r="C354" s="4"/>
      <c r="D354" s="4"/>
      <c r="E354" s="4"/>
      <c r="F354" s="4"/>
      <c r="G354" s="37"/>
      <c r="H354" s="37"/>
    </row>
    <row r="355" spans="2:8" ht="12.75">
      <c r="B355" s="5"/>
      <c r="C355" s="4"/>
      <c r="D355" s="4"/>
      <c r="E355" s="4"/>
      <c r="F355" s="4"/>
      <c r="G355" s="37"/>
      <c r="H355" s="37"/>
    </row>
    <row r="356" spans="2:8" ht="12.75">
      <c r="B356" s="5"/>
      <c r="C356" s="4"/>
      <c r="D356" s="4"/>
      <c r="E356" s="4"/>
      <c r="F356" s="4"/>
      <c r="G356" s="37"/>
      <c r="H356" s="37"/>
    </row>
    <row r="357" spans="2:8" ht="12.75">
      <c r="B357" s="5"/>
      <c r="C357" s="4"/>
      <c r="D357" s="4"/>
      <c r="E357" s="4"/>
      <c r="F357" s="4"/>
      <c r="G357" s="37"/>
      <c r="H357" s="37"/>
    </row>
    <row r="358" spans="2:8" ht="12.75">
      <c r="B358" s="5"/>
      <c r="C358" s="4"/>
      <c r="D358" s="4"/>
      <c r="E358" s="4"/>
      <c r="F358" s="4"/>
      <c r="G358" s="37"/>
      <c r="H358" s="37"/>
    </row>
    <row r="359" spans="2:8" ht="12.75">
      <c r="B359" s="5"/>
      <c r="C359" s="4"/>
      <c r="D359" s="4"/>
      <c r="E359" s="4"/>
      <c r="F359" s="4"/>
      <c r="G359" s="37"/>
      <c r="H359" s="37"/>
    </row>
    <row r="360" spans="2:8" ht="12.75">
      <c r="B360" s="5"/>
      <c r="C360" s="4"/>
      <c r="D360" s="4"/>
      <c r="E360" s="4"/>
      <c r="F360" s="4"/>
      <c r="G360" s="37"/>
      <c r="H360" s="37"/>
    </row>
    <row r="361" spans="2:8" ht="12.75">
      <c r="B361" s="5"/>
      <c r="C361" s="4"/>
      <c r="D361" s="4"/>
      <c r="E361" s="4"/>
      <c r="F361" s="4"/>
      <c r="G361" s="37"/>
      <c r="H361" s="37"/>
    </row>
    <row r="362" spans="2:8" ht="12.75">
      <c r="B362" s="5"/>
      <c r="C362" s="4"/>
      <c r="D362" s="4"/>
      <c r="E362" s="4"/>
      <c r="F362" s="4"/>
      <c r="G362" s="37"/>
      <c r="H362" s="37"/>
    </row>
    <row r="363" spans="2:8" ht="12.75">
      <c r="B363" s="5"/>
      <c r="C363" s="4"/>
      <c r="D363" s="4"/>
      <c r="E363" s="4"/>
      <c r="F363" s="4"/>
      <c r="G363" s="37"/>
      <c r="H363" s="37"/>
    </row>
    <row r="364" spans="2:8" ht="12.75">
      <c r="B364" s="5"/>
      <c r="C364" s="4"/>
      <c r="D364" s="4"/>
      <c r="E364" s="4"/>
      <c r="F364" s="4"/>
      <c r="G364" s="37"/>
      <c r="H364" s="37"/>
    </row>
    <row r="365" spans="2:8" ht="12.75">
      <c r="B365" s="5"/>
      <c r="C365" s="4"/>
      <c r="D365" s="4"/>
      <c r="E365" s="4"/>
      <c r="F365" s="4"/>
      <c r="G365" s="37"/>
      <c r="H365" s="37"/>
    </row>
    <row r="366" spans="2:8" ht="12.75">
      <c r="B366" s="5"/>
      <c r="C366" s="4"/>
      <c r="D366" s="4"/>
      <c r="E366" s="4"/>
      <c r="F366" s="4"/>
      <c r="G366" s="37"/>
      <c r="H366" s="37"/>
    </row>
    <row r="367" spans="2:8" ht="12.75">
      <c r="B367" s="5"/>
      <c r="C367" s="4"/>
      <c r="D367" s="4"/>
      <c r="E367" s="4"/>
      <c r="F367" s="4"/>
      <c r="G367" s="37"/>
      <c r="H367" s="37"/>
    </row>
    <row r="368" spans="2:8" ht="12.75">
      <c r="B368" s="5"/>
      <c r="C368" s="4"/>
      <c r="D368" s="4"/>
      <c r="E368" s="4"/>
      <c r="F368" s="4"/>
      <c r="G368" s="37"/>
      <c r="H368" s="37"/>
    </row>
    <row r="369" spans="2:8" ht="12.75">
      <c r="B369" s="5"/>
      <c r="C369" s="4"/>
      <c r="D369" s="4"/>
      <c r="E369" s="4"/>
      <c r="F369" s="4"/>
      <c r="G369" s="37"/>
      <c r="H369" s="37"/>
    </row>
    <row r="370" spans="2:8" ht="12.75">
      <c r="B370" s="5"/>
      <c r="C370" s="4"/>
      <c r="D370" s="4"/>
      <c r="E370" s="4"/>
      <c r="F370" s="4"/>
      <c r="G370" s="37"/>
      <c r="H370" s="37"/>
    </row>
    <row r="371" spans="2:8" ht="12.75">
      <c r="B371" s="5"/>
      <c r="C371" s="4"/>
      <c r="D371" s="4"/>
      <c r="E371" s="4"/>
      <c r="F371" s="4"/>
      <c r="G371" s="37"/>
      <c r="H371" s="37"/>
    </row>
    <row r="372" spans="2:8" ht="12.75">
      <c r="B372" s="5"/>
      <c r="C372" s="4"/>
      <c r="D372" s="4"/>
      <c r="E372" s="4"/>
      <c r="F372" s="4"/>
      <c r="G372" s="37"/>
      <c r="H372" s="37"/>
    </row>
    <row r="373" spans="2:8" ht="12.75">
      <c r="B373" s="5"/>
      <c r="C373" s="4"/>
      <c r="D373" s="4"/>
      <c r="E373" s="4"/>
      <c r="F373" s="4"/>
      <c r="G373" s="37"/>
      <c r="H373" s="37"/>
    </row>
    <row r="374" spans="2:8" ht="12.75">
      <c r="B374" s="5"/>
      <c r="C374" s="4"/>
      <c r="D374" s="4"/>
      <c r="E374" s="4"/>
      <c r="F374" s="4"/>
      <c r="G374" s="37"/>
      <c r="H374" s="37"/>
    </row>
    <row r="375" spans="2:8" ht="12.75">
      <c r="B375" s="5"/>
      <c r="C375" s="4"/>
      <c r="D375" s="4"/>
      <c r="E375" s="4"/>
      <c r="F375" s="4"/>
      <c r="G375" s="37"/>
      <c r="H375" s="37"/>
    </row>
    <row r="376" spans="2:8" ht="12.75">
      <c r="B376" s="5"/>
      <c r="C376" s="4"/>
      <c r="D376" s="4"/>
      <c r="E376" s="4"/>
      <c r="F376" s="4"/>
      <c r="G376" s="37"/>
      <c r="H376" s="37"/>
    </row>
    <row r="377" spans="2:8" ht="12.75">
      <c r="B377" s="5"/>
      <c r="C377" s="4"/>
      <c r="D377" s="4"/>
      <c r="E377" s="4"/>
      <c r="F377" s="4"/>
      <c r="G377" s="37"/>
      <c r="H377" s="37"/>
    </row>
    <row r="378" spans="2:8" ht="12.75">
      <c r="B378" s="5"/>
      <c r="C378" s="4"/>
      <c r="D378" s="4"/>
      <c r="E378" s="4"/>
      <c r="F378" s="4"/>
      <c r="G378" s="37"/>
      <c r="H378" s="37"/>
    </row>
    <row r="379" spans="2:8" ht="12.75">
      <c r="B379" s="5"/>
      <c r="C379" s="4"/>
      <c r="D379" s="4"/>
      <c r="E379" s="4"/>
      <c r="F379" s="4"/>
      <c r="G379" s="37"/>
      <c r="H379" s="37"/>
    </row>
    <row r="380" spans="2:8" ht="12.75">
      <c r="B380" s="5"/>
      <c r="C380" s="4"/>
      <c r="D380" s="4"/>
      <c r="E380" s="4"/>
      <c r="F380" s="4"/>
      <c r="G380" s="37"/>
      <c r="H380" s="37"/>
    </row>
    <row r="381" spans="2:8" ht="12.75">
      <c r="B381" s="5"/>
      <c r="C381" s="4"/>
      <c r="D381" s="4"/>
      <c r="E381" s="4"/>
      <c r="F381" s="4"/>
      <c r="G381" s="37"/>
      <c r="H381" s="37"/>
    </row>
    <row r="382" spans="2:8" ht="12.75">
      <c r="B382" s="5"/>
      <c r="C382" s="4"/>
      <c r="D382" s="4"/>
      <c r="E382" s="4"/>
      <c r="F382" s="4"/>
      <c r="G382" s="37"/>
      <c r="H382" s="37"/>
    </row>
    <row r="383" spans="2:8" ht="12.75">
      <c r="B383" s="5"/>
      <c r="C383" s="4"/>
      <c r="D383" s="4"/>
      <c r="E383" s="4"/>
      <c r="F383" s="4"/>
      <c r="G383" s="37"/>
      <c r="H383" s="37"/>
    </row>
    <row r="384" spans="2:8" ht="12.75">
      <c r="B384" s="5"/>
      <c r="C384" s="4"/>
      <c r="D384" s="4"/>
      <c r="E384" s="4"/>
      <c r="F384" s="4"/>
      <c r="G384" s="37"/>
      <c r="H384" s="37"/>
    </row>
    <row r="385" spans="2:8" ht="12.75">
      <c r="B385" s="5"/>
      <c r="C385" s="4"/>
      <c r="D385" s="4"/>
      <c r="E385" s="4"/>
      <c r="F385" s="4"/>
      <c r="G385" s="37"/>
      <c r="H385" s="37"/>
    </row>
    <row r="386" spans="2:8" ht="12.75">
      <c r="B386" s="5"/>
      <c r="C386" s="4"/>
      <c r="D386" s="4"/>
      <c r="E386" s="4"/>
      <c r="F386" s="4"/>
      <c r="G386" s="37"/>
      <c r="H386" s="37"/>
    </row>
    <row r="387" spans="2:8" ht="12.75">
      <c r="B387" s="5"/>
      <c r="C387" s="4"/>
      <c r="D387" s="4"/>
      <c r="E387" s="4"/>
      <c r="F387" s="4"/>
      <c r="G387" s="37"/>
      <c r="H387" s="37"/>
    </row>
    <row r="388" spans="2:8" ht="12.75">
      <c r="B388" s="4"/>
      <c r="C388" s="4"/>
      <c r="D388" s="4"/>
      <c r="E388" s="4"/>
      <c r="F388" s="4"/>
      <c r="G388" s="37"/>
      <c r="H388" s="37"/>
    </row>
    <row r="389" spans="2:8" ht="12.75">
      <c r="B389" s="4"/>
      <c r="C389" s="4"/>
      <c r="D389" s="4"/>
      <c r="E389" s="4"/>
      <c r="F389" s="4"/>
      <c r="G389" s="37"/>
      <c r="H389" s="37"/>
    </row>
    <row r="390" spans="2:8" ht="12.75">
      <c r="B390" s="4"/>
      <c r="C390" s="4"/>
      <c r="D390" s="4"/>
      <c r="E390" s="4"/>
      <c r="F390" s="4"/>
      <c r="G390" s="37"/>
      <c r="H390" s="37"/>
    </row>
    <row r="391" spans="2:8" ht="12.75">
      <c r="B391" s="4"/>
      <c r="C391" s="4"/>
      <c r="D391" s="4"/>
      <c r="E391" s="4"/>
      <c r="F391" s="4"/>
      <c r="G391" s="37"/>
      <c r="H391" s="37"/>
    </row>
    <row r="392" spans="2:8" ht="12.75">
      <c r="B392" s="4"/>
      <c r="C392" s="4"/>
      <c r="D392" s="4"/>
      <c r="E392" s="4"/>
      <c r="F392" s="4"/>
      <c r="G392" s="37"/>
      <c r="H392" s="37"/>
    </row>
    <row r="393" spans="2:8" ht="12.75">
      <c r="B393" s="4"/>
      <c r="C393" s="4"/>
      <c r="D393" s="4"/>
      <c r="E393" s="4"/>
      <c r="F393" s="4"/>
      <c r="G393" s="37"/>
      <c r="H393" s="37"/>
    </row>
    <row r="394" spans="2:8" ht="12.75">
      <c r="B394" s="4"/>
      <c r="C394" s="4"/>
      <c r="D394" s="4"/>
      <c r="E394" s="4"/>
      <c r="F394" s="4"/>
      <c r="G394" s="37"/>
      <c r="H394" s="37"/>
    </row>
    <row r="395" spans="2:8" ht="12.75">
      <c r="B395" s="4"/>
      <c r="C395" s="4"/>
      <c r="D395" s="4"/>
      <c r="E395" s="4"/>
      <c r="F395" s="4"/>
      <c r="G395" s="37"/>
      <c r="H395" s="37"/>
    </row>
    <row r="396" spans="2:8" ht="12.75">
      <c r="B396" s="4"/>
      <c r="C396" s="4"/>
      <c r="D396" s="4"/>
      <c r="E396" s="4"/>
      <c r="F396" s="4"/>
      <c r="G396" s="37"/>
      <c r="H396" s="37"/>
    </row>
    <row r="397" spans="2:8" ht="12.75">
      <c r="B397" s="4"/>
      <c r="C397" s="4"/>
      <c r="D397" s="4"/>
      <c r="E397" s="4"/>
      <c r="F397" s="4"/>
      <c r="G397" s="37"/>
      <c r="H397" s="37"/>
    </row>
    <row r="398" spans="2:8" ht="12.75">
      <c r="B398" s="4"/>
      <c r="C398" s="4"/>
      <c r="D398" s="4"/>
      <c r="E398" s="4"/>
      <c r="F398" s="4"/>
      <c r="G398" s="37"/>
      <c r="H398" s="37"/>
    </row>
    <row r="399" spans="2:8" ht="12.75">
      <c r="B399" s="4"/>
      <c r="C399" s="4"/>
      <c r="D399" s="4"/>
      <c r="E399" s="4"/>
      <c r="F399" s="4"/>
      <c r="G399" s="37"/>
      <c r="H399" s="37"/>
    </row>
    <row r="400" spans="2:8" ht="12.75">
      <c r="B400" s="4"/>
      <c r="C400" s="4"/>
      <c r="D400" s="4"/>
      <c r="E400" s="4"/>
      <c r="F400" s="4"/>
      <c r="G400" s="37"/>
      <c r="H400" s="37"/>
    </row>
    <row r="401" spans="2:8" ht="12.75">
      <c r="B401" s="4"/>
      <c r="C401" s="4"/>
      <c r="D401" s="4"/>
      <c r="E401" s="4"/>
      <c r="F401" s="4"/>
      <c r="G401" s="37"/>
      <c r="H401" s="37"/>
    </row>
    <row r="402" spans="2:8" ht="12.75">
      <c r="B402" s="4"/>
      <c r="C402" s="4"/>
      <c r="D402" s="4"/>
      <c r="E402" s="4"/>
      <c r="F402" s="4"/>
      <c r="G402" s="37"/>
      <c r="H402" s="37"/>
    </row>
    <row r="403" spans="2:8" ht="12.75">
      <c r="B403" s="4"/>
      <c r="C403" s="4"/>
      <c r="D403" s="4"/>
      <c r="E403" s="4"/>
      <c r="F403" s="4"/>
      <c r="G403" s="37"/>
      <c r="H403" s="37"/>
    </row>
    <row r="404" spans="2:8" ht="12.75">
      <c r="B404" s="4"/>
      <c r="C404" s="4"/>
      <c r="D404" s="4"/>
      <c r="E404" s="4"/>
      <c r="F404" s="4"/>
      <c r="G404" s="37"/>
      <c r="H404" s="37"/>
    </row>
    <row r="405" spans="2:8" ht="12.75">
      <c r="B405" s="4"/>
      <c r="C405" s="4"/>
      <c r="D405" s="4"/>
      <c r="E405" s="4"/>
      <c r="F405" s="4"/>
      <c r="G405" s="37"/>
      <c r="H405" s="37"/>
    </row>
    <row r="406" spans="2:8" ht="12.75">
      <c r="B406" s="4"/>
      <c r="C406" s="4"/>
      <c r="D406" s="4"/>
      <c r="E406" s="4"/>
      <c r="F406" s="4"/>
      <c r="G406" s="37"/>
      <c r="H406" s="37"/>
    </row>
    <row r="407" spans="2:8" ht="12.75">
      <c r="B407" s="4"/>
      <c r="C407" s="4"/>
      <c r="D407" s="4"/>
      <c r="E407" s="4"/>
      <c r="F407" s="4"/>
      <c r="G407" s="37"/>
      <c r="H407" s="37"/>
    </row>
    <row r="408" spans="2:8" ht="12.75">
      <c r="B408" s="4"/>
      <c r="C408" s="4"/>
      <c r="D408" s="4"/>
      <c r="E408" s="4"/>
      <c r="F408" s="4"/>
      <c r="G408" s="37"/>
      <c r="H408" s="37"/>
    </row>
    <row r="409" spans="2:8" ht="12.75">
      <c r="B409" s="4"/>
      <c r="C409" s="4"/>
      <c r="D409" s="4"/>
      <c r="E409" s="4"/>
      <c r="F409" s="4"/>
      <c r="G409" s="37"/>
      <c r="H409" s="37"/>
    </row>
    <row r="410" spans="2:8" ht="12.75">
      <c r="B410" s="4"/>
      <c r="C410" s="4"/>
      <c r="D410" s="4"/>
      <c r="E410" s="4"/>
      <c r="F410" s="4"/>
      <c r="G410" s="37"/>
      <c r="H410" s="37"/>
    </row>
    <row r="411" spans="2:8" ht="12.75">
      <c r="B411" s="4"/>
      <c r="C411" s="4"/>
      <c r="D411" s="4"/>
      <c r="E411" s="4"/>
      <c r="F411" s="4"/>
      <c r="G411" s="37"/>
      <c r="H411" s="37"/>
    </row>
    <row r="412" spans="2:8" ht="12.75">
      <c r="B412" s="4"/>
      <c r="C412" s="4"/>
      <c r="D412" s="4"/>
      <c r="E412" s="4"/>
      <c r="F412" s="4"/>
      <c r="G412" s="37"/>
      <c r="H412" s="37"/>
    </row>
    <row r="413" spans="4:8" ht="12.75">
      <c r="D413" s="4"/>
      <c r="E413" s="4"/>
      <c r="F413" s="4"/>
      <c r="G413" s="37"/>
      <c r="H413" s="37"/>
    </row>
    <row r="414" spans="4:8" ht="12.75">
      <c r="D414" s="4"/>
      <c r="E414" s="4"/>
      <c r="F414" s="4"/>
      <c r="G414" s="37"/>
      <c r="H414" s="37"/>
    </row>
    <row r="415" spans="4:8" ht="12.75">
      <c r="D415" s="4"/>
      <c r="E415" s="4"/>
      <c r="F415" s="4"/>
      <c r="G415" s="37"/>
      <c r="H415" s="37"/>
    </row>
    <row r="416" spans="4:8" ht="12.75">
      <c r="D416" s="4"/>
      <c r="E416" s="4"/>
      <c r="F416" s="4"/>
      <c r="G416" s="37"/>
      <c r="H416" s="37"/>
    </row>
    <row r="417" spans="4:8" ht="12.75">
      <c r="D417" s="4"/>
      <c r="E417" s="4"/>
      <c r="F417" s="4"/>
      <c r="G417" s="37"/>
      <c r="H417" s="37"/>
    </row>
    <row r="418" spans="4:8" ht="12.75">
      <c r="D418" s="4"/>
      <c r="E418" s="4"/>
      <c r="F418" s="4"/>
      <c r="G418" s="37"/>
      <c r="H418" s="37"/>
    </row>
    <row r="419" spans="4:8" ht="12.75">
      <c r="D419" s="4"/>
      <c r="E419" s="4"/>
      <c r="F419" s="4"/>
      <c r="G419" s="37"/>
      <c r="H419" s="37"/>
    </row>
    <row r="420" spans="4:8" ht="12.75">
      <c r="D420" s="4"/>
      <c r="E420" s="4"/>
      <c r="F420" s="4"/>
      <c r="G420" s="37"/>
      <c r="H420" s="37"/>
    </row>
    <row r="421" spans="4:8" ht="12.75">
      <c r="D421" s="4"/>
      <c r="E421" s="4"/>
      <c r="F421" s="4"/>
      <c r="G421" s="37"/>
      <c r="H421" s="37"/>
    </row>
    <row r="422" spans="4:8" ht="12.75">
      <c r="D422" s="4"/>
      <c r="E422" s="4"/>
      <c r="F422" s="4"/>
      <c r="G422" s="37"/>
      <c r="H422" s="37"/>
    </row>
    <row r="423" spans="4:8" ht="12.75">
      <c r="D423" s="4"/>
      <c r="E423" s="4"/>
      <c r="F423" s="4"/>
      <c r="G423" s="37"/>
      <c r="H423" s="37"/>
    </row>
    <row r="424" spans="4:8" ht="12.75">
      <c r="D424" s="4"/>
      <c r="E424" s="4"/>
      <c r="F424" s="4"/>
      <c r="G424" s="37"/>
      <c r="H424" s="37"/>
    </row>
    <row r="425" spans="4:8" ht="12.75">
      <c r="D425" s="4"/>
      <c r="E425" s="4"/>
      <c r="F425" s="4"/>
      <c r="G425" s="37"/>
      <c r="H425" s="37"/>
    </row>
    <row r="426" spans="4:8" ht="12.75">
      <c r="D426" s="4"/>
      <c r="E426" s="4"/>
      <c r="F426" s="4"/>
      <c r="G426" s="37"/>
      <c r="H426" s="37"/>
    </row>
    <row r="427" spans="4:8" ht="12.75">
      <c r="D427" s="4"/>
      <c r="E427" s="4"/>
      <c r="F427" s="4"/>
      <c r="G427" s="37"/>
      <c r="H427" s="37"/>
    </row>
    <row r="428" spans="4:8" ht="12.75">
      <c r="D428" s="4"/>
      <c r="E428" s="4"/>
      <c r="F428" s="4"/>
      <c r="G428" s="37"/>
      <c r="H428" s="37"/>
    </row>
    <row r="429" spans="4:8" ht="12.75">
      <c r="D429" s="4"/>
      <c r="E429" s="4"/>
      <c r="F429" s="4"/>
      <c r="G429" s="37"/>
      <c r="H429" s="37"/>
    </row>
    <row r="430" spans="4:8" ht="12.75">
      <c r="D430" s="4"/>
      <c r="E430" s="4"/>
      <c r="F430" s="4"/>
      <c r="G430" s="37"/>
      <c r="H430" s="37"/>
    </row>
    <row r="431" spans="4:8" ht="12.75">
      <c r="D431" s="4"/>
      <c r="E431" s="4"/>
      <c r="F431" s="4"/>
      <c r="G431" s="37"/>
      <c r="H431" s="37"/>
    </row>
    <row r="432" spans="4:8" ht="12.75">
      <c r="D432" s="4"/>
      <c r="E432" s="4"/>
      <c r="F432" s="4"/>
      <c r="G432" s="37"/>
      <c r="H432" s="37"/>
    </row>
    <row r="433" spans="4:8" ht="12.75">
      <c r="D433" s="4"/>
      <c r="E433" s="4"/>
      <c r="F433" s="4"/>
      <c r="G433" s="37"/>
      <c r="H433" s="37"/>
    </row>
    <row r="434" spans="4:8" ht="12.75">
      <c r="D434" s="4"/>
      <c r="E434" s="4"/>
      <c r="F434" s="4"/>
      <c r="G434" s="37"/>
      <c r="H434" s="37"/>
    </row>
    <row r="435" spans="4:8" ht="12.75">
      <c r="D435" s="4"/>
      <c r="E435" s="4"/>
      <c r="F435" s="4"/>
      <c r="G435" s="37"/>
      <c r="H435" s="37"/>
    </row>
    <row r="436" spans="4:8" ht="12.75">
      <c r="D436" s="4"/>
      <c r="E436" s="4"/>
      <c r="F436" s="4"/>
      <c r="G436" s="37"/>
      <c r="H436" s="37"/>
    </row>
    <row r="437" spans="4:8" ht="12.75">
      <c r="D437" s="4"/>
      <c r="E437" s="4"/>
      <c r="F437" s="4"/>
      <c r="G437" s="37"/>
      <c r="H437" s="37"/>
    </row>
    <row r="438" spans="4:8" ht="12.75">
      <c r="D438" s="4"/>
      <c r="E438" s="4"/>
      <c r="F438" s="4"/>
      <c r="G438" s="37"/>
      <c r="H438" s="37"/>
    </row>
    <row r="439" spans="4:8" ht="12.75">
      <c r="D439" s="4"/>
      <c r="E439" s="4"/>
      <c r="F439" s="4"/>
      <c r="G439" s="37"/>
      <c r="H439" s="37"/>
    </row>
    <row r="440" spans="4:8" ht="12.75">
      <c r="D440" s="4"/>
      <c r="E440" s="4"/>
      <c r="F440" s="4"/>
      <c r="G440" s="37"/>
      <c r="H440" s="37"/>
    </row>
    <row r="441" spans="4:8" ht="12.75">
      <c r="D441" s="4"/>
      <c r="E441" s="4"/>
      <c r="F441" s="4"/>
      <c r="G441" s="37"/>
      <c r="H441" s="37"/>
    </row>
    <row r="442" spans="4:8" ht="12.75">
      <c r="D442" s="4"/>
      <c r="E442" s="4"/>
      <c r="F442" s="4"/>
      <c r="G442" s="37"/>
      <c r="H442" s="37"/>
    </row>
    <row r="443" spans="4:8" ht="12.75">
      <c r="D443" s="4"/>
      <c r="E443" s="4"/>
      <c r="F443" s="4"/>
      <c r="G443" s="37"/>
      <c r="H443" s="37"/>
    </row>
    <row r="444" spans="4:8" ht="12.75">
      <c r="D444" s="4"/>
      <c r="E444" s="4"/>
      <c r="F444" s="4"/>
      <c r="G444" s="37"/>
      <c r="H444" s="37"/>
    </row>
    <row r="445" spans="4:8" ht="12.75">
      <c r="D445" s="4"/>
      <c r="E445" s="4"/>
      <c r="F445" s="4"/>
      <c r="G445" s="37"/>
      <c r="H445" s="37"/>
    </row>
    <row r="446" spans="4:8" ht="12.75">
      <c r="D446" s="4"/>
      <c r="E446" s="4"/>
      <c r="F446" s="4"/>
      <c r="G446" s="37"/>
      <c r="H446" s="37"/>
    </row>
    <row r="447" spans="4:8" ht="12.75">
      <c r="D447" s="4"/>
      <c r="E447" s="4"/>
      <c r="F447" s="4"/>
      <c r="G447" s="37"/>
      <c r="H447" s="37"/>
    </row>
    <row r="448" spans="4:8" ht="12.75">
      <c r="D448" s="4"/>
      <c r="E448" s="4"/>
      <c r="F448" s="4"/>
      <c r="G448" s="37"/>
      <c r="H448" s="37"/>
    </row>
    <row r="449" spans="4:8" ht="12.75">
      <c r="D449" s="4"/>
      <c r="E449" s="4"/>
      <c r="F449" s="4"/>
      <c r="G449" s="37"/>
      <c r="H449" s="37"/>
    </row>
    <row r="450" spans="4:8" ht="12.75">
      <c r="D450" s="4"/>
      <c r="E450" s="4"/>
      <c r="F450" s="4"/>
      <c r="G450" s="37"/>
      <c r="H450" s="37"/>
    </row>
    <row r="451" spans="4:8" ht="12.75">
      <c r="D451" s="4"/>
      <c r="E451" s="4"/>
      <c r="F451" s="4"/>
      <c r="G451" s="37"/>
      <c r="H451" s="37"/>
    </row>
    <row r="452" spans="4:8" ht="12.75">
      <c r="D452" s="4"/>
      <c r="E452" s="4"/>
      <c r="F452" s="4"/>
      <c r="G452" s="37"/>
      <c r="H452" s="37"/>
    </row>
    <row r="453" spans="4:8" ht="12.75">
      <c r="D453" s="4"/>
      <c r="E453" s="4"/>
      <c r="F453" s="4"/>
      <c r="G453" s="37"/>
      <c r="H453" s="37"/>
    </row>
    <row r="454" spans="4:8" ht="12.75">
      <c r="D454" s="4"/>
      <c r="E454" s="4"/>
      <c r="F454" s="4"/>
      <c r="G454" s="37"/>
      <c r="H454" s="37"/>
    </row>
    <row r="455" spans="4:8" ht="12.75">
      <c r="D455" s="4"/>
      <c r="E455" s="4"/>
      <c r="F455" s="4"/>
      <c r="G455" s="37"/>
      <c r="H455" s="37"/>
    </row>
    <row r="456" spans="4:8" ht="12.75">
      <c r="D456" s="4"/>
      <c r="E456" s="4"/>
      <c r="F456" s="4"/>
      <c r="G456" s="37"/>
      <c r="H456" s="37"/>
    </row>
    <row r="457" spans="4:8" ht="12.75">
      <c r="D457" s="4"/>
      <c r="E457" s="4"/>
      <c r="F457" s="4"/>
      <c r="G457" s="37"/>
      <c r="H457" s="37"/>
    </row>
    <row r="458" spans="4:8" ht="12.75">
      <c r="D458" s="4"/>
      <c r="E458" s="4"/>
      <c r="F458" s="4"/>
      <c r="G458" s="37"/>
      <c r="H458" s="37"/>
    </row>
    <row r="459" spans="4:8" ht="12.75">
      <c r="D459" s="4"/>
      <c r="E459" s="4"/>
      <c r="F459" s="4"/>
      <c r="G459" s="37"/>
      <c r="H459" s="37"/>
    </row>
    <row r="460" spans="7:8" ht="12.75">
      <c r="G460" s="38"/>
      <c r="H460" s="38"/>
    </row>
    <row r="461" spans="7:8" ht="12.75">
      <c r="G461" s="38"/>
      <c r="H461" s="38"/>
    </row>
    <row r="462" spans="7:8" ht="12.75">
      <c r="G462" s="38"/>
      <c r="H462" s="38"/>
    </row>
    <row r="463" spans="7:8" ht="12.75">
      <c r="G463" s="38"/>
      <c r="H463" s="38"/>
    </row>
    <row r="464" spans="7:8" ht="12.75">
      <c r="G464" s="38"/>
      <c r="H464" s="38"/>
    </row>
    <row r="465" spans="7:8" ht="12.75">
      <c r="G465" s="38"/>
      <c r="H465" s="38"/>
    </row>
    <row r="466" spans="7:8" ht="12.75">
      <c r="G466" s="38"/>
      <c r="H466" s="38"/>
    </row>
    <row r="467" spans="7:8" ht="12.75">
      <c r="G467" s="38"/>
      <c r="H467" s="38"/>
    </row>
    <row r="468" spans="7:8" ht="12.75">
      <c r="G468" s="38"/>
      <c r="H468" s="38"/>
    </row>
  </sheetData>
  <printOptions gridLines="1" horizontalCentered="1"/>
  <pageMargins left="0.1968503937007874" right="0.1968503937007874" top="0.7874015748031497" bottom="0.6692913385826772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miasta Opola w 2009 roku&amp;R&amp;9Załącznik Nr 1&amp;8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515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/>
  <cols>
    <col min="1" max="1" width="6.625" style="3" customWidth="1"/>
    <col min="2" max="2" width="9.125" style="3" customWidth="1"/>
    <col min="3" max="3" width="61.625" style="3" customWidth="1"/>
    <col min="4" max="6" width="17.75390625" style="3" customWidth="1"/>
    <col min="7" max="7" width="8.25390625" style="3" bestFit="1" customWidth="1"/>
    <col min="8" max="8" width="11.125" style="3" customWidth="1"/>
    <col min="9" max="9" width="13.875" style="3" bestFit="1" customWidth="1"/>
    <col min="10" max="16384" width="9.125" style="3" customWidth="1"/>
  </cols>
  <sheetData>
    <row r="1" spans="1:8" s="1" customFormat="1" ht="51" customHeight="1">
      <c r="A1" s="23" t="s">
        <v>45</v>
      </c>
      <c r="B1" s="23" t="s">
        <v>46</v>
      </c>
      <c r="C1" s="23" t="s">
        <v>47</v>
      </c>
      <c r="D1" s="23" t="s">
        <v>192</v>
      </c>
      <c r="E1" s="148" t="s">
        <v>189</v>
      </c>
      <c r="F1" s="162" t="s">
        <v>190</v>
      </c>
      <c r="G1" s="156" t="s">
        <v>112</v>
      </c>
      <c r="H1" s="23" t="s">
        <v>191</v>
      </c>
    </row>
    <row r="2" spans="1:8" s="2" customFormat="1" ht="11.25">
      <c r="A2" s="24">
        <v>1</v>
      </c>
      <c r="B2" s="24">
        <v>2</v>
      </c>
      <c r="C2" s="24">
        <v>3</v>
      </c>
      <c r="D2" s="24">
        <v>4</v>
      </c>
      <c r="E2" s="149">
        <v>5</v>
      </c>
      <c r="F2" s="163">
        <v>6</v>
      </c>
      <c r="G2" s="157">
        <v>7</v>
      </c>
      <c r="H2" s="24">
        <v>8</v>
      </c>
    </row>
    <row r="3" spans="1:9" s="43" customFormat="1" ht="19.5" customHeight="1">
      <c r="A3" s="135" t="s">
        <v>113</v>
      </c>
      <c r="B3" s="135"/>
      <c r="C3" s="136" t="s">
        <v>175</v>
      </c>
      <c r="D3" s="137">
        <f>D4+D5</f>
        <v>353822256</v>
      </c>
      <c r="E3" s="150">
        <f>E4+E5</f>
        <v>357834878</v>
      </c>
      <c r="F3" s="164">
        <f>F4+F5</f>
        <v>323914735.0300001</v>
      </c>
      <c r="G3" s="158">
        <f>F3/E3</f>
        <v>0.9052072756026875</v>
      </c>
      <c r="H3" s="138">
        <f>F3/$F$3</f>
        <v>1</v>
      </c>
      <c r="I3" s="42"/>
    </row>
    <row r="4" spans="1:8" s="43" customFormat="1" ht="12.75">
      <c r="A4" s="44" t="s">
        <v>113</v>
      </c>
      <c r="B4" s="44"/>
      <c r="C4" s="45" t="s">
        <v>115</v>
      </c>
      <c r="D4" s="39">
        <f>D7+D10+D13+D21+D32+D36+D45+D48+D51+D58+D83+D86+D91+D106+D110+D123+D126+D129+D144+D150</f>
        <v>323551574</v>
      </c>
      <c r="E4" s="151">
        <f>E7+E10+E13+E21+E32+E36+E45+E48+E51+E58+E83+E86+E91+E106+E110+E123+E126+E129+E144+E150</f>
        <v>326042079</v>
      </c>
      <c r="F4" s="165">
        <f>F7+F10+F13+F21+F32+F36+F45+F48+F51+F58+F83+F86+F91+F106+F110+F123+F126+F129+F144+F150</f>
        <v>307297336.81000006</v>
      </c>
      <c r="G4" s="171">
        <f>F4/E4</f>
        <v>0.9425082116777941</v>
      </c>
      <c r="H4" s="46">
        <f>F4/$F$3</f>
        <v>0.9486982331369983</v>
      </c>
    </row>
    <row r="5" spans="1:8" s="43" customFormat="1" ht="12.75">
      <c r="A5" s="44" t="s">
        <v>113</v>
      </c>
      <c r="B5" s="44"/>
      <c r="C5" s="45" t="s">
        <v>119</v>
      </c>
      <c r="D5" s="39">
        <f>D18+D28+D103+D120+D136+D141+D155</f>
        <v>30270682</v>
      </c>
      <c r="E5" s="151">
        <f>E18+E28+E103+E120+E136+E141+E155</f>
        <v>31792799</v>
      </c>
      <c r="F5" s="165">
        <f>F18+F28+F103+F120+F136+F141+F155</f>
        <v>16617398.219999999</v>
      </c>
      <c r="G5" s="171">
        <f aca="true" t="shared" si="0" ref="G5:G68">F5/E5</f>
        <v>0.5226780510894935</v>
      </c>
      <c r="H5" s="46">
        <f aca="true" t="shared" si="1" ref="H5:H68">F5/$F$3</f>
        <v>0.05130176686300159</v>
      </c>
    </row>
    <row r="6" spans="1:8" ht="19.5" customHeight="1">
      <c r="A6" s="129" t="s">
        <v>48</v>
      </c>
      <c r="B6" s="130"/>
      <c r="C6" s="129" t="s">
        <v>114</v>
      </c>
      <c r="D6" s="131">
        <f aca="true" t="shared" si="2" ref="D6:F7">D7</f>
        <v>0</v>
      </c>
      <c r="E6" s="152">
        <f t="shared" si="2"/>
        <v>149035</v>
      </c>
      <c r="F6" s="166">
        <f t="shared" si="2"/>
        <v>132661.88</v>
      </c>
      <c r="G6" s="160">
        <f t="shared" si="0"/>
        <v>0.8901390948434932</v>
      </c>
      <c r="H6" s="132">
        <f t="shared" si="1"/>
        <v>0.0004095580276325287</v>
      </c>
    </row>
    <row r="7" spans="1:8" ht="12.75">
      <c r="A7" s="48" t="s">
        <v>113</v>
      </c>
      <c r="B7" s="49"/>
      <c r="C7" s="50" t="s">
        <v>115</v>
      </c>
      <c r="D7" s="40">
        <f t="shared" si="2"/>
        <v>0</v>
      </c>
      <c r="E7" s="153">
        <f t="shared" si="2"/>
        <v>149035</v>
      </c>
      <c r="F7" s="167">
        <f t="shared" si="2"/>
        <v>132661.88</v>
      </c>
      <c r="G7" s="161">
        <f t="shared" si="0"/>
        <v>0.8901390948434932</v>
      </c>
      <c r="H7" s="47">
        <f t="shared" si="1"/>
        <v>0.0004095580276325287</v>
      </c>
    </row>
    <row r="8" spans="1:8" ht="38.25">
      <c r="A8" s="51" t="s">
        <v>113</v>
      </c>
      <c r="B8" s="52" t="s">
        <v>116</v>
      </c>
      <c r="C8" s="53" t="s">
        <v>55</v>
      </c>
      <c r="D8" s="41"/>
      <c r="E8" s="154">
        <v>149035</v>
      </c>
      <c r="F8" s="168">
        <v>132661.88</v>
      </c>
      <c r="G8" s="171">
        <f t="shared" si="0"/>
        <v>0.8901390948434932</v>
      </c>
      <c r="H8" s="46">
        <f t="shared" si="1"/>
        <v>0.0004095580276325287</v>
      </c>
    </row>
    <row r="9" spans="1:8" ht="19.5" customHeight="1">
      <c r="A9" s="134" t="s">
        <v>208</v>
      </c>
      <c r="B9" s="130"/>
      <c r="C9" s="129" t="s">
        <v>207</v>
      </c>
      <c r="D9" s="131">
        <f aca="true" t="shared" si="3" ref="D9:F10">D10</f>
        <v>0</v>
      </c>
      <c r="E9" s="152">
        <f t="shared" si="3"/>
        <v>0</v>
      </c>
      <c r="F9" s="166">
        <f t="shared" si="3"/>
        <v>900.09</v>
      </c>
      <c r="G9" s="172"/>
      <c r="H9" s="132">
        <f t="shared" si="1"/>
        <v>2.7787868307893935E-06</v>
      </c>
    </row>
    <row r="10" spans="1:8" ht="12.75">
      <c r="A10" s="48" t="s">
        <v>113</v>
      </c>
      <c r="B10" s="49"/>
      <c r="C10" s="50" t="s">
        <v>115</v>
      </c>
      <c r="D10" s="40">
        <f t="shared" si="3"/>
        <v>0</v>
      </c>
      <c r="E10" s="153">
        <f t="shared" si="3"/>
        <v>0</v>
      </c>
      <c r="F10" s="167">
        <f t="shared" si="3"/>
        <v>900.09</v>
      </c>
      <c r="G10" s="171"/>
      <c r="H10" s="47">
        <f t="shared" si="1"/>
        <v>2.7787868307893935E-06</v>
      </c>
    </row>
    <row r="11" spans="1:8" ht="51">
      <c r="A11" s="51" t="s">
        <v>113</v>
      </c>
      <c r="B11" s="98" t="s">
        <v>17</v>
      </c>
      <c r="C11" s="53" t="s">
        <v>81</v>
      </c>
      <c r="D11" s="41"/>
      <c r="E11" s="154">
        <v>0</v>
      </c>
      <c r="F11" s="168">
        <v>900.09</v>
      </c>
      <c r="G11" s="171"/>
      <c r="H11" s="46">
        <f t="shared" si="1"/>
        <v>2.7787868307893935E-06</v>
      </c>
    </row>
    <row r="12" spans="1:8" ht="19.5" customHeight="1">
      <c r="A12" s="129" t="s">
        <v>117</v>
      </c>
      <c r="B12" s="130"/>
      <c r="C12" s="129" t="s">
        <v>118</v>
      </c>
      <c r="D12" s="131">
        <f>D13+D18</f>
        <v>245000</v>
      </c>
      <c r="E12" s="152">
        <f>E13+E18</f>
        <v>2704878</v>
      </c>
      <c r="F12" s="166">
        <f>F13+F18</f>
        <v>2700606.29</v>
      </c>
      <c r="G12" s="160">
        <f t="shared" si="0"/>
        <v>0.9984207383845038</v>
      </c>
      <c r="H12" s="132">
        <f t="shared" si="1"/>
        <v>0.008337398697684677</v>
      </c>
    </row>
    <row r="13" spans="1:8" ht="12.75">
      <c r="A13" s="48" t="s">
        <v>113</v>
      </c>
      <c r="B13" s="49"/>
      <c r="C13" s="50" t="s">
        <v>115</v>
      </c>
      <c r="D13" s="40">
        <f>SUM(D14:D17)</f>
        <v>245000</v>
      </c>
      <c r="E13" s="153">
        <f>SUM(E14:E17)</f>
        <v>245000</v>
      </c>
      <c r="F13" s="167">
        <f>SUM(F14:F17)</f>
        <v>240729.11000000002</v>
      </c>
      <c r="G13" s="161">
        <f t="shared" si="0"/>
        <v>0.9825677959183674</v>
      </c>
      <c r="H13" s="47">
        <f t="shared" si="1"/>
        <v>0.0007431866598402952</v>
      </c>
    </row>
    <row r="14" spans="1:8" s="104" customFormat="1" ht="25.5">
      <c r="A14" s="99"/>
      <c r="B14" s="100" t="s">
        <v>105</v>
      </c>
      <c r="C14" s="101" t="s">
        <v>106</v>
      </c>
      <c r="D14" s="102"/>
      <c r="E14" s="155"/>
      <c r="F14" s="169">
        <v>55720</v>
      </c>
      <c r="G14" s="171"/>
      <c r="H14" s="46">
        <f t="shared" si="1"/>
        <v>0.0001720205781772767</v>
      </c>
    </row>
    <row r="15" spans="1:8" ht="12.75">
      <c r="A15" s="51" t="s">
        <v>113</v>
      </c>
      <c r="B15" s="52" t="s">
        <v>15</v>
      </c>
      <c r="C15" s="53" t="s">
        <v>49</v>
      </c>
      <c r="D15" s="41">
        <v>125000</v>
      </c>
      <c r="E15" s="154">
        <v>125000</v>
      </c>
      <c r="F15" s="168">
        <v>94754.28</v>
      </c>
      <c r="G15" s="171">
        <f t="shared" si="0"/>
        <v>0.75803424</v>
      </c>
      <c r="H15" s="46">
        <f t="shared" si="1"/>
        <v>0.00029252846429238277</v>
      </c>
    </row>
    <row r="16" spans="1:8" ht="12.75">
      <c r="A16" s="51" t="s">
        <v>113</v>
      </c>
      <c r="B16" s="52" t="s">
        <v>39</v>
      </c>
      <c r="C16" s="53" t="s">
        <v>69</v>
      </c>
      <c r="D16" s="41">
        <v>120000</v>
      </c>
      <c r="E16" s="154">
        <v>120000</v>
      </c>
      <c r="F16" s="168">
        <v>89803.88</v>
      </c>
      <c r="G16" s="171">
        <f t="shared" si="0"/>
        <v>0.7483656666666667</v>
      </c>
      <c r="H16" s="46">
        <f t="shared" si="1"/>
        <v>0.0002772454300101001</v>
      </c>
    </row>
    <row r="17" spans="1:8" ht="12.75">
      <c r="A17" s="51" t="s">
        <v>113</v>
      </c>
      <c r="B17" s="52" t="s">
        <v>37</v>
      </c>
      <c r="C17" s="53" t="s">
        <v>66</v>
      </c>
      <c r="D17" s="41"/>
      <c r="E17" s="154"/>
      <c r="F17" s="168">
        <v>450.95</v>
      </c>
      <c r="G17" s="171"/>
      <c r="H17" s="46">
        <f t="shared" si="1"/>
        <v>1.3921873605355873E-06</v>
      </c>
    </row>
    <row r="18" spans="1:8" ht="12.75">
      <c r="A18" s="48" t="s">
        <v>113</v>
      </c>
      <c r="B18" s="49"/>
      <c r="C18" s="50" t="s">
        <v>119</v>
      </c>
      <c r="D18" s="40">
        <f>SUM(D19:D19)</f>
        <v>0</v>
      </c>
      <c r="E18" s="153">
        <f>SUM(E19:E19)</f>
        <v>2459878</v>
      </c>
      <c r="F18" s="167">
        <f>SUM(F19:F19)</f>
        <v>2459877.18</v>
      </c>
      <c r="G18" s="161">
        <f t="shared" si="0"/>
        <v>0.9999996666501347</v>
      </c>
      <c r="H18" s="47">
        <f t="shared" si="1"/>
        <v>0.0075942120378443825</v>
      </c>
    </row>
    <row r="19" spans="1:8" ht="25.5">
      <c r="A19" s="51" t="s">
        <v>113</v>
      </c>
      <c r="B19" s="52" t="s">
        <v>155</v>
      </c>
      <c r="C19" s="53" t="s">
        <v>44</v>
      </c>
      <c r="D19" s="41"/>
      <c r="E19" s="154">
        <v>2459878</v>
      </c>
      <c r="F19" s="168">
        <v>2459877.18</v>
      </c>
      <c r="G19" s="171">
        <f t="shared" si="0"/>
        <v>0.9999996666501347</v>
      </c>
      <c r="H19" s="46">
        <f t="shared" si="1"/>
        <v>0.0075942120378443825</v>
      </c>
    </row>
    <row r="20" spans="1:8" ht="19.5" customHeight="1">
      <c r="A20" s="129" t="s">
        <v>120</v>
      </c>
      <c r="B20" s="130"/>
      <c r="C20" s="129" t="s">
        <v>121</v>
      </c>
      <c r="D20" s="131">
        <f>D21+D28</f>
        <v>57828000</v>
      </c>
      <c r="E20" s="152">
        <f>E21+E28</f>
        <v>54828000</v>
      </c>
      <c r="F20" s="166">
        <f>F21+F28</f>
        <v>32828790.519999996</v>
      </c>
      <c r="G20" s="160">
        <f t="shared" si="0"/>
        <v>0.598759584883636</v>
      </c>
      <c r="H20" s="132">
        <f t="shared" si="1"/>
        <v>0.10135009917643754</v>
      </c>
    </row>
    <row r="21" spans="1:8" ht="12.75">
      <c r="A21" s="48" t="s">
        <v>113</v>
      </c>
      <c r="B21" s="49"/>
      <c r="C21" s="50" t="s">
        <v>115</v>
      </c>
      <c r="D21" s="40">
        <f>SUM(D22:D27)</f>
        <v>30800000</v>
      </c>
      <c r="E21" s="153">
        <f>SUM(E22:E27)</f>
        <v>30800000</v>
      </c>
      <c r="F21" s="167">
        <f>SUM(F22:F27)</f>
        <v>24218214.97</v>
      </c>
      <c r="G21" s="161">
        <f t="shared" si="0"/>
        <v>0.7863056808441558</v>
      </c>
      <c r="H21" s="47">
        <f t="shared" si="1"/>
        <v>0.07476725307898381</v>
      </c>
    </row>
    <row r="22" spans="1:8" ht="25.5">
      <c r="A22" s="51" t="s">
        <v>113</v>
      </c>
      <c r="B22" s="52" t="s">
        <v>16</v>
      </c>
      <c r="C22" s="53" t="s">
        <v>122</v>
      </c>
      <c r="D22" s="41">
        <v>3000000</v>
      </c>
      <c r="E22" s="154">
        <v>3000000</v>
      </c>
      <c r="F22" s="168">
        <v>2690963.16</v>
      </c>
      <c r="G22" s="171">
        <f t="shared" si="0"/>
        <v>0.89698772</v>
      </c>
      <c r="H22" s="46">
        <f t="shared" si="1"/>
        <v>0.008307628116241056</v>
      </c>
    </row>
    <row r="23" spans="1:8" ht="12.75">
      <c r="A23" s="51" t="s">
        <v>113</v>
      </c>
      <c r="B23" s="52" t="s">
        <v>15</v>
      </c>
      <c r="C23" s="53" t="s">
        <v>49</v>
      </c>
      <c r="D23" s="41"/>
      <c r="E23" s="154"/>
      <c r="F23" s="168">
        <v>3928.59</v>
      </c>
      <c r="G23" s="171"/>
      <c r="H23" s="46">
        <f t="shared" si="1"/>
        <v>1.2128469548123968E-05</v>
      </c>
    </row>
    <row r="24" spans="1:8" ht="51">
      <c r="A24" s="51" t="s">
        <v>113</v>
      </c>
      <c r="B24" s="52" t="s">
        <v>17</v>
      </c>
      <c r="C24" s="53" t="s">
        <v>81</v>
      </c>
      <c r="D24" s="41">
        <v>25250000</v>
      </c>
      <c r="E24" s="154">
        <v>25250000</v>
      </c>
      <c r="F24" s="168">
        <v>20332524.61</v>
      </c>
      <c r="G24" s="171">
        <f t="shared" si="0"/>
        <v>0.8052484994059406</v>
      </c>
      <c r="H24" s="46">
        <f t="shared" si="1"/>
        <v>0.06277122468083107</v>
      </c>
    </row>
    <row r="25" spans="1:8" ht="12.75">
      <c r="A25" s="51" t="s">
        <v>113</v>
      </c>
      <c r="B25" s="52" t="s">
        <v>37</v>
      </c>
      <c r="C25" s="53" t="s">
        <v>66</v>
      </c>
      <c r="D25" s="41">
        <v>50000</v>
      </c>
      <c r="E25" s="154">
        <v>50000</v>
      </c>
      <c r="F25" s="168">
        <v>142533.18</v>
      </c>
      <c r="G25" s="171">
        <f t="shared" si="0"/>
        <v>2.8506636</v>
      </c>
      <c r="H25" s="46">
        <f t="shared" si="1"/>
        <v>0.0004400330228471976</v>
      </c>
    </row>
    <row r="26" spans="1:8" ht="12.75">
      <c r="A26" s="51" t="s">
        <v>113</v>
      </c>
      <c r="B26" s="52" t="s">
        <v>20</v>
      </c>
      <c r="C26" s="53" t="s">
        <v>52</v>
      </c>
      <c r="D26" s="41">
        <v>2500000</v>
      </c>
      <c r="E26" s="154">
        <v>2500000</v>
      </c>
      <c r="F26" s="168">
        <v>947078.33</v>
      </c>
      <c r="G26" s="171">
        <f t="shared" si="0"/>
        <v>0.37883133199999997</v>
      </c>
      <c r="H26" s="46">
        <f t="shared" si="1"/>
        <v>0.0029238507161839494</v>
      </c>
    </row>
    <row r="27" spans="1:8" ht="12.75">
      <c r="A27" s="51"/>
      <c r="B27" s="98" t="s">
        <v>209</v>
      </c>
      <c r="C27" s="105" t="s">
        <v>210</v>
      </c>
      <c r="D27" s="41"/>
      <c r="E27" s="154"/>
      <c r="F27" s="168">
        <v>101187.1</v>
      </c>
      <c r="G27" s="171"/>
      <c r="H27" s="46">
        <f t="shared" si="1"/>
        <v>0.00031238807333241054</v>
      </c>
    </row>
    <row r="28" spans="1:8" ht="12.75">
      <c r="A28" s="48" t="s">
        <v>113</v>
      </c>
      <c r="B28" s="49"/>
      <c r="C28" s="50" t="s">
        <v>119</v>
      </c>
      <c r="D28" s="40">
        <f>D29+D30</f>
        <v>27028000</v>
      </c>
      <c r="E28" s="153">
        <f>E29+E30</f>
        <v>24028000</v>
      </c>
      <c r="F28" s="167">
        <f>F29+F30</f>
        <v>8610575.549999999</v>
      </c>
      <c r="G28" s="161">
        <f t="shared" si="0"/>
        <v>0.35835589936740464</v>
      </c>
      <c r="H28" s="47">
        <f t="shared" si="1"/>
        <v>0.026582846097453736</v>
      </c>
    </row>
    <row r="29" spans="1:8" ht="25.5">
      <c r="A29" s="51" t="s">
        <v>113</v>
      </c>
      <c r="B29" s="52" t="s">
        <v>18</v>
      </c>
      <c r="C29" s="53" t="s">
        <v>125</v>
      </c>
      <c r="D29" s="41">
        <v>28000</v>
      </c>
      <c r="E29" s="154">
        <v>28000</v>
      </c>
      <c r="F29" s="168">
        <v>43339.77</v>
      </c>
      <c r="G29" s="171">
        <f t="shared" si="0"/>
        <v>1.5478489285714285</v>
      </c>
      <c r="H29" s="46">
        <f t="shared" si="1"/>
        <v>0.0001337999334793645</v>
      </c>
    </row>
    <row r="30" spans="1:8" ht="25.5">
      <c r="A30" s="51" t="s">
        <v>113</v>
      </c>
      <c r="B30" s="52" t="s">
        <v>108</v>
      </c>
      <c r="C30" s="53" t="s">
        <v>126</v>
      </c>
      <c r="D30" s="41">
        <v>27000000</v>
      </c>
      <c r="E30" s="154">
        <v>24000000</v>
      </c>
      <c r="F30" s="168">
        <v>8567235.78</v>
      </c>
      <c r="G30" s="171">
        <f t="shared" si="0"/>
        <v>0.3569681575</v>
      </c>
      <c r="H30" s="46">
        <f t="shared" si="1"/>
        <v>0.026449046163974373</v>
      </c>
    </row>
    <row r="31" spans="1:8" ht="19.5" customHeight="1">
      <c r="A31" s="129" t="s">
        <v>128</v>
      </c>
      <c r="B31" s="130"/>
      <c r="C31" s="129" t="s">
        <v>129</v>
      </c>
      <c r="D31" s="131">
        <f>D32</f>
        <v>8000</v>
      </c>
      <c r="E31" s="152">
        <f>E32</f>
        <v>5000</v>
      </c>
      <c r="F31" s="166">
        <f>F32</f>
        <v>9824.08</v>
      </c>
      <c r="G31" s="160">
        <f>F31/E31</f>
        <v>1.964816</v>
      </c>
      <c r="H31" s="132">
        <f>F31/$F$3</f>
        <v>3.0329216110190606E-05</v>
      </c>
    </row>
    <row r="32" spans="1:8" ht="12.75">
      <c r="A32" s="48" t="s">
        <v>113</v>
      </c>
      <c r="B32" s="49"/>
      <c r="C32" s="50" t="s">
        <v>115</v>
      </c>
      <c r="D32" s="40">
        <f>SUM(D33:D34)</f>
        <v>8000</v>
      </c>
      <c r="E32" s="153">
        <f>SUM(E33:E34)</f>
        <v>5000</v>
      </c>
      <c r="F32" s="167">
        <f>SUM(F33:F34)</f>
        <v>9824.08</v>
      </c>
      <c r="G32" s="161">
        <f t="shared" si="0"/>
        <v>1.964816</v>
      </c>
      <c r="H32" s="47">
        <f t="shared" si="1"/>
        <v>3.0329216110190606E-05</v>
      </c>
    </row>
    <row r="33" spans="1:8" ht="38.25">
      <c r="A33" s="51" t="s">
        <v>113</v>
      </c>
      <c r="B33" s="52" t="s">
        <v>130</v>
      </c>
      <c r="C33" s="53" t="s">
        <v>53</v>
      </c>
      <c r="D33" s="41">
        <v>8000</v>
      </c>
      <c r="E33" s="154">
        <v>5000</v>
      </c>
      <c r="F33" s="168">
        <v>5000</v>
      </c>
      <c r="G33" s="171">
        <f t="shared" si="0"/>
        <v>1</v>
      </c>
      <c r="H33" s="46">
        <f t="shared" si="1"/>
        <v>1.543616099939669E-05</v>
      </c>
    </row>
    <row r="34" spans="1:8" ht="12.75">
      <c r="A34" s="51"/>
      <c r="B34" s="98" t="s">
        <v>211</v>
      </c>
      <c r="C34" s="53" t="s">
        <v>212</v>
      </c>
      <c r="D34" s="41"/>
      <c r="E34" s="154"/>
      <c r="F34" s="168">
        <v>4824.08</v>
      </c>
      <c r="G34" s="171"/>
      <c r="H34" s="46">
        <f t="shared" si="1"/>
        <v>1.4893055110793915E-05</v>
      </c>
    </row>
    <row r="35" spans="1:8" ht="19.5" customHeight="1">
      <c r="A35" s="129" t="s">
        <v>131</v>
      </c>
      <c r="B35" s="130"/>
      <c r="C35" s="129" t="s">
        <v>132</v>
      </c>
      <c r="D35" s="131">
        <f>D36</f>
        <v>1286952</v>
      </c>
      <c r="E35" s="152">
        <f>E36</f>
        <v>1286952</v>
      </c>
      <c r="F35" s="166">
        <f>F36</f>
        <v>1584640.1400000001</v>
      </c>
      <c r="G35" s="160">
        <f t="shared" si="0"/>
        <v>1.2313125431251517</v>
      </c>
      <c r="H35" s="132">
        <f t="shared" si="1"/>
        <v>0.004892152065429302</v>
      </c>
    </row>
    <row r="36" spans="1:8" ht="12.75">
      <c r="A36" s="48" t="s">
        <v>113</v>
      </c>
      <c r="B36" s="49"/>
      <c r="C36" s="50" t="s">
        <v>115</v>
      </c>
      <c r="D36" s="40">
        <f>SUM(D37:D43)</f>
        <v>1286952</v>
      </c>
      <c r="E36" s="153">
        <f>SUM(E37:E43)</f>
        <v>1286952</v>
      </c>
      <c r="F36" s="167">
        <f>SUM(F37:F43)</f>
        <v>1584640.1400000001</v>
      </c>
      <c r="G36" s="161">
        <f t="shared" si="0"/>
        <v>1.2313125431251517</v>
      </c>
      <c r="H36" s="47">
        <f t="shared" si="1"/>
        <v>0.004892152065429302</v>
      </c>
    </row>
    <row r="37" spans="1:8" ht="12.75">
      <c r="A37" s="51" t="s">
        <v>113</v>
      </c>
      <c r="B37" s="52" t="s">
        <v>15</v>
      </c>
      <c r="C37" s="53" t="s">
        <v>49</v>
      </c>
      <c r="D37" s="41">
        <v>280000</v>
      </c>
      <c r="E37" s="154">
        <v>280000</v>
      </c>
      <c r="F37" s="168">
        <v>597952.97</v>
      </c>
      <c r="G37" s="171">
        <f t="shared" si="0"/>
        <v>2.1355463214285715</v>
      </c>
      <c r="H37" s="46">
        <f t="shared" si="1"/>
        <v>0.0018460196629974837</v>
      </c>
    </row>
    <row r="38" spans="1:8" ht="12.75">
      <c r="A38" s="51"/>
      <c r="B38" s="98" t="s">
        <v>213</v>
      </c>
      <c r="C38" s="106" t="s">
        <v>214</v>
      </c>
      <c r="D38" s="41"/>
      <c r="E38" s="154"/>
      <c r="F38" s="168">
        <v>2593.25</v>
      </c>
      <c r="G38" s="171"/>
      <c r="H38" s="46">
        <f t="shared" si="1"/>
        <v>8.005964902337093E-06</v>
      </c>
    </row>
    <row r="39" spans="1:8" ht="12.75">
      <c r="A39" s="51"/>
      <c r="B39" s="98" t="s">
        <v>37</v>
      </c>
      <c r="C39" s="53" t="s">
        <v>66</v>
      </c>
      <c r="D39" s="41"/>
      <c r="E39" s="154"/>
      <c r="F39" s="168">
        <v>2172.63</v>
      </c>
      <c r="G39" s="171"/>
      <c r="H39" s="46">
        <f t="shared" si="1"/>
        <v>6.7074132944238465E-06</v>
      </c>
    </row>
    <row r="40" spans="1:8" ht="12.75">
      <c r="A40" s="51" t="s">
        <v>113</v>
      </c>
      <c r="B40" s="52" t="s">
        <v>20</v>
      </c>
      <c r="C40" s="53" t="s">
        <v>52</v>
      </c>
      <c r="D40" s="41">
        <v>200000</v>
      </c>
      <c r="E40" s="154">
        <v>200000</v>
      </c>
      <c r="F40" s="168">
        <v>275604.39</v>
      </c>
      <c r="G40" s="171">
        <f t="shared" si="0"/>
        <v>1.3780219500000002</v>
      </c>
      <c r="H40" s="46">
        <f t="shared" si="1"/>
        <v>0.000850854747236103</v>
      </c>
    </row>
    <row r="41" spans="1:8" ht="38.25">
      <c r="A41" s="51" t="s">
        <v>113</v>
      </c>
      <c r="B41" s="52" t="s">
        <v>116</v>
      </c>
      <c r="C41" s="53" t="s">
        <v>55</v>
      </c>
      <c r="D41" s="41">
        <v>683605</v>
      </c>
      <c r="E41" s="154">
        <v>683605</v>
      </c>
      <c r="F41" s="168">
        <v>683605</v>
      </c>
      <c r="G41" s="171">
        <f t="shared" si="0"/>
        <v>1</v>
      </c>
      <c r="H41" s="46">
        <f t="shared" si="1"/>
        <v>0.0021104473679985146</v>
      </c>
    </row>
    <row r="42" spans="1:8" ht="38.25">
      <c r="A42" s="51" t="s">
        <v>113</v>
      </c>
      <c r="B42" s="52" t="s">
        <v>123</v>
      </c>
      <c r="C42" s="53" t="s">
        <v>124</v>
      </c>
      <c r="D42" s="41">
        <v>9500</v>
      </c>
      <c r="E42" s="154">
        <v>9500</v>
      </c>
      <c r="F42" s="168">
        <v>10194.28</v>
      </c>
      <c r="G42" s="171">
        <f t="shared" si="0"/>
        <v>1.073082105263158</v>
      </c>
      <c r="H42" s="46">
        <f t="shared" si="1"/>
        <v>3.1472109470585936E-05</v>
      </c>
    </row>
    <row r="43" spans="1:8" ht="51">
      <c r="A43" s="51" t="s">
        <v>113</v>
      </c>
      <c r="B43" s="52" t="s">
        <v>196</v>
      </c>
      <c r="C43" s="53" t="s">
        <v>197</v>
      </c>
      <c r="D43" s="41">
        <v>113847</v>
      </c>
      <c r="E43" s="154">
        <v>113847</v>
      </c>
      <c r="F43" s="168">
        <v>12517.62</v>
      </c>
      <c r="G43" s="171">
        <f t="shared" si="0"/>
        <v>0.10995125036232839</v>
      </c>
      <c r="H43" s="46">
        <f t="shared" si="1"/>
        <v>3.86447995298536E-05</v>
      </c>
    </row>
    <row r="44" spans="1:8" ht="25.5">
      <c r="A44" s="129" t="s">
        <v>133</v>
      </c>
      <c r="B44" s="130"/>
      <c r="C44" s="129" t="s">
        <v>134</v>
      </c>
      <c r="D44" s="131">
        <f aca="true" t="shared" si="4" ref="D44:F45">D45</f>
        <v>20308</v>
      </c>
      <c r="E44" s="152">
        <f t="shared" si="4"/>
        <v>173563</v>
      </c>
      <c r="F44" s="166">
        <f t="shared" si="4"/>
        <v>173553.28</v>
      </c>
      <c r="G44" s="160">
        <f t="shared" si="0"/>
        <v>0.9999439972805264</v>
      </c>
      <c r="H44" s="132">
        <f t="shared" si="1"/>
        <v>0.0005357992744106747</v>
      </c>
    </row>
    <row r="45" spans="1:8" ht="12.75">
      <c r="A45" s="48" t="s">
        <v>113</v>
      </c>
      <c r="B45" s="49"/>
      <c r="C45" s="50" t="s">
        <v>115</v>
      </c>
      <c r="D45" s="40">
        <f t="shared" si="4"/>
        <v>20308</v>
      </c>
      <c r="E45" s="153">
        <f t="shared" si="4"/>
        <v>173563</v>
      </c>
      <c r="F45" s="167">
        <f t="shared" si="4"/>
        <v>173553.28</v>
      </c>
      <c r="G45" s="161">
        <f t="shared" si="0"/>
        <v>0.9999439972805264</v>
      </c>
      <c r="H45" s="47">
        <f t="shared" si="1"/>
        <v>0.0005357992744106747</v>
      </c>
    </row>
    <row r="46" spans="1:8" ht="38.25">
      <c r="A46" s="51" t="s">
        <v>113</v>
      </c>
      <c r="B46" s="52" t="s">
        <v>116</v>
      </c>
      <c r="C46" s="53" t="s">
        <v>55</v>
      </c>
      <c r="D46" s="41">
        <v>20308</v>
      </c>
      <c r="E46" s="154">
        <v>173563</v>
      </c>
      <c r="F46" s="168">
        <v>173553.28</v>
      </c>
      <c r="G46" s="171">
        <f t="shared" si="0"/>
        <v>0.9999439972805264</v>
      </c>
      <c r="H46" s="46">
        <f t="shared" si="1"/>
        <v>0.0005357992744106747</v>
      </c>
    </row>
    <row r="47" spans="1:8" ht="19.5" customHeight="1">
      <c r="A47" s="129" t="s">
        <v>179</v>
      </c>
      <c r="B47" s="130"/>
      <c r="C47" s="129" t="s">
        <v>180</v>
      </c>
      <c r="D47" s="131">
        <f aca="true" t="shared" si="5" ref="D47:F48">D48</f>
        <v>3000</v>
      </c>
      <c r="E47" s="152">
        <f t="shared" si="5"/>
        <v>3000</v>
      </c>
      <c r="F47" s="166">
        <f t="shared" si="5"/>
        <v>3000</v>
      </c>
      <c r="G47" s="172">
        <f t="shared" si="0"/>
        <v>1</v>
      </c>
      <c r="H47" s="139">
        <f t="shared" si="1"/>
        <v>9.261696599638014E-06</v>
      </c>
    </row>
    <row r="48" spans="1:8" ht="12.75">
      <c r="A48" s="48" t="s">
        <v>113</v>
      </c>
      <c r="B48" s="49"/>
      <c r="C48" s="50" t="s">
        <v>115</v>
      </c>
      <c r="D48" s="40">
        <f t="shared" si="5"/>
        <v>3000</v>
      </c>
      <c r="E48" s="153">
        <f t="shared" si="5"/>
        <v>3000</v>
      </c>
      <c r="F48" s="167">
        <f t="shared" si="5"/>
        <v>3000</v>
      </c>
      <c r="G48" s="171">
        <f t="shared" si="0"/>
        <v>1</v>
      </c>
      <c r="H48" s="46">
        <f t="shared" si="1"/>
        <v>9.261696599638014E-06</v>
      </c>
    </row>
    <row r="49" spans="1:8" ht="38.25">
      <c r="A49" s="51" t="s">
        <v>113</v>
      </c>
      <c r="B49" s="52" t="s">
        <v>116</v>
      </c>
      <c r="C49" s="53" t="s">
        <v>55</v>
      </c>
      <c r="D49" s="41">
        <v>3000</v>
      </c>
      <c r="E49" s="154">
        <v>3000</v>
      </c>
      <c r="F49" s="168">
        <v>3000</v>
      </c>
      <c r="G49" s="171">
        <f t="shared" si="0"/>
        <v>1</v>
      </c>
      <c r="H49" s="46">
        <f t="shared" si="1"/>
        <v>9.261696599638014E-06</v>
      </c>
    </row>
    <row r="50" spans="1:8" ht="19.5" customHeight="1">
      <c r="A50" s="129" t="s">
        <v>135</v>
      </c>
      <c r="B50" s="130"/>
      <c r="C50" s="129" t="s">
        <v>136</v>
      </c>
      <c r="D50" s="131">
        <f>D51</f>
        <v>108000</v>
      </c>
      <c r="E50" s="152">
        <f>E51</f>
        <v>108000</v>
      </c>
      <c r="F50" s="166">
        <f>F51</f>
        <v>166500.99</v>
      </c>
      <c r="G50" s="160">
        <f t="shared" si="0"/>
        <v>1.5416758333333334</v>
      </c>
      <c r="H50" s="132">
        <f t="shared" si="1"/>
        <v>0.0005140272176397876</v>
      </c>
    </row>
    <row r="51" spans="1:8" ht="12.75">
      <c r="A51" s="48" t="s">
        <v>113</v>
      </c>
      <c r="B51" s="49"/>
      <c r="C51" s="50" t="s">
        <v>115</v>
      </c>
      <c r="D51" s="40">
        <f>SUM(D52:D56)</f>
        <v>108000</v>
      </c>
      <c r="E51" s="153">
        <f>SUM(E52:E56)</f>
        <v>108000</v>
      </c>
      <c r="F51" s="167">
        <f>SUM(F52:F56)</f>
        <v>166500.99</v>
      </c>
      <c r="G51" s="161">
        <f t="shared" si="0"/>
        <v>1.5416758333333334</v>
      </c>
      <c r="H51" s="47">
        <f t="shared" si="1"/>
        <v>0.0005140272176397876</v>
      </c>
    </row>
    <row r="52" spans="1:8" ht="12.75">
      <c r="A52" s="51" t="s">
        <v>113</v>
      </c>
      <c r="B52" s="52" t="s">
        <v>23</v>
      </c>
      <c r="C52" s="53" t="s">
        <v>56</v>
      </c>
      <c r="D52" s="41">
        <v>100000</v>
      </c>
      <c r="E52" s="154">
        <v>100000</v>
      </c>
      <c r="F52" s="168">
        <v>146109.38</v>
      </c>
      <c r="G52" s="171">
        <f t="shared" si="0"/>
        <v>1.4610938</v>
      </c>
      <c r="H52" s="46">
        <f t="shared" si="1"/>
        <v>0.00045107358264040616</v>
      </c>
    </row>
    <row r="53" spans="1:8" ht="12.75">
      <c r="A53" s="51" t="s">
        <v>113</v>
      </c>
      <c r="B53" s="52" t="s">
        <v>15</v>
      </c>
      <c r="C53" s="53" t="s">
        <v>49</v>
      </c>
      <c r="D53" s="41">
        <v>1000</v>
      </c>
      <c r="E53" s="154">
        <v>1000</v>
      </c>
      <c r="F53" s="168">
        <v>1943.62</v>
      </c>
      <c r="G53" s="171">
        <f t="shared" si="0"/>
        <v>1.94362</v>
      </c>
      <c r="H53" s="46">
        <f t="shared" si="1"/>
        <v>6.000406248329478E-06</v>
      </c>
    </row>
    <row r="54" spans="1:8" ht="12.75">
      <c r="A54" s="51"/>
      <c r="B54" s="98" t="s">
        <v>37</v>
      </c>
      <c r="C54" s="53" t="s">
        <v>66</v>
      </c>
      <c r="D54" s="41"/>
      <c r="E54" s="154"/>
      <c r="F54" s="168">
        <v>277.1</v>
      </c>
      <c r="G54" s="171"/>
      <c r="H54" s="46">
        <f t="shared" si="1"/>
        <v>8.554720425865646E-07</v>
      </c>
    </row>
    <row r="55" spans="1:8" ht="12.75">
      <c r="A55" s="51" t="s">
        <v>113</v>
      </c>
      <c r="B55" s="52" t="s">
        <v>20</v>
      </c>
      <c r="C55" s="53" t="s">
        <v>52</v>
      </c>
      <c r="D55" s="41"/>
      <c r="E55" s="154"/>
      <c r="F55" s="168">
        <v>11170.9</v>
      </c>
      <c r="G55" s="171"/>
      <c r="H55" s="46">
        <f t="shared" si="1"/>
        <v>3.4487162181632094E-05</v>
      </c>
    </row>
    <row r="56" spans="1:8" ht="38.25">
      <c r="A56" s="51" t="s">
        <v>113</v>
      </c>
      <c r="B56" s="52" t="s">
        <v>116</v>
      </c>
      <c r="C56" s="53" t="s">
        <v>55</v>
      </c>
      <c r="D56" s="41">
        <v>7000</v>
      </c>
      <c r="E56" s="154">
        <v>7000</v>
      </c>
      <c r="F56" s="168">
        <v>6999.99</v>
      </c>
      <c r="G56" s="171">
        <f t="shared" si="0"/>
        <v>0.9999985714285714</v>
      </c>
      <c r="H56" s="46">
        <f t="shared" si="1"/>
        <v>2.1610594526833364E-05</v>
      </c>
    </row>
    <row r="57" spans="1:8" ht="38.25">
      <c r="A57" s="129" t="s">
        <v>138</v>
      </c>
      <c r="B57" s="130"/>
      <c r="C57" s="129" t="s">
        <v>139</v>
      </c>
      <c r="D57" s="131">
        <f>D58</f>
        <v>216309131</v>
      </c>
      <c r="E57" s="152">
        <f>E58</f>
        <v>217395483</v>
      </c>
      <c r="F57" s="166">
        <f>F58</f>
        <v>203513359.24000004</v>
      </c>
      <c r="G57" s="160">
        <f t="shared" si="0"/>
        <v>0.9361434581416764</v>
      </c>
      <c r="H57" s="132">
        <f t="shared" si="1"/>
        <v>0.6282929957513393</v>
      </c>
    </row>
    <row r="58" spans="1:8" ht="12.75">
      <c r="A58" s="48" t="s">
        <v>113</v>
      </c>
      <c r="B58" s="49"/>
      <c r="C58" s="50" t="s">
        <v>115</v>
      </c>
      <c r="D58" s="40">
        <f>SUM(D59:D81)</f>
        <v>216309131</v>
      </c>
      <c r="E58" s="153">
        <f>SUM(E59:E81)</f>
        <v>217395483</v>
      </c>
      <c r="F58" s="167">
        <f>SUM(F59:F81)</f>
        <v>203513359.24000004</v>
      </c>
      <c r="G58" s="161">
        <f t="shared" si="0"/>
        <v>0.9361434581416764</v>
      </c>
      <c r="H58" s="47">
        <f t="shared" si="1"/>
        <v>0.6282929957513393</v>
      </c>
    </row>
    <row r="59" spans="1:8" ht="12.75">
      <c r="A59" s="51" t="s">
        <v>113</v>
      </c>
      <c r="B59" s="52" t="s">
        <v>24</v>
      </c>
      <c r="C59" s="53" t="s">
        <v>11</v>
      </c>
      <c r="D59" s="41">
        <v>111552431</v>
      </c>
      <c r="E59" s="154">
        <v>111548780</v>
      </c>
      <c r="F59" s="168">
        <v>101398173</v>
      </c>
      <c r="G59" s="171">
        <f t="shared" si="0"/>
        <v>0.909002976097094</v>
      </c>
      <c r="H59" s="46">
        <f t="shared" si="1"/>
        <v>0.3130397046945357</v>
      </c>
    </row>
    <row r="60" spans="1:8" ht="12.75">
      <c r="A60" s="51" t="s">
        <v>113</v>
      </c>
      <c r="B60" s="52" t="s">
        <v>25</v>
      </c>
      <c r="C60" s="53" t="s">
        <v>12</v>
      </c>
      <c r="D60" s="41">
        <v>12500000</v>
      </c>
      <c r="E60" s="154">
        <v>12500000</v>
      </c>
      <c r="F60" s="168">
        <v>10507804.83</v>
      </c>
      <c r="G60" s="171">
        <f t="shared" si="0"/>
        <v>0.8406243864</v>
      </c>
      <c r="H60" s="46">
        <f t="shared" si="1"/>
        <v>0.03244003342122363</v>
      </c>
    </row>
    <row r="61" spans="1:8" ht="12.75">
      <c r="A61" s="51" t="s">
        <v>113</v>
      </c>
      <c r="B61" s="52" t="s">
        <v>26</v>
      </c>
      <c r="C61" s="53" t="s">
        <v>76</v>
      </c>
      <c r="D61" s="41">
        <v>62750000</v>
      </c>
      <c r="E61" s="154">
        <v>62750000</v>
      </c>
      <c r="F61" s="168">
        <v>61975156.89</v>
      </c>
      <c r="G61" s="171">
        <f t="shared" si="0"/>
        <v>0.9876519026294821</v>
      </c>
      <c r="H61" s="46">
        <f t="shared" si="1"/>
        <v>0.1913316999433818</v>
      </c>
    </row>
    <row r="62" spans="1:8" ht="12.75">
      <c r="A62" s="51" t="s">
        <v>113</v>
      </c>
      <c r="B62" s="52" t="s">
        <v>27</v>
      </c>
      <c r="C62" s="53" t="s">
        <v>58</v>
      </c>
      <c r="D62" s="41">
        <v>446000</v>
      </c>
      <c r="E62" s="154">
        <v>446000</v>
      </c>
      <c r="F62" s="168">
        <v>401179.87</v>
      </c>
      <c r="G62" s="171">
        <f t="shared" si="0"/>
        <v>0.8995064349775784</v>
      </c>
      <c r="H62" s="46">
        <f t="shared" si="1"/>
        <v>0.0012385354126074068</v>
      </c>
    </row>
    <row r="63" spans="1:8" ht="12.75">
      <c r="A63" s="51" t="s">
        <v>113</v>
      </c>
      <c r="B63" s="52" t="s">
        <v>28</v>
      </c>
      <c r="C63" s="53" t="s">
        <v>59</v>
      </c>
      <c r="D63" s="41">
        <v>10700</v>
      </c>
      <c r="E63" s="154">
        <v>10700</v>
      </c>
      <c r="F63" s="168">
        <v>11107.31</v>
      </c>
      <c r="G63" s="171">
        <f t="shared" si="0"/>
        <v>1.038066355140187</v>
      </c>
      <c r="H63" s="46">
        <f t="shared" si="1"/>
        <v>3.4290845086041766E-05</v>
      </c>
    </row>
    <row r="64" spans="1:8" ht="12.75">
      <c r="A64" s="51" t="s">
        <v>113</v>
      </c>
      <c r="B64" s="52" t="s">
        <v>29</v>
      </c>
      <c r="C64" s="53" t="s">
        <v>60</v>
      </c>
      <c r="D64" s="41">
        <v>4400000</v>
      </c>
      <c r="E64" s="154">
        <v>4400000</v>
      </c>
      <c r="F64" s="168">
        <v>4934428.69</v>
      </c>
      <c r="G64" s="171">
        <f t="shared" si="0"/>
        <v>1.121461065909091</v>
      </c>
      <c r="H64" s="46">
        <f t="shared" si="1"/>
        <v>0.01523372713977642</v>
      </c>
    </row>
    <row r="65" spans="1:8" ht="25.5">
      <c r="A65" s="51" t="s">
        <v>113</v>
      </c>
      <c r="B65" s="52" t="s">
        <v>30</v>
      </c>
      <c r="C65" s="53" t="s">
        <v>4</v>
      </c>
      <c r="D65" s="41">
        <v>270000</v>
      </c>
      <c r="E65" s="154">
        <v>270000</v>
      </c>
      <c r="F65" s="168">
        <v>280239.9</v>
      </c>
      <c r="G65" s="171">
        <f t="shared" si="0"/>
        <v>1.0379255555555555</v>
      </c>
      <c r="H65" s="46">
        <f t="shared" si="1"/>
        <v>0.0008651656429709657</v>
      </c>
    </row>
    <row r="66" spans="1:8" ht="12.75">
      <c r="A66" s="51" t="s">
        <v>113</v>
      </c>
      <c r="B66" s="52" t="s">
        <v>31</v>
      </c>
      <c r="C66" s="53" t="s">
        <v>61</v>
      </c>
      <c r="D66" s="41">
        <v>800000</v>
      </c>
      <c r="E66" s="154">
        <v>800000</v>
      </c>
      <c r="F66" s="168">
        <v>910996.04</v>
      </c>
      <c r="G66" s="171">
        <f t="shared" si="0"/>
        <v>1.13874505</v>
      </c>
      <c r="H66" s="46">
        <f t="shared" si="1"/>
        <v>0.0028124563086505652</v>
      </c>
    </row>
    <row r="67" spans="1:8" ht="12.75">
      <c r="A67" s="51" t="s">
        <v>113</v>
      </c>
      <c r="B67" s="52" t="s">
        <v>32</v>
      </c>
      <c r="C67" s="53" t="s">
        <v>62</v>
      </c>
      <c r="D67" s="41">
        <v>4400000</v>
      </c>
      <c r="E67" s="154">
        <v>4400000</v>
      </c>
      <c r="F67" s="168">
        <v>3495477.27</v>
      </c>
      <c r="G67" s="171">
        <f t="shared" si="0"/>
        <v>0.7944266522727272</v>
      </c>
      <c r="H67" s="46">
        <f t="shared" si="1"/>
        <v>0.010791349981890323</v>
      </c>
    </row>
    <row r="68" spans="1:8" ht="12.75">
      <c r="A68" s="51" t="s">
        <v>113</v>
      </c>
      <c r="B68" s="52" t="s">
        <v>33</v>
      </c>
      <c r="C68" s="53" t="s">
        <v>63</v>
      </c>
      <c r="D68" s="41">
        <v>900000</v>
      </c>
      <c r="E68" s="154">
        <v>900000</v>
      </c>
      <c r="F68" s="168">
        <v>574598</v>
      </c>
      <c r="G68" s="171">
        <f t="shared" si="0"/>
        <v>0.6384422222222222</v>
      </c>
      <c r="H68" s="46">
        <f t="shared" si="1"/>
        <v>0.0017739174475862678</v>
      </c>
    </row>
    <row r="69" spans="1:8" ht="12.75">
      <c r="A69" s="51" t="s">
        <v>113</v>
      </c>
      <c r="B69" s="52" t="s">
        <v>34</v>
      </c>
      <c r="C69" s="53" t="s">
        <v>64</v>
      </c>
      <c r="D69" s="41">
        <v>250000</v>
      </c>
      <c r="E69" s="154">
        <v>250000</v>
      </c>
      <c r="F69" s="168">
        <v>275961.58</v>
      </c>
      <c r="G69" s="171">
        <f aca="true" t="shared" si="6" ref="G69:G132">F69/E69</f>
        <v>1.1038463200000002</v>
      </c>
      <c r="H69" s="46">
        <f aca="true" t="shared" si="7" ref="H69:H132">F69/$F$3</f>
        <v>0.000851957475705578</v>
      </c>
    </row>
    <row r="70" spans="1:8" ht="12.75">
      <c r="A70" s="51" t="s">
        <v>113</v>
      </c>
      <c r="B70" s="52" t="s">
        <v>38</v>
      </c>
      <c r="C70" s="53" t="s">
        <v>68</v>
      </c>
      <c r="D70" s="41">
        <v>2650000</v>
      </c>
      <c r="E70" s="154">
        <v>2650000</v>
      </c>
      <c r="F70" s="168">
        <v>2954461.62</v>
      </c>
      <c r="G70" s="171">
        <f t="shared" si="6"/>
        <v>1.1148911773584906</v>
      </c>
      <c r="H70" s="46">
        <f t="shared" si="7"/>
        <v>0.009121109046571672</v>
      </c>
    </row>
    <row r="71" spans="1:8" ht="25.5">
      <c r="A71" s="51" t="s">
        <v>113</v>
      </c>
      <c r="B71" s="52" t="s">
        <v>107</v>
      </c>
      <c r="C71" s="53" t="s">
        <v>109</v>
      </c>
      <c r="D71" s="41">
        <v>3620000</v>
      </c>
      <c r="E71" s="154">
        <v>3720000</v>
      </c>
      <c r="F71" s="168">
        <v>4544044.78</v>
      </c>
      <c r="G71" s="171">
        <f t="shared" si="6"/>
        <v>1.2215174139784948</v>
      </c>
      <c r="H71" s="46">
        <f t="shared" si="7"/>
        <v>0.014028521362509623</v>
      </c>
    </row>
    <row r="72" spans="1:8" ht="12.75">
      <c r="A72" s="51" t="s">
        <v>113</v>
      </c>
      <c r="B72" s="52" t="s">
        <v>35</v>
      </c>
      <c r="C72" s="53" t="s">
        <v>101</v>
      </c>
      <c r="D72" s="41">
        <v>8400000</v>
      </c>
      <c r="E72" s="154">
        <v>8400000</v>
      </c>
      <c r="F72" s="168">
        <v>6684071.07</v>
      </c>
      <c r="G72" s="171">
        <f t="shared" si="6"/>
        <v>0.7957227464285714</v>
      </c>
      <c r="H72" s="46">
        <f t="shared" si="7"/>
        <v>0.02063527943358594</v>
      </c>
    </row>
    <row r="73" spans="1:8" ht="12.75">
      <c r="A73" s="51" t="s">
        <v>113</v>
      </c>
      <c r="B73" s="52" t="s">
        <v>23</v>
      </c>
      <c r="C73" s="53" t="s">
        <v>56</v>
      </c>
      <c r="D73" s="41">
        <v>300000</v>
      </c>
      <c r="E73" s="154">
        <v>300000</v>
      </c>
      <c r="F73" s="168">
        <v>678589.49</v>
      </c>
      <c r="G73" s="171">
        <f t="shared" si="6"/>
        <v>2.2619649666666666</v>
      </c>
      <c r="H73" s="46">
        <f t="shared" si="7"/>
        <v>0.002094963324027698</v>
      </c>
    </row>
    <row r="74" spans="1:8" ht="25.5">
      <c r="A74" s="51" t="s">
        <v>113</v>
      </c>
      <c r="B74" s="52" t="s">
        <v>105</v>
      </c>
      <c r="C74" s="53" t="s">
        <v>106</v>
      </c>
      <c r="D74" s="41"/>
      <c r="E74" s="154">
        <v>20000</v>
      </c>
      <c r="F74" s="168">
        <v>78005.22</v>
      </c>
      <c r="G74" s="171">
        <f t="shared" si="6"/>
        <v>3.900261</v>
      </c>
      <c r="H74" s="46">
        <f t="shared" si="7"/>
        <v>0.00024082022694267173</v>
      </c>
    </row>
    <row r="75" spans="1:8" ht="12.75">
      <c r="A75" s="51" t="s">
        <v>113</v>
      </c>
      <c r="B75" s="52" t="s">
        <v>15</v>
      </c>
      <c r="C75" s="53" t="s">
        <v>49</v>
      </c>
      <c r="D75" s="41"/>
      <c r="E75" s="154">
        <v>80000</v>
      </c>
      <c r="F75" s="168">
        <v>97404.61</v>
      </c>
      <c r="G75" s="171">
        <f t="shared" si="6"/>
        <v>1.217557625</v>
      </c>
      <c r="H75" s="46">
        <f t="shared" si="7"/>
        <v>0.000300710648408689</v>
      </c>
    </row>
    <row r="76" spans="1:8" ht="12.75">
      <c r="A76" s="51" t="s">
        <v>113</v>
      </c>
      <c r="B76" s="52" t="s">
        <v>36</v>
      </c>
      <c r="C76" s="53" t="s">
        <v>140</v>
      </c>
      <c r="D76" s="41">
        <v>2000000</v>
      </c>
      <c r="E76" s="154">
        <v>2890003</v>
      </c>
      <c r="F76" s="168">
        <v>2890002.69</v>
      </c>
      <c r="G76" s="171">
        <f t="shared" si="6"/>
        <v>0.9999998927336753</v>
      </c>
      <c r="H76" s="46">
        <f t="shared" si="7"/>
        <v>0.008922109362305903</v>
      </c>
    </row>
    <row r="77" spans="1:8" ht="12.75">
      <c r="A77" s="51" t="s">
        <v>113</v>
      </c>
      <c r="B77" s="52" t="s">
        <v>39</v>
      </c>
      <c r="C77" s="53" t="s">
        <v>69</v>
      </c>
      <c r="D77" s="41">
        <v>160000</v>
      </c>
      <c r="E77" s="154">
        <v>160000</v>
      </c>
      <c r="F77" s="168">
        <v>200630.97</v>
      </c>
      <c r="G77" s="171">
        <f t="shared" si="6"/>
        <v>1.2539435625</v>
      </c>
      <c r="H77" s="46">
        <f t="shared" si="7"/>
        <v>0.0006193943908770254</v>
      </c>
    </row>
    <row r="78" spans="1:8" ht="12.75">
      <c r="A78" s="51" t="s">
        <v>113</v>
      </c>
      <c r="B78" s="52" t="s">
        <v>19</v>
      </c>
      <c r="C78" s="53" t="s">
        <v>65</v>
      </c>
      <c r="D78" s="41">
        <v>415000</v>
      </c>
      <c r="E78" s="154">
        <v>415000</v>
      </c>
      <c r="F78" s="168">
        <v>328206.4</v>
      </c>
      <c r="G78" s="171">
        <f t="shared" si="6"/>
        <v>0.790858795180723</v>
      </c>
      <c r="H78" s="46">
        <f t="shared" si="7"/>
        <v>0.001013249366286478</v>
      </c>
    </row>
    <row r="79" spans="1:8" ht="12.75">
      <c r="A79" s="51" t="s">
        <v>113</v>
      </c>
      <c r="B79" s="52" t="s">
        <v>37</v>
      </c>
      <c r="C79" s="53" t="s">
        <v>66</v>
      </c>
      <c r="D79" s="41">
        <v>25000</v>
      </c>
      <c r="E79" s="154">
        <v>25000</v>
      </c>
      <c r="F79" s="168">
        <v>16876.92</v>
      </c>
      <c r="G79" s="171">
        <f t="shared" si="6"/>
        <v>0.6750767999999999</v>
      </c>
      <c r="H79" s="46">
        <f t="shared" si="7"/>
        <v>5.2102970858787586E-05</v>
      </c>
    </row>
    <row r="80" spans="1:8" ht="12.75">
      <c r="A80" s="51" t="s">
        <v>113</v>
      </c>
      <c r="B80" s="52" t="s">
        <v>20</v>
      </c>
      <c r="C80" s="53" t="s">
        <v>52</v>
      </c>
      <c r="D80" s="41">
        <v>10000</v>
      </c>
      <c r="E80" s="154">
        <v>10000</v>
      </c>
      <c r="F80" s="168">
        <v>44165.09</v>
      </c>
      <c r="G80" s="171">
        <f t="shared" si="6"/>
        <v>4.416509</v>
      </c>
      <c r="H80" s="46">
        <f t="shared" si="7"/>
        <v>0.00013634788795856894</v>
      </c>
    </row>
    <row r="81" spans="1:8" ht="25.5">
      <c r="A81" s="51" t="s">
        <v>113</v>
      </c>
      <c r="B81" s="52" t="s">
        <v>141</v>
      </c>
      <c r="C81" s="53" t="s">
        <v>5</v>
      </c>
      <c r="D81" s="41">
        <v>450000</v>
      </c>
      <c r="E81" s="154">
        <v>450000</v>
      </c>
      <c r="F81" s="168">
        <v>231777</v>
      </c>
      <c r="G81" s="171">
        <f t="shared" si="6"/>
        <v>0.51506</v>
      </c>
      <c r="H81" s="46">
        <f t="shared" si="7"/>
        <v>0.0007155494175914333</v>
      </c>
    </row>
    <row r="82" spans="1:8" ht="19.5" customHeight="1">
      <c r="A82" s="129">
        <v>757</v>
      </c>
      <c r="B82" s="130"/>
      <c r="C82" s="129" t="s">
        <v>215</v>
      </c>
      <c r="D82" s="131">
        <f>D83</f>
        <v>0</v>
      </c>
      <c r="E82" s="152">
        <f>E83</f>
        <v>0</v>
      </c>
      <c r="F82" s="166">
        <f>F83</f>
        <v>380043.36</v>
      </c>
      <c r="G82" s="160"/>
      <c r="H82" s="132">
        <f t="shared" si="7"/>
        <v>0.001173282098342335</v>
      </c>
    </row>
    <row r="83" spans="1:8" ht="12.75">
      <c r="A83" s="48" t="s">
        <v>113</v>
      </c>
      <c r="B83" s="49"/>
      <c r="C83" s="50" t="s">
        <v>115</v>
      </c>
      <c r="D83" s="40">
        <f>SUM(D84:D84)</f>
        <v>0</v>
      </c>
      <c r="E83" s="153">
        <f>SUM(E84:E84)</f>
        <v>0</v>
      </c>
      <c r="F83" s="167">
        <f>SUM(F84:F84)</f>
        <v>380043.36</v>
      </c>
      <c r="G83" s="161"/>
      <c r="H83" s="47">
        <f t="shared" si="7"/>
        <v>0.001173282098342335</v>
      </c>
    </row>
    <row r="84" spans="1:8" ht="12.75">
      <c r="A84" s="51" t="s">
        <v>113</v>
      </c>
      <c r="B84" s="98" t="s">
        <v>20</v>
      </c>
      <c r="C84" s="53" t="s">
        <v>52</v>
      </c>
      <c r="D84" s="41"/>
      <c r="E84" s="154"/>
      <c r="F84" s="168">
        <v>380043.36</v>
      </c>
      <c r="G84" s="171"/>
      <c r="H84" s="46">
        <f t="shared" si="7"/>
        <v>0.001173282098342335</v>
      </c>
    </row>
    <row r="85" spans="1:8" ht="19.5" customHeight="1">
      <c r="A85" s="129" t="s">
        <v>142</v>
      </c>
      <c r="B85" s="130"/>
      <c r="C85" s="129" t="s">
        <v>143</v>
      </c>
      <c r="D85" s="131">
        <f>D86</f>
        <v>47887664</v>
      </c>
      <c r="E85" s="152">
        <f>E86</f>
        <v>47677281</v>
      </c>
      <c r="F85" s="166">
        <f>F86</f>
        <v>47309106.76</v>
      </c>
      <c r="G85" s="160">
        <f t="shared" si="6"/>
        <v>0.9922777844650998</v>
      </c>
      <c r="H85" s="132">
        <f t="shared" si="7"/>
        <v>0.14605419773700123</v>
      </c>
    </row>
    <row r="86" spans="1:8" ht="12.75">
      <c r="A86" s="48" t="s">
        <v>113</v>
      </c>
      <c r="B86" s="49"/>
      <c r="C86" s="50" t="s">
        <v>115</v>
      </c>
      <c r="D86" s="40">
        <f>SUM(D87:D89)</f>
        <v>47887664</v>
      </c>
      <c r="E86" s="153">
        <f>SUM(E87:E89)</f>
        <v>47677281</v>
      </c>
      <c r="F86" s="167">
        <f>SUM(F87:F89)</f>
        <v>47309106.76</v>
      </c>
      <c r="G86" s="161">
        <f t="shared" si="6"/>
        <v>0.9922777844650998</v>
      </c>
      <c r="H86" s="47">
        <f t="shared" si="7"/>
        <v>0.14605419773700123</v>
      </c>
    </row>
    <row r="87" spans="1:8" ht="12.75">
      <c r="A87" s="51" t="s">
        <v>113</v>
      </c>
      <c r="B87" s="52" t="s">
        <v>37</v>
      </c>
      <c r="C87" s="53" t="s">
        <v>66</v>
      </c>
      <c r="D87" s="41">
        <v>2000000</v>
      </c>
      <c r="E87" s="154">
        <v>2000000</v>
      </c>
      <c r="F87" s="168">
        <v>1614653.26</v>
      </c>
      <c r="G87" s="171">
        <f t="shared" si="6"/>
        <v>0.80732663</v>
      </c>
      <c r="H87" s="46">
        <f t="shared" si="7"/>
        <v>0.004984809535912144</v>
      </c>
    </row>
    <row r="88" spans="1:8" ht="12.75">
      <c r="A88" s="51" t="s">
        <v>113</v>
      </c>
      <c r="B88" s="98" t="s">
        <v>20</v>
      </c>
      <c r="C88" s="53" t="s">
        <v>52</v>
      </c>
      <c r="D88" s="41"/>
      <c r="E88" s="154"/>
      <c r="F88" s="168">
        <v>17172.5</v>
      </c>
      <c r="G88" s="171"/>
      <c r="H88" s="46">
        <f t="shared" si="7"/>
        <v>5.3015494952427926E-05</v>
      </c>
    </row>
    <row r="89" spans="1:8" ht="12.75">
      <c r="A89" s="51" t="s">
        <v>113</v>
      </c>
      <c r="B89" s="52" t="s">
        <v>144</v>
      </c>
      <c r="C89" s="53" t="s">
        <v>67</v>
      </c>
      <c r="D89" s="41">
        <v>45887664</v>
      </c>
      <c r="E89" s="154">
        <v>45677281</v>
      </c>
      <c r="F89" s="168">
        <v>45677281</v>
      </c>
      <c r="G89" s="171">
        <f t="shared" si="6"/>
        <v>1</v>
      </c>
      <c r="H89" s="46">
        <f t="shared" si="7"/>
        <v>0.14101637270613668</v>
      </c>
    </row>
    <row r="90" spans="1:8" ht="19.5" customHeight="1">
      <c r="A90" s="129" t="s">
        <v>145</v>
      </c>
      <c r="B90" s="130"/>
      <c r="C90" s="129" t="s">
        <v>146</v>
      </c>
      <c r="D90" s="131">
        <f>D91+D103</f>
        <v>691369</v>
      </c>
      <c r="E90" s="152">
        <f>E91+E103</f>
        <v>2667090</v>
      </c>
      <c r="F90" s="166">
        <f>F91+F103</f>
        <v>2671439.4199999995</v>
      </c>
      <c r="G90" s="160">
        <f t="shared" si="6"/>
        <v>1.0016307736146886</v>
      </c>
      <c r="H90" s="132">
        <f t="shared" si="7"/>
        <v>0.008247353797450981</v>
      </c>
    </row>
    <row r="91" spans="1:8" ht="12.75">
      <c r="A91" s="48" t="s">
        <v>113</v>
      </c>
      <c r="B91" s="49"/>
      <c r="C91" s="50" t="s">
        <v>115</v>
      </c>
      <c r="D91" s="40">
        <f>SUM(D92:D102)</f>
        <v>691369</v>
      </c>
      <c r="E91" s="153">
        <f>SUM(E92:E102)</f>
        <v>2654932</v>
      </c>
      <c r="F91" s="167">
        <f>SUM(F92:F102)</f>
        <v>2659289.1599999997</v>
      </c>
      <c r="G91" s="161">
        <f t="shared" si="6"/>
        <v>1.0016411569109867</v>
      </c>
      <c r="H91" s="47">
        <f t="shared" si="7"/>
        <v>0.008209843123542076</v>
      </c>
    </row>
    <row r="92" spans="1:8" s="104" customFormat="1" ht="12.75">
      <c r="A92" s="99"/>
      <c r="B92" s="107" t="s">
        <v>39</v>
      </c>
      <c r="C92" s="106" t="s">
        <v>69</v>
      </c>
      <c r="D92" s="102"/>
      <c r="E92" s="155"/>
      <c r="F92" s="169">
        <v>58389.11</v>
      </c>
      <c r="G92" s="171"/>
      <c r="H92" s="46">
        <f t="shared" si="7"/>
        <v>0.00018026074051429665</v>
      </c>
    </row>
    <row r="93" spans="1:8" s="104" customFormat="1" ht="12.75">
      <c r="A93" s="99"/>
      <c r="B93" s="107" t="s">
        <v>216</v>
      </c>
      <c r="C93" s="105" t="s">
        <v>217</v>
      </c>
      <c r="D93" s="102"/>
      <c r="E93" s="155"/>
      <c r="F93" s="169">
        <v>245.9</v>
      </c>
      <c r="G93" s="171"/>
      <c r="H93" s="46">
        <f t="shared" si="7"/>
        <v>7.591503979503292E-07</v>
      </c>
    </row>
    <row r="94" spans="1:8" ht="12.75">
      <c r="A94" s="51" t="s">
        <v>113</v>
      </c>
      <c r="B94" s="52" t="s">
        <v>37</v>
      </c>
      <c r="C94" s="53" t="s">
        <v>66</v>
      </c>
      <c r="D94" s="41"/>
      <c r="E94" s="154"/>
      <c r="F94" s="168">
        <v>3692.82</v>
      </c>
      <c r="G94" s="171"/>
      <c r="H94" s="46">
        <f t="shared" si="7"/>
        <v>1.1400592812358417E-05</v>
      </c>
    </row>
    <row r="95" spans="1:8" ht="12.75">
      <c r="A95" s="51" t="s">
        <v>113</v>
      </c>
      <c r="B95" s="98" t="s">
        <v>20</v>
      </c>
      <c r="C95" s="53" t="s">
        <v>52</v>
      </c>
      <c r="D95" s="41"/>
      <c r="E95" s="154"/>
      <c r="F95" s="168">
        <v>40193.36</v>
      </c>
      <c r="G95" s="171"/>
      <c r="H95" s="46">
        <f t="shared" si="7"/>
        <v>0.0001240862352133422</v>
      </c>
    </row>
    <row r="96" spans="1:8" ht="25.5">
      <c r="A96" s="51" t="s">
        <v>113</v>
      </c>
      <c r="B96" s="52" t="s">
        <v>147</v>
      </c>
      <c r="C96" s="53" t="s">
        <v>148</v>
      </c>
      <c r="D96" s="41">
        <v>355831</v>
      </c>
      <c r="E96" s="154">
        <v>1213682</v>
      </c>
      <c r="F96" s="168">
        <v>1075053.13</v>
      </c>
      <c r="G96" s="171">
        <f t="shared" si="6"/>
        <v>0.8857782598736735</v>
      </c>
      <c r="H96" s="46">
        <f t="shared" si="7"/>
        <v>0.0033189386395170674</v>
      </c>
    </row>
    <row r="97" spans="1:8" ht="25.5">
      <c r="A97" s="51" t="s">
        <v>113</v>
      </c>
      <c r="B97" s="52" t="s">
        <v>149</v>
      </c>
      <c r="C97" s="53" t="s">
        <v>148</v>
      </c>
      <c r="D97" s="41">
        <v>33964</v>
      </c>
      <c r="E97" s="154">
        <v>92718</v>
      </c>
      <c r="F97" s="168">
        <v>83818.2</v>
      </c>
      <c r="G97" s="171">
        <f t="shared" si="6"/>
        <v>0.9040121659224746</v>
      </c>
      <c r="H97" s="46">
        <f t="shared" si="7"/>
        <v>0.0002587662459759263</v>
      </c>
    </row>
    <row r="98" spans="1:8" ht="38.25">
      <c r="A98" s="51" t="s">
        <v>113</v>
      </c>
      <c r="B98" s="52" t="s">
        <v>116</v>
      </c>
      <c r="C98" s="53" t="s">
        <v>55</v>
      </c>
      <c r="D98" s="41"/>
      <c r="E98" s="154">
        <v>19247</v>
      </c>
      <c r="F98" s="168">
        <v>18753.67</v>
      </c>
      <c r="G98" s="171">
        <f t="shared" si="6"/>
        <v>0.9743684730087805</v>
      </c>
      <c r="H98" s="46">
        <f t="shared" si="7"/>
        <v>5.789693388991114E-05</v>
      </c>
    </row>
    <row r="99" spans="1:8" ht="25.5">
      <c r="A99" s="51" t="s">
        <v>113</v>
      </c>
      <c r="B99" s="52" t="s">
        <v>150</v>
      </c>
      <c r="C99" s="53" t="s">
        <v>151</v>
      </c>
      <c r="D99" s="41">
        <v>121774</v>
      </c>
      <c r="E99" s="154">
        <v>159996</v>
      </c>
      <c r="F99" s="168">
        <v>158119.85</v>
      </c>
      <c r="G99" s="171">
        <f t="shared" si="6"/>
        <v>0.9882737693442336</v>
      </c>
      <c r="H99" s="46">
        <f t="shared" si="7"/>
        <v>0.0004881526923600909</v>
      </c>
    </row>
    <row r="100" spans="1:8" ht="38.25">
      <c r="A100" s="51" t="s">
        <v>113</v>
      </c>
      <c r="B100" s="52" t="s">
        <v>137</v>
      </c>
      <c r="C100" s="53" t="s">
        <v>22</v>
      </c>
      <c r="D100" s="41">
        <v>179800</v>
      </c>
      <c r="E100" s="154">
        <v>179800</v>
      </c>
      <c r="F100" s="168">
        <v>226817.9</v>
      </c>
      <c r="G100" s="171">
        <f t="shared" si="6"/>
        <v>1.2615011123470523</v>
      </c>
      <c r="H100" s="46">
        <f t="shared" si="7"/>
        <v>0.0007002395243890117</v>
      </c>
    </row>
    <row r="101" spans="1:8" ht="38.25">
      <c r="A101" s="51" t="s">
        <v>113</v>
      </c>
      <c r="B101" s="52" t="s">
        <v>202</v>
      </c>
      <c r="C101" s="53" t="s">
        <v>6</v>
      </c>
      <c r="D101" s="41"/>
      <c r="E101" s="154">
        <v>580121</v>
      </c>
      <c r="F101" s="168">
        <v>580120.6</v>
      </c>
      <c r="G101" s="171">
        <f t="shared" si="6"/>
        <v>0.9999993104886739</v>
      </c>
      <c r="H101" s="46">
        <f t="shared" si="7"/>
        <v>0.0017909669961333214</v>
      </c>
    </row>
    <row r="102" spans="1:8" ht="38.25">
      <c r="A102" s="51" t="s">
        <v>113</v>
      </c>
      <c r="B102" s="52" t="s">
        <v>152</v>
      </c>
      <c r="C102" s="53" t="s">
        <v>6</v>
      </c>
      <c r="D102" s="41"/>
      <c r="E102" s="154">
        <v>409368</v>
      </c>
      <c r="F102" s="168">
        <v>414084.62</v>
      </c>
      <c r="G102" s="171">
        <f t="shared" si="6"/>
        <v>1.0115217115162884</v>
      </c>
      <c r="H102" s="46">
        <f t="shared" si="7"/>
        <v>0.0012783753723387995</v>
      </c>
    </row>
    <row r="103" spans="1:8" ht="12.75">
      <c r="A103" s="48" t="s">
        <v>113</v>
      </c>
      <c r="B103" s="49"/>
      <c r="C103" s="50" t="s">
        <v>119</v>
      </c>
      <c r="D103" s="40">
        <f>SUM(D104:D104)</f>
        <v>0</v>
      </c>
      <c r="E103" s="153">
        <f>SUM(E104:E104)</f>
        <v>12158</v>
      </c>
      <c r="F103" s="167">
        <f>SUM(F104:F104)</f>
        <v>12150.26</v>
      </c>
      <c r="G103" s="171">
        <f t="shared" si="6"/>
        <v>0.9993633821352196</v>
      </c>
      <c r="H103" s="46">
        <f t="shared" si="7"/>
        <v>3.7510673908905925E-05</v>
      </c>
    </row>
    <row r="104" spans="1:8" ht="12.75">
      <c r="A104" s="51" t="s">
        <v>113</v>
      </c>
      <c r="B104" s="52" t="s">
        <v>153</v>
      </c>
      <c r="C104" s="53" t="s">
        <v>154</v>
      </c>
      <c r="D104" s="41"/>
      <c r="E104" s="154">
        <v>12158</v>
      </c>
      <c r="F104" s="168">
        <v>12150.26</v>
      </c>
      <c r="G104" s="171">
        <f t="shared" si="6"/>
        <v>0.9993633821352196</v>
      </c>
      <c r="H104" s="46">
        <f t="shared" si="7"/>
        <v>3.7510673908905925E-05</v>
      </c>
    </row>
    <row r="105" spans="1:8" ht="19.5" customHeight="1">
      <c r="A105" s="129" t="s">
        <v>156</v>
      </c>
      <c r="B105" s="130"/>
      <c r="C105" s="129" t="s">
        <v>157</v>
      </c>
      <c r="D105" s="131">
        <f>D106</f>
        <v>8600</v>
      </c>
      <c r="E105" s="152">
        <f>E106</f>
        <v>8100</v>
      </c>
      <c r="F105" s="166">
        <f>F106</f>
        <v>11959.1</v>
      </c>
      <c r="G105" s="160">
        <f t="shared" si="6"/>
        <v>1.4764320987654322</v>
      </c>
      <c r="H105" s="132">
        <f t="shared" si="7"/>
        <v>3.692051860157699E-05</v>
      </c>
    </row>
    <row r="106" spans="1:8" ht="12.75">
      <c r="A106" s="48" t="s">
        <v>113</v>
      </c>
      <c r="B106" s="49"/>
      <c r="C106" s="50" t="s">
        <v>115</v>
      </c>
      <c r="D106" s="40">
        <f>SUM(D107:D108)</f>
        <v>8600</v>
      </c>
      <c r="E106" s="153">
        <f>SUM(E107:E108)</f>
        <v>8100</v>
      </c>
      <c r="F106" s="167">
        <f>SUM(F107:F108)</f>
        <v>11959.1</v>
      </c>
      <c r="G106" s="161">
        <f t="shared" si="6"/>
        <v>1.4764320987654322</v>
      </c>
      <c r="H106" s="47">
        <f t="shared" si="7"/>
        <v>3.692051860157699E-05</v>
      </c>
    </row>
    <row r="107" spans="1:8" ht="51">
      <c r="A107" s="51" t="s">
        <v>113</v>
      </c>
      <c r="B107" s="52" t="s">
        <v>17</v>
      </c>
      <c r="C107" s="53" t="s">
        <v>81</v>
      </c>
      <c r="D107" s="41"/>
      <c r="E107" s="154"/>
      <c r="F107" s="168">
        <v>3873.42</v>
      </c>
      <c r="G107" s="171"/>
      <c r="H107" s="46">
        <f t="shared" si="7"/>
        <v>1.1958146947656625E-05</v>
      </c>
    </row>
    <row r="108" spans="1:8" ht="38.25">
      <c r="A108" s="51" t="s">
        <v>113</v>
      </c>
      <c r="B108" s="52" t="s">
        <v>116</v>
      </c>
      <c r="C108" s="53" t="s">
        <v>55</v>
      </c>
      <c r="D108" s="41">
        <v>8600</v>
      </c>
      <c r="E108" s="154">
        <v>8100</v>
      </c>
      <c r="F108" s="168">
        <v>8085.68</v>
      </c>
      <c r="G108" s="171">
        <f t="shared" si="6"/>
        <v>0.9982320987654322</v>
      </c>
      <c r="H108" s="46">
        <f t="shared" si="7"/>
        <v>2.4962371653920366E-05</v>
      </c>
    </row>
    <row r="109" spans="1:8" ht="19.5" customHeight="1">
      <c r="A109" s="129" t="s">
        <v>158</v>
      </c>
      <c r="B109" s="130"/>
      <c r="C109" s="129" t="s">
        <v>159</v>
      </c>
      <c r="D109" s="131">
        <f>D110+D120</f>
        <v>21466150</v>
      </c>
      <c r="E109" s="152">
        <f>E110+E120</f>
        <v>19864664</v>
      </c>
      <c r="F109" s="166">
        <f>F110+F120</f>
        <v>20100788.22</v>
      </c>
      <c r="G109" s="160">
        <f t="shared" si="6"/>
        <v>1.0118866455531288</v>
      </c>
      <c r="H109" s="132">
        <f t="shared" si="7"/>
        <v>0.062055800635739275</v>
      </c>
    </row>
    <row r="110" spans="1:8" ht="12.75">
      <c r="A110" s="48" t="s">
        <v>113</v>
      </c>
      <c r="B110" s="49"/>
      <c r="C110" s="50" t="s">
        <v>115</v>
      </c>
      <c r="D110" s="40">
        <f>SUM(D111:D119)</f>
        <v>21466150</v>
      </c>
      <c r="E110" s="153">
        <f>SUM(E111:E119)</f>
        <v>19850164</v>
      </c>
      <c r="F110" s="167">
        <f>SUM(F111:F119)</f>
        <v>20086313.52</v>
      </c>
      <c r="G110" s="161">
        <f t="shared" si="6"/>
        <v>1.0118966029701315</v>
      </c>
      <c r="H110" s="47">
        <f t="shared" si="7"/>
        <v>0.062011113875815684</v>
      </c>
    </row>
    <row r="111" spans="1:8" ht="12.75">
      <c r="A111" s="51" t="s">
        <v>113</v>
      </c>
      <c r="B111" s="52" t="s">
        <v>39</v>
      </c>
      <c r="C111" s="53" t="s">
        <v>69</v>
      </c>
      <c r="D111" s="41">
        <v>433200</v>
      </c>
      <c r="E111" s="154">
        <v>433200</v>
      </c>
      <c r="F111" s="168">
        <v>556696.84</v>
      </c>
      <c r="G111" s="171">
        <f t="shared" si="6"/>
        <v>1.2850804247460756</v>
      </c>
      <c r="H111" s="46">
        <f t="shared" si="7"/>
        <v>0.0017186524100190757</v>
      </c>
    </row>
    <row r="112" spans="1:8" ht="12.75">
      <c r="A112" s="51" t="s">
        <v>113</v>
      </c>
      <c r="B112" s="52" t="s">
        <v>37</v>
      </c>
      <c r="C112" s="53" t="s">
        <v>66</v>
      </c>
      <c r="D112" s="41"/>
      <c r="E112" s="154"/>
      <c r="F112" s="168">
        <v>640.47</v>
      </c>
      <c r="G112" s="171"/>
      <c r="H112" s="46">
        <f t="shared" si="7"/>
        <v>1.97727960705672E-06</v>
      </c>
    </row>
    <row r="113" spans="1:8" ht="12.75">
      <c r="A113" s="51" t="s">
        <v>113</v>
      </c>
      <c r="B113" s="52" t="s">
        <v>20</v>
      </c>
      <c r="C113" s="53" t="s">
        <v>52</v>
      </c>
      <c r="D113" s="41">
        <v>4800</v>
      </c>
      <c r="E113" s="154">
        <v>4800</v>
      </c>
      <c r="F113" s="168">
        <v>154493.72</v>
      </c>
      <c r="G113" s="171">
        <f t="shared" si="6"/>
        <v>32.186191666666666</v>
      </c>
      <c r="H113" s="46">
        <f t="shared" si="7"/>
        <v>0.00047695798706314245</v>
      </c>
    </row>
    <row r="114" spans="1:8" ht="25.5">
      <c r="A114" s="51" t="s">
        <v>113</v>
      </c>
      <c r="B114" s="52" t="s">
        <v>147</v>
      </c>
      <c r="C114" s="53" t="s">
        <v>148</v>
      </c>
      <c r="D114" s="41"/>
      <c r="E114" s="154">
        <v>688500</v>
      </c>
      <c r="F114" s="168">
        <v>647378.83</v>
      </c>
      <c r="G114" s="171">
        <f t="shared" si="6"/>
        <v>0.9402742628903412</v>
      </c>
      <c r="H114" s="46">
        <f t="shared" si="7"/>
        <v>0.001998608769496212</v>
      </c>
    </row>
    <row r="115" spans="1:8" ht="25.5">
      <c r="A115" s="51" t="s">
        <v>113</v>
      </c>
      <c r="B115" s="52" t="s">
        <v>149</v>
      </c>
      <c r="C115" s="53" t="s">
        <v>148</v>
      </c>
      <c r="D115" s="41"/>
      <c r="E115" s="154">
        <v>36450</v>
      </c>
      <c r="F115" s="168">
        <v>29193.45</v>
      </c>
      <c r="G115" s="171">
        <f t="shared" si="6"/>
        <v>0.8009176954732511</v>
      </c>
      <c r="H115" s="46">
        <f t="shared" si="7"/>
        <v>9.012695886556746E-05</v>
      </c>
    </row>
    <row r="116" spans="1:8" ht="38.25">
      <c r="A116" s="51" t="s">
        <v>113</v>
      </c>
      <c r="B116" s="52" t="s">
        <v>116</v>
      </c>
      <c r="C116" s="53" t="s">
        <v>55</v>
      </c>
      <c r="D116" s="41">
        <v>17174000</v>
      </c>
      <c r="E116" s="154">
        <v>14766732</v>
      </c>
      <c r="F116" s="168">
        <v>14678337.7</v>
      </c>
      <c r="G116" s="171">
        <f t="shared" si="6"/>
        <v>0.9940139565070998</v>
      </c>
      <c r="H116" s="46">
        <f t="shared" si="7"/>
        <v>0.045315436788142816</v>
      </c>
    </row>
    <row r="117" spans="1:8" ht="38.25">
      <c r="A117" s="51" t="s">
        <v>113</v>
      </c>
      <c r="B117" s="52" t="s">
        <v>130</v>
      </c>
      <c r="C117" s="53" t="s">
        <v>53</v>
      </c>
      <c r="D117" s="41"/>
      <c r="E117" s="154">
        <v>201000</v>
      </c>
      <c r="F117" s="168">
        <v>200986.94</v>
      </c>
      <c r="G117" s="171">
        <f t="shared" si="6"/>
        <v>0.9999350248756219</v>
      </c>
      <c r="H117" s="46">
        <f t="shared" si="7"/>
        <v>0.0006204933529232165</v>
      </c>
    </row>
    <row r="118" spans="1:8" ht="25.5">
      <c r="A118" s="51" t="s">
        <v>113</v>
      </c>
      <c r="B118" s="52" t="s">
        <v>150</v>
      </c>
      <c r="C118" s="53" t="s">
        <v>151</v>
      </c>
      <c r="D118" s="41">
        <v>3849000</v>
      </c>
      <c r="E118" s="154">
        <v>3714332</v>
      </c>
      <c r="F118" s="168">
        <v>3629332.95</v>
      </c>
      <c r="G118" s="171">
        <f t="shared" si="6"/>
        <v>0.9771159255553893</v>
      </c>
      <c r="H118" s="46">
        <f t="shared" si="7"/>
        <v>0.011204593547323068</v>
      </c>
    </row>
    <row r="119" spans="1:8" ht="38.25">
      <c r="A119" s="51" t="s">
        <v>113</v>
      </c>
      <c r="B119" s="52" t="s">
        <v>123</v>
      </c>
      <c r="C119" s="53" t="s">
        <v>124</v>
      </c>
      <c r="D119" s="41">
        <v>5150</v>
      </c>
      <c r="E119" s="154">
        <v>5150</v>
      </c>
      <c r="F119" s="168">
        <v>189252.62</v>
      </c>
      <c r="G119" s="171">
        <f t="shared" si="6"/>
        <v>36.74808155339806</v>
      </c>
      <c r="H119" s="46">
        <f t="shared" si="7"/>
        <v>0.0005842667823755284</v>
      </c>
    </row>
    <row r="120" spans="1:8" ht="12.75">
      <c r="A120" s="48" t="s">
        <v>113</v>
      </c>
      <c r="B120" s="49"/>
      <c r="C120" s="50" t="s">
        <v>119</v>
      </c>
      <c r="D120" s="40">
        <f>SUM(D121:D121)</f>
        <v>0</v>
      </c>
      <c r="E120" s="153">
        <f>SUM(E121:E121)</f>
        <v>14500</v>
      </c>
      <c r="F120" s="167">
        <f>SUM(F121:F121)</f>
        <v>14474.7</v>
      </c>
      <c r="G120" s="161">
        <f t="shared" si="6"/>
        <v>0.9982551724137931</v>
      </c>
      <c r="H120" s="47">
        <f t="shared" si="7"/>
        <v>4.468675992359345E-05</v>
      </c>
    </row>
    <row r="121" spans="1:8" ht="38.25">
      <c r="A121" s="51" t="s">
        <v>113</v>
      </c>
      <c r="B121" s="52" t="s">
        <v>161</v>
      </c>
      <c r="C121" s="53" t="s">
        <v>110</v>
      </c>
      <c r="D121" s="41"/>
      <c r="E121" s="154">
        <v>14500</v>
      </c>
      <c r="F121" s="168">
        <v>14474.7</v>
      </c>
      <c r="G121" s="171">
        <f t="shared" si="6"/>
        <v>0.9982551724137931</v>
      </c>
      <c r="H121" s="46">
        <f t="shared" si="7"/>
        <v>4.468675992359345E-05</v>
      </c>
    </row>
    <row r="122" spans="1:8" ht="19.5" customHeight="1">
      <c r="A122" s="129" t="s">
        <v>162</v>
      </c>
      <c r="B122" s="130"/>
      <c r="C122" s="129" t="s">
        <v>163</v>
      </c>
      <c r="D122" s="131">
        <f>D123</f>
        <v>761300</v>
      </c>
      <c r="E122" s="152">
        <f>E123</f>
        <v>761300</v>
      </c>
      <c r="F122" s="166">
        <f>F123</f>
        <v>940950.85</v>
      </c>
      <c r="G122" s="160">
        <f t="shared" si="6"/>
        <v>1.2359790489951399</v>
      </c>
      <c r="H122" s="132">
        <f t="shared" si="7"/>
        <v>0.0029049337626238327</v>
      </c>
    </row>
    <row r="123" spans="1:8" ht="12.75">
      <c r="A123" s="48" t="s">
        <v>113</v>
      </c>
      <c r="B123" s="49"/>
      <c r="C123" s="50" t="s">
        <v>115</v>
      </c>
      <c r="D123" s="40">
        <f>SUM(D124:D124)</f>
        <v>761300</v>
      </c>
      <c r="E123" s="153">
        <f>SUM(E124:E124)</f>
        <v>761300</v>
      </c>
      <c r="F123" s="167">
        <f>SUM(F124:F124)</f>
        <v>940950.85</v>
      </c>
      <c r="G123" s="161">
        <f t="shared" si="6"/>
        <v>1.2359790489951399</v>
      </c>
      <c r="H123" s="47">
        <f t="shared" si="7"/>
        <v>0.0029049337626238327</v>
      </c>
    </row>
    <row r="124" spans="1:8" ht="12.75">
      <c r="A124" s="51" t="s">
        <v>113</v>
      </c>
      <c r="B124" s="52" t="s">
        <v>39</v>
      </c>
      <c r="C124" s="53" t="s">
        <v>69</v>
      </c>
      <c r="D124" s="41">
        <v>761300</v>
      </c>
      <c r="E124" s="154">
        <v>761300</v>
      </c>
      <c r="F124" s="168">
        <v>940950.85</v>
      </c>
      <c r="G124" s="171">
        <f t="shared" si="6"/>
        <v>1.2359790489951399</v>
      </c>
      <c r="H124" s="46">
        <f t="shared" si="7"/>
        <v>0.0029049337626238327</v>
      </c>
    </row>
    <row r="125" spans="1:8" ht="19.5" customHeight="1">
      <c r="A125" s="129" t="s">
        <v>164</v>
      </c>
      <c r="B125" s="130" t="s">
        <v>113</v>
      </c>
      <c r="C125" s="129" t="s">
        <v>165</v>
      </c>
      <c r="D125" s="131">
        <f aca="true" t="shared" si="8" ref="D125:F126">D126</f>
        <v>0</v>
      </c>
      <c r="E125" s="152">
        <f t="shared" si="8"/>
        <v>422632</v>
      </c>
      <c r="F125" s="166">
        <f t="shared" si="8"/>
        <v>376690.74</v>
      </c>
      <c r="G125" s="160">
        <f t="shared" si="6"/>
        <v>0.8912972515095875</v>
      </c>
      <c r="H125" s="132">
        <f t="shared" si="7"/>
        <v>0.0011629317819243756</v>
      </c>
    </row>
    <row r="126" spans="1:8" ht="12.75">
      <c r="A126" s="48" t="s">
        <v>113</v>
      </c>
      <c r="B126" s="49"/>
      <c r="C126" s="50" t="s">
        <v>115</v>
      </c>
      <c r="D126" s="40">
        <f t="shared" si="8"/>
        <v>0</v>
      </c>
      <c r="E126" s="153">
        <f t="shared" si="8"/>
        <v>422632</v>
      </c>
      <c r="F126" s="167">
        <f t="shared" si="8"/>
        <v>376690.74</v>
      </c>
      <c r="G126" s="161">
        <f t="shared" si="6"/>
        <v>0.8912972515095875</v>
      </c>
      <c r="H126" s="47">
        <f t="shared" si="7"/>
        <v>0.0011629317819243756</v>
      </c>
    </row>
    <row r="127" spans="1:8" ht="25.5">
      <c r="A127" s="51" t="s">
        <v>113</v>
      </c>
      <c r="B127" s="52" t="s">
        <v>150</v>
      </c>
      <c r="C127" s="53" t="s">
        <v>151</v>
      </c>
      <c r="D127" s="41"/>
      <c r="E127" s="154">
        <v>422632</v>
      </c>
      <c r="F127" s="168">
        <v>376690.74</v>
      </c>
      <c r="G127" s="171">
        <f t="shared" si="6"/>
        <v>0.8912972515095875</v>
      </c>
      <c r="H127" s="46">
        <f t="shared" si="7"/>
        <v>0.0011629317819243756</v>
      </c>
    </row>
    <row r="128" spans="1:8" ht="19.5" customHeight="1">
      <c r="A128" s="129" t="s">
        <v>166</v>
      </c>
      <c r="B128" s="130" t="s">
        <v>113</v>
      </c>
      <c r="C128" s="129" t="s">
        <v>167</v>
      </c>
      <c r="D128" s="131">
        <f>D129+D136</f>
        <v>789210</v>
      </c>
      <c r="E128" s="152">
        <f>E129+E136</f>
        <v>1115647</v>
      </c>
      <c r="F128" s="166">
        <f>F129+F136</f>
        <v>915098.47</v>
      </c>
      <c r="G128" s="160">
        <f t="shared" si="6"/>
        <v>0.8202401566086763</v>
      </c>
      <c r="H128" s="132">
        <f t="shared" si="7"/>
        <v>0.002825121462644316</v>
      </c>
    </row>
    <row r="129" spans="1:8" ht="12.75">
      <c r="A129" s="48" t="s">
        <v>113</v>
      </c>
      <c r="B129" s="49"/>
      <c r="C129" s="50" t="s">
        <v>115</v>
      </c>
      <c r="D129" s="40">
        <f>SUM(D130:D135)</f>
        <v>443500</v>
      </c>
      <c r="E129" s="153">
        <f>SUM(E130:E135)</f>
        <v>769937</v>
      </c>
      <c r="F129" s="167">
        <f>SUM(F130:F135)</f>
        <v>863320.74</v>
      </c>
      <c r="G129" s="161">
        <f t="shared" si="6"/>
        <v>1.1212875079389613</v>
      </c>
      <c r="H129" s="47">
        <f t="shared" si="7"/>
        <v>0.0026652715873516576</v>
      </c>
    </row>
    <row r="130" spans="1:8" ht="12.75">
      <c r="A130" s="51" t="s">
        <v>113</v>
      </c>
      <c r="B130" s="52" t="s">
        <v>40</v>
      </c>
      <c r="C130" s="53" t="s">
        <v>41</v>
      </c>
      <c r="D130" s="41">
        <v>15000</v>
      </c>
      <c r="E130" s="154">
        <v>15000</v>
      </c>
      <c r="F130" s="168">
        <v>12390.38</v>
      </c>
      <c r="G130" s="171">
        <f t="shared" si="6"/>
        <v>0.8260253333333333</v>
      </c>
      <c r="H130" s="46">
        <f t="shared" si="7"/>
        <v>3.825198010474095E-05</v>
      </c>
    </row>
    <row r="131" spans="1:8" ht="25.5">
      <c r="A131" s="51" t="s">
        <v>113</v>
      </c>
      <c r="B131" s="52" t="s">
        <v>105</v>
      </c>
      <c r="C131" s="53" t="s">
        <v>106</v>
      </c>
      <c r="D131" s="41"/>
      <c r="E131" s="154"/>
      <c r="F131" s="168">
        <v>192718.05</v>
      </c>
      <c r="G131" s="171"/>
      <c r="H131" s="46">
        <f t="shared" si="7"/>
        <v>0.0005949653694579562</v>
      </c>
    </row>
    <row r="132" spans="1:8" ht="12.75">
      <c r="A132" s="51" t="s">
        <v>113</v>
      </c>
      <c r="B132" s="52" t="s">
        <v>39</v>
      </c>
      <c r="C132" s="53" t="s">
        <v>69</v>
      </c>
      <c r="D132" s="41">
        <v>24000</v>
      </c>
      <c r="E132" s="154">
        <v>24000</v>
      </c>
      <c r="F132" s="168">
        <v>24114.77</v>
      </c>
      <c r="G132" s="171">
        <f t="shared" si="6"/>
        <v>1.0047820833333334</v>
      </c>
      <c r="H132" s="46">
        <f t="shared" si="7"/>
        <v>7.444789443668426E-05</v>
      </c>
    </row>
    <row r="133" spans="1:8" ht="12.75">
      <c r="A133" s="51" t="s">
        <v>113</v>
      </c>
      <c r="B133" s="98" t="s">
        <v>221</v>
      </c>
      <c r="C133" s="53" t="s">
        <v>66</v>
      </c>
      <c r="D133" s="41"/>
      <c r="E133" s="154"/>
      <c r="F133" s="168">
        <v>12675.4</v>
      </c>
      <c r="G133" s="171"/>
      <c r="H133" s="46">
        <f aca="true" t="shared" si="9" ref="H133:H160">F133/$F$3</f>
        <v>3.913190302635056E-05</v>
      </c>
    </row>
    <row r="134" spans="1:8" ht="12.75">
      <c r="A134" s="51" t="s">
        <v>113</v>
      </c>
      <c r="B134" s="52" t="s">
        <v>203</v>
      </c>
      <c r="C134" s="53" t="s">
        <v>204</v>
      </c>
      <c r="D134" s="41"/>
      <c r="E134" s="154">
        <v>326437</v>
      </c>
      <c r="F134" s="168">
        <v>326435.91</v>
      </c>
      <c r="G134" s="171">
        <f aca="true" t="shared" si="10" ref="G134:G160">F134/E134</f>
        <v>0.9999966609177268</v>
      </c>
      <c r="H134" s="46">
        <f t="shared" si="9"/>
        <v>0.0010077834525489134</v>
      </c>
    </row>
    <row r="135" spans="1:8" ht="38.25">
      <c r="A135" s="51" t="s">
        <v>113</v>
      </c>
      <c r="B135" s="52" t="s">
        <v>137</v>
      </c>
      <c r="C135" s="53" t="s">
        <v>22</v>
      </c>
      <c r="D135" s="41">
        <v>404500</v>
      </c>
      <c r="E135" s="154">
        <v>404500</v>
      </c>
      <c r="F135" s="168">
        <v>294986.23</v>
      </c>
      <c r="G135" s="171">
        <f t="shared" si="10"/>
        <v>0.7292613844252163</v>
      </c>
      <c r="H135" s="46">
        <f t="shared" si="9"/>
        <v>0.0009106909877770122</v>
      </c>
    </row>
    <row r="136" spans="1:8" ht="12.75">
      <c r="A136" s="48" t="s">
        <v>113</v>
      </c>
      <c r="B136" s="49"/>
      <c r="C136" s="50" t="s">
        <v>119</v>
      </c>
      <c r="D136" s="40">
        <f>SUM(D137:D139)</f>
        <v>345710</v>
      </c>
      <c r="E136" s="153">
        <f>SUM(E137:E139)</f>
        <v>345710</v>
      </c>
      <c r="F136" s="167">
        <f>SUM(F137:F139)</f>
        <v>51777.729999999996</v>
      </c>
      <c r="G136" s="161">
        <f t="shared" si="10"/>
        <v>0.14977215006797603</v>
      </c>
      <c r="H136" s="47">
        <f t="shared" si="9"/>
        <v>0.0001598498752926584</v>
      </c>
    </row>
    <row r="137" spans="1:8" ht="38.25">
      <c r="A137" s="51" t="s">
        <v>113</v>
      </c>
      <c r="B137" s="52" t="s">
        <v>127</v>
      </c>
      <c r="C137" s="53" t="s">
        <v>82</v>
      </c>
      <c r="D137" s="41"/>
      <c r="E137" s="154"/>
      <c r="F137" s="168">
        <v>7143.23</v>
      </c>
      <c r="G137" s="171"/>
      <c r="H137" s="46">
        <f t="shared" si="9"/>
        <v>2.2052809667144082E-05</v>
      </c>
    </row>
    <row r="138" spans="1:8" ht="38.25">
      <c r="A138" s="51" t="s">
        <v>113</v>
      </c>
      <c r="B138" s="52" t="s">
        <v>168</v>
      </c>
      <c r="C138" s="53" t="s">
        <v>169</v>
      </c>
      <c r="D138" s="41">
        <v>106600</v>
      </c>
      <c r="E138" s="154">
        <v>106600</v>
      </c>
      <c r="F138" s="168">
        <v>44634.5</v>
      </c>
      <c r="G138" s="171">
        <f t="shared" si="10"/>
        <v>0.41871013133208257</v>
      </c>
      <c r="H138" s="46">
        <f t="shared" si="9"/>
        <v>0.0001377970656255143</v>
      </c>
    </row>
    <row r="139" spans="1:8" ht="38.25">
      <c r="A139" s="51" t="s">
        <v>113</v>
      </c>
      <c r="B139" s="52" t="s">
        <v>170</v>
      </c>
      <c r="C139" s="53" t="s">
        <v>42</v>
      </c>
      <c r="D139" s="41">
        <v>239110</v>
      </c>
      <c r="E139" s="154">
        <v>239110</v>
      </c>
      <c r="F139" s="168">
        <v>0</v>
      </c>
      <c r="G139" s="171">
        <f t="shared" si="10"/>
        <v>0</v>
      </c>
      <c r="H139" s="46">
        <f t="shared" si="9"/>
        <v>0</v>
      </c>
    </row>
    <row r="140" spans="1:8" ht="19.5" customHeight="1">
      <c r="A140" s="129" t="s">
        <v>186</v>
      </c>
      <c r="B140" s="130" t="s">
        <v>113</v>
      </c>
      <c r="C140" s="129" t="s">
        <v>187</v>
      </c>
      <c r="D140" s="140">
        <f aca="true" t="shared" si="11" ref="D140:F141">D141</f>
        <v>0</v>
      </c>
      <c r="E140" s="152">
        <f t="shared" si="11"/>
        <v>2012096</v>
      </c>
      <c r="F140" s="166">
        <f t="shared" si="11"/>
        <v>2548085.87</v>
      </c>
      <c r="G140" s="160">
        <f t="shared" si="10"/>
        <v>1.2663838455024015</v>
      </c>
      <c r="H140" s="132">
        <f t="shared" si="9"/>
        <v>0.007866532745921556</v>
      </c>
    </row>
    <row r="141" spans="1:8" ht="12.75">
      <c r="A141" s="48" t="s">
        <v>113</v>
      </c>
      <c r="B141" s="49"/>
      <c r="C141" s="50" t="s">
        <v>119</v>
      </c>
      <c r="D141" s="40">
        <f t="shared" si="11"/>
        <v>0</v>
      </c>
      <c r="E141" s="153">
        <f t="shared" si="11"/>
        <v>2012096</v>
      </c>
      <c r="F141" s="167">
        <f t="shared" si="11"/>
        <v>2548085.87</v>
      </c>
      <c r="G141" s="161">
        <f t="shared" si="10"/>
        <v>1.2663838455024015</v>
      </c>
      <c r="H141" s="47">
        <f t="shared" si="9"/>
        <v>0.007866532745921556</v>
      </c>
    </row>
    <row r="142" spans="1:8" ht="12.75">
      <c r="A142" s="51" t="s">
        <v>113</v>
      </c>
      <c r="B142" s="52" t="s">
        <v>153</v>
      </c>
      <c r="C142" s="53" t="s">
        <v>154</v>
      </c>
      <c r="D142" s="41"/>
      <c r="E142" s="154">
        <v>2012096</v>
      </c>
      <c r="F142" s="168">
        <v>2548085.87</v>
      </c>
      <c r="G142" s="171">
        <f t="shared" si="10"/>
        <v>1.2663838455024015</v>
      </c>
      <c r="H142" s="46">
        <f t="shared" si="9"/>
        <v>0.007866532745921556</v>
      </c>
    </row>
    <row r="143" spans="1:8" ht="25.5">
      <c r="A143" s="129" t="s">
        <v>171</v>
      </c>
      <c r="B143" s="130" t="s">
        <v>113</v>
      </c>
      <c r="C143" s="129" t="s">
        <v>172</v>
      </c>
      <c r="D143" s="131">
        <f>D144</f>
        <v>1002600</v>
      </c>
      <c r="E143" s="152">
        <f>E144</f>
        <v>1221700</v>
      </c>
      <c r="F143" s="166">
        <f>F144</f>
        <v>2128666.84</v>
      </c>
      <c r="G143" s="160">
        <f t="shared" si="10"/>
        <v>1.7423809773266759</v>
      </c>
      <c r="H143" s="132">
        <f t="shared" si="9"/>
        <v>0.006571688811263398</v>
      </c>
    </row>
    <row r="144" spans="1:8" ht="12.75">
      <c r="A144" s="48" t="s">
        <v>113</v>
      </c>
      <c r="B144" s="49"/>
      <c r="C144" s="50" t="s">
        <v>115</v>
      </c>
      <c r="D144" s="40">
        <f>SUM(D145:D148)</f>
        <v>1002600</v>
      </c>
      <c r="E144" s="153">
        <f>SUM(E145:E148)</f>
        <v>1221700</v>
      </c>
      <c r="F144" s="167">
        <f>SUM(F145:F148)</f>
        <v>2128666.84</v>
      </c>
      <c r="G144" s="161">
        <f t="shared" si="10"/>
        <v>1.7423809773266759</v>
      </c>
      <c r="H144" s="47">
        <f t="shared" si="9"/>
        <v>0.006571688811263398</v>
      </c>
    </row>
    <row r="145" spans="1:8" ht="25.5">
      <c r="A145" s="51" t="s">
        <v>113</v>
      </c>
      <c r="B145" s="52" t="s">
        <v>105</v>
      </c>
      <c r="C145" s="53" t="s">
        <v>106</v>
      </c>
      <c r="D145" s="41"/>
      <c r="E145" s="154"/>
      <c r="F145" s="168">
        <v>470</v>
      </c>
      <c r="G145" s="171"/>
      <c r="H145" s="46">
        <f t="shared" si="9"/>
        <v>1.4509991339432888E-06</v>
      </c>
    </row>
    <row r="146" spans="1:8" ht="12.75">
      <c r="A146" s="51" t="s">
        <v>113</v>
      </c>
      <c r="B146" s="52" t="s">
        <v>39</v>
      </c>
      <c r="C146" s="53" t="s">
        <v>69</v>
      </c>
      <c r="D146" s="41">
        <v>1000000</v>
      </c>
      <c r="E146" s="154">
        <v>1000000</v>
      </c>
      <c r="F146" s="168">
        <v>1344637.24</v>
      </c>
      <c r="G146" s="171">
        <f t="shared" si="10"/>
        <v>1.34463724</v>
      </c>
      <c r="H146" s="46">
        <f t="shared" si="9"/>
        <v>0.004151207384484881</v>
      </c>
    </row>
    <row r="147" spans="1:8" ht="12.75">
      <c r="A147" s="51" t="s">
        <v>113</v>
      </c>
      <c r="B147" s="52" t="s">
        <v>37</v>
      </c>
      <c r="C147" s="53" t="s">
        <v>66</v>
      </c>
      <c r="D147" s="41">
        <v>100</v>
      </c>
      <c r="E147" s="154">
        <v>100</v>
      </c>
      <c r="F147" s="168">
        <v>1387.75</v>
      </c>
      <c r="G147" s="171">
        <f t="shared" si="10"/>
        <v>13.8775</v>
      </c>
      <c r="H147" s="46">
        <f t="shared" si="9"/>
        <v>4.284306485382551E-06</v>
      </c>
    </row>
    <row r="148" spans="1:8" ht="12.75">
      <c r="A148" s="51" t="s">
        <v>113</v>
      </c>
      <c r="B148" s="52" t="s">
        <v>20</v>
      </c>
      <c r="C148" s="53" t="s">
        <v>52</v>
      </c>
      <c r="D148" s="41">
        <v>2500</v>
      </c>
      <c r="E148" s="154">
        <v>221600</v>
      </c>
      <c r="F148" s="168">
        <v>782171.85</v>
      </c>
      <c r="G148" s="171">
        <f t="shared" si="10"/>
        <v>3.5296563628158846</v>
      </c>
      <c r="H148" s="46">
        <f t="shared" si="9"/>
        <v>0.0024147461211591914</v>
      </c>
    </row>
    <row r="149" spans="1:8" ht="19.5" customHeight="1">
      <c r="A149" s="129" t="s">
        <v>173</v>
      </c>
      <c r="B149" s="130" t="s">
        <v>113</v>
      </c>
      <c r="C149" s="129" t="s">
        <v>174</v>
      </c>
      <c r="D149" s="131">
        <f>D150+D155</f>
        <v>5406972</v>
      </c>
      <c r="E149" s="152">
        <f>E150+E155</f>
        <v>5430457</v>
      </c>
      <c r="F149" s="166">
        <f>F150+F155</f>
        <v>5418068.890000001</v>
      </c>
      <c r="G149" s="160">
        <f t="shared" si="10"/>
        <v>0.9977187721033425</v>
      </c>
      <c r="H149" s="132">
        <f t="shared" si="9"/>
        <v>0.016726836738372504</v>
      </c>
    </row>
    <row r="150" spans="1:8" ht="12.75">
      <c r="A150" s="48" t="s">
        <v>113</v>
      </c>
      <c r="B150" s="49"/>
      <c r="C150" s="50" t="s">
        <v>115</v>
      </c>
      <c r="D150" s="40">
        <f>SUM(D151:D154)</f>
        <v>2510000</v>
      </c>
      <c r="E150" s="153">
        <f>SUM(E151:E154)</f>
        <v>2510000</v>
      </c>
      <c r="F150" s="167">
        <f>SUM(F151:F154)</f>
        <v>2497611.96</v>
      </c>
      <c r="G150" s="161">
        <f t="shared" si="10"/>
        <v>0.9950645258964144</v>
      </c>
      <c r="H150" s="47">
        <f t="shared" si="9"/>
        <v>0.007710708065715745</v>
      </c>
    </row>
    <row r="151" spans="1:8" ht="12.75">
      <c r="A151" s="51" t="s">
        <v>113</v>
      </c>
      <c r="B151" s="52" t="s">
        <v>39</v>
      </c>
      <c r="C151" s="53" t="s">
        <v>69</v>
      </c>
      <c r="D151" s="41">
        <v>2400000</v>
      </c>
      <c r="E151" s="154">
        <v>2400000</v>
      </c>
      <c r="F151" s="168">
        <v>2397364.15</v>
      </c>
      <c r="G151" s="171">
        <f t="shared" si="10"/>
        <v>0.9989017291666666</v>
      </c>
      <c r="H151" s="46">
        <f t="shared" si="9"/>
        <v>0.007401219798716358</v>
      </c>
    </row>
    <row r="152" spans="1:8" s="104" customFormat="1" ht="12.75">
      <c r="A152" s="99"/>
      <c r="B152" s="107" t="s">
        <v>216</v>
      </c>
      <c r="C152" s="105" t="s">
        <v>217</v>
      </c>
      <c r="D152" s="102"/>
      <c r="E152" s="155"/>
      <c r="F152" s="169">
        <v>610</v>
      </c>
      <c r="G152" s="171"/>
      <c r="H152" s="46">
        <f t="shared" si="9"/>
        <v>1.8832116419263961E-06</v>
      </c>
    </row>
    <row r="153" spans="1:8" ht="12.75">
      <c r="A153" s="51" t="s">
        <v>113</v>
      </c>
      <c r="B153" s="52" t="s">
        <v>37</v>
      </c>
      <c r="C153" s="53" t="s">
        <v>66</v>
      </c>
      <c r="D153" s="41">
        <v>10000</v>
      </c>
      <c r="E153" s="154">
        <v>10000</v>
      </c>
      <c r="F153" s="168">
        <v>39731.89</v>
      </c>
      <c r="G153" s="171">
        <f t="shared" si="10"/>
        <v>3.973189</v>
      </c>
      <c r="H153" s="46">
        <f t="shared" si="9"/>
        <v>0.00012266157017006387</v>
      </c>
    </row>
    <row r="154" spans="1:8" ht="12.75">
      <c r="A154" s="51" t="s">
        <v>113</v>
      </c>
      <c r="B154" s="52" t="s">
        <v>20</v>
      </c>
      <c r="C154" s="53" t="s">
        <v>52</v>
      </c>
      <c r="D154" s="41">
        <v>100000</v>
      </c>
      <c r="E154" s="154">
        <v>100000</v>
      </c>
      <c r="F154" s="168">
        <v>59905.92</v>
      </c>
      <c r="G154" s="171">
        <f t="shared" si="10"/>
        <v>0.5990592</v>
      </c>
      <c r="H154" s="46">
        <f t="shared" si="9"/>
        <v>0.00018494348518739563</v>
      </c>
    </row>
    <row r="155" spans="1:8" ht="12.75">
      <c r="A155" s="48" t="s">
        <v>113</v>
      </c>
      <c r="B155" s="49"/>
      <c r="C155" s="50" t="s">
        <v>119</v>
      </c>
      <c r="D155" s="40">
        <f>SUM(D156:D157)</f>
        <v>2896972</v>
      </c>
      <c r="E155" s="153">
        <f>SUM(E156:E157)</f>
        <v>2920457</v>
      </c>
      <c r="F155" s="167">
        <f>SUM(F156:F157)</f>
        <v>2920456.93</v>
      </c>
      <c r="G155" s="161">
        <f t="shared" si="10"/>
        <v>0.9999999760311487</v>
      </c>
      <c r="H155" s="47">
        <f t="shared" si="9"/>
        <v>0.009016128672656758</v>
      </c>
    </row>
    <row r="156" spans="1:8" ht="51">
      <c r="A156" s="51" t="s">
        <v>113</v>
      </c>
      <c r="B156" s="52" t="s">
        <v>205</v>
      </c>
      <c r="C156" s="53" t="s">
        <v>222</v>
      </c>
      <c r="D156" s="41"/>
      <c r="E156" s="154">
        <v>23485</v>
      </c>
      <c r="F156" s="168">
        <v>23485</v>
      </c>
      <c r="G156" s="171">
        <f t="shared" si="10"/>
        <v>1</v>
      </c>
      <c r="H156" s="46">
        <f t="shared" si="9"/>
        <v>7.250364821416626E-05</v>
      </c>
    </row>
    <row r="157" spans="1:8" ht="38.25">
      <c r="A157" s="51" t="s">
        <v>113</v>
      </c>
      <c r="B157" s="52" t="s">
        <v>127</v>
      </c>
      <c r="C157" s="53" t="s">
        <v>82</v>
      </c>
      <c r="D157" s="41">
        <v>2896972</v>
      </c>
      <c r="E157" s="154">
        <v>2896972</v>
      </c>
      <c r="F157" s="168">
        <v>2896971.93</v>
      </c>
      <c r="G157" s="171">
        <f t="shared" si="10"/>
        <v>0.9999999758368393</v>
      </c>
      <c r="H157" s="46">
        <f t="shared" si="9"/>
        <v>0.008943625024442592</v>
      </c>
    </row>
    <row r="158" spans="1:9" s="43" customFormat="1" ht="19.5" customHeight="1">
      <c r="A158" s="135" t="s">
        <v>113</v>
      </c>
      <c r="B158" s="135"/>
      <c r="C158" s="136" t="s">
        <v>175</v>
      </c>
      <c r="D158" s="137">
        <f>D159+D160</f>
        <v>353822256</v>
      </c>
      <c r="E158" s="150">
        <f>E159+E160</f>
        <v>357834878</v>
      </c>
      <c r="F158" s="164">
        <f>F159+F160</f>
        <v>323914735.0300001</v>
      </c>
      <c r="G158" s="158">
        <f t="shared" si="10"/>
        <v>0.9052072756026875</v>
      </c>
      <c r="H158" s="138">
        <f t="shared" si="9"/>
        <v>1</v>
      </c>
      <c r="I158" s="42"/>
    </row>
    <row r="159" spans="1:9" s="43" customFormat="1" ht="12.75">
      <c r="A159" s="44" t="s">
        <v>113</v>
      </c>
      <c r="B159" s="44"/>
      <c r="C159" s="45" t="s">
        <v>115</v>
      </c>
      <c r="D159" s="39">
        <f>D7+D10+D13+D21+D32+D36+D45+D48+D51+D58+D83+D86+D91+D106+D110+D123+D126+D129+D141+D144+D150</f>
        <v>323551574</v>
      </c>
      <c r="E159" s="151">
        <f>E7+E10+E13+E21+E32+E36+E45+E48+E51+E58+E83+E86+E91+E106+E110+E123+E126+E129+E144+E150</f>
        <v>326042079</v>
      </c>
      <c r="F159" s="165">
        <f>F7+F10+F13+F21+F32+F36+F45+F48+F51+F58+F83+F86+F91+F106+F110+F123+F126+F129+F144+F150</f>
        <v>307297336.81000006</v>
      </c>
      <c r="G159" s="171">
        <f t="shared" si="10"/>
        <v>0.9425082116777941</v>
      </c>
      <c r="H159" s="46">
        <f t="shared" si="9"/>
        <v>0.9486982331369983</v>
      </c>
      <c r="I159" s="145"/>
    </row>
    <row r="160" spans="1:8" s="43" customFormat="1" ht="13.5" thickBot="1">
      <c r="A160" s="44" t="s">
        <v>113</v>
      </c>
      <c r="B160" s="44"/>
      <c r="C160" s="45" t="s">
        <v>119</v>
      </c>
      <c r="D160" s="39">
        <f>D18+D28+D103+D120+D136+D155</f>
        <v>30270682</v>
      </c>
      <c r="E160" s="151">
        <f>E18+E28+E103+E120+E136+E141+E155</f>
        <v>31792799</v>
      </c>
      <c r="F160" s="170">
        <f>F18+F28+F103+F120+F136+F141+F155</f>
        <v>16617398.219999999</v>
      </c>
      <c r="G160" s="171">
        <f t="shared" si="10"/>
        <v>0.5226780510894935</v>
      </c>
      <c r="H160" s="46">
        <f t="shared" si="9"/>
        <v>0.05130176686300159</v>
      </c>
    </row>
    <row r="161" spans="2:8" ht="12.75">
      <c r="B161" s="5"/>
      <c r="C161" s="4"/>
      <c r="D161" s="6"/>
      <c r="E161" s="6"/>
      <c r="F161" s="6"/>
      <c r="G161" s="6"/>
      <c r="H161" s="6"/>
    </row>
    <row r="162" spans="2:8" ht="12.75">
      <c r="B162" s="5"/>
      <c r="C162" s="4"/>
      <c r="D162" s="6"/>
      <c r="E162" s="6"/>
      <c r="F162" s="6"/>
      <c r="G162" s="6"/>
      <c r="H162" s="6"/>
    </row>
    <row r="163" spans="2:8" ht="12.75">
      <c r="B163" s="5"/>
      <c r="C163" s="4"/>
      <c r="D163" s="6"/>
      <c r="E163" s="6"/>
      <c r="F163" s="6"/>
      <c r="G163" s="6"/>
      <c r="H163" s="6"/>
    </row>
    <row r="164" spans="2:8" ht="12.75">
      <c r="B164" s="5"/>
      <c r="C164" s="4"/>
      <c r="D164" s="6"/>
      <c r="E164" s="6"/>
      <c r="F164" s="6"/>
      <c r="G164" s="6"/>
      <c r="H164" s="6"/>
    </row>
    <row r="165" spans="2:8" ht="12.75">
      <c r="B165" s="5"/>
      <c r="C165" s="4"/>
      <c r="D165" s="7"/>
      <c r="E165" s="7"/>
      <c r="F165" s="7"/>
      <c r="G165" s="7"/>
      <c r="H165" s="7"/>
    </row>
    <row r="166" spans="2:8" ht="12.75">
      <c r="B166" s="5"/>
      <c r="C166" s="4"/>
      <c r="D166" s="7"/>
      <c r="E166" s="7"/>
      <c r="F166" s="7"/>
      <c r="G166" s="7"/>
      <c r="H166" s="7"/>
    </row>
    <row r="167" spans="2:8" ht="12.75">
      <c r="B167" s="5"/>
      <c r="C167" s="4"/>
      <c r="D167" s="7"/>
      <c r="E167" s="7"/>
      <c r="F167" s="7"/>
      <c r="G167" s="7"/>
      <c r="H167" s="7"/>
    </row>
    <row r="168" spans="2:8" ht="12.75">
      <c r="B168" s="5"/>
      <c r="C168" s="4"/>
      <c r="D168" s="7"/>
      <c r="E168" s="7"/>
      <c r="F168" s="7"/>
      <c r="G168" s="7"/>
      <c r="H168" s="7"/>
    </row>
    <row r="169" spans="2:8" ht="12.75">
      <c r="B169" s="5"/>
      <c r="C169" s="4"/>
      <c r="D169" s="7"/>
      <c r="E169" s="7"/>
      <c r="F169" s="7"/>
      <c r="G169" s="7"/>
      <c r="H169" s="7"/>
    </row>
    <row r="170" spans="2:8" ht="12.75">
      <c r="B170" s="5"/>
      <c r="C170" s="4"/>
      <c r="D170" s="7"/>
      <c r="E170" s="7"/>
      <c r="F170" s="7"/>
      <c r="G170" s="7"/>
      <c r="H170" s="7"/>
    </row>
    <row r="171" spans="2:8" ht="12.75">
      <c r="B171" s="5"/>
      <c r="C171" s="4"/>
      <c r="D171" s="7"/>
      <c r="E171" s="7"/>
      <c r="F171" s="7"/>
      <c r="G171" s="7"/>
      <c r="H171" s="7"/>
    </row>
    <row r="172" spans="2:8" ht="12.75">
      <c r="B172" s="5"/>
      <c r="C172" s="4"/>
      <c r="D172" s="7"/>
      <c r="E172" s="7"/>
      <c r="F172" s="7"/>
      <c r="G172" s="7"/>
      <c r="H172" s="7"/>
    </row>
    <row r="173" spans="2:8" ht="12.75">
      <c r="B173" s="5"/>
      <c r="C173" s="4"/>
      <c r="D173" s="7"/>
      <c r="E173" s="7"/>
      <c r="F173" s="7"/>
      <c r="G173" s="7"/>
      <c r="H173" s="7"/>
    </row>
    <row r="174" spans="2:8" ht="12.75">
      <c r="B174" s="5"/>
      <c r="C174" s="4"/>
      <c r="D174" s="7"/>
      <c r="E174" s="7"/>
      <c r="F174" s="7"/>
      <c r="G174" s="7"/>
      <c r="H174" s="7"/>
    </row>
    <row r="175" spans="2:8" ht="12.75">
      <c r="B175" s="5"/>
      <c r="C175" s="4"/>
      <c r="D175" s="7"/>
      <c r="E175" s="7"/>
      <c r="F175" s="7"/>
      <c r="G175" s="7"/>
      <c r="H175" s="7"/>
    </row>
    <row r="176" spans="2:8" ht="12.75">
      <c r="B176" s="5"/>
      <c r="C176" s="4"/>
      <c r="D176" s="7"/>
      <c r="E176" s="7"/>
      <c r="F176" s="7"/>
      <c r="G176" s="7"/>
      <c r="H176" s="7"/>
    </row>
    <row r="177" spans="2:8" ht="12.75">
      <c r="B177" s="5"/>
      <c r="C177" s="4"/>
      <c r="D177" s="7"/>
      <c r="E177" s="7"/>
      <c r="F177" s="7"/>
      <c r="G177" s="7"/>
      <c r="H177" s="7"/>
    </row>
    <row r="178" spans="2:8" ht="12.75">
      <c r="B178" s="5"/>
      <c r="C178" s="4"/>
      <c r="D178" s="7"/>
      <c r="E178" s="7"/>
      <c r="F178" s="7"/>
      <c r="G178" s="7"/>
      <c r="H178" s="7"/>
    </row>
    <row r="179" spans="2:8" ht="12.75">
      <c r="B179" s="5"/>
      <c r="C179" s="4"/>
      <c r="D179" s="7"/>
      <c r="E179" s="7"/>
      <c r="F179" s="7"/>
      <c r="G179" s="7"/>
      <c r="H179" s="7"/>
    </row>
    <row r="180" spans="2:8" ht="12.75">
      <c r="B180" s="5"/>
      <c r="C180" s="4"/>
      <c r="D180" s="7"/>
      <c r="E180" s="7"/>
      <c r="F180" s="7"/>
      <c r="G180" s="7"/>
      <c r="H180" s="7"/>
    </row>
    <row r="181" spans="2:8" ht="12.75">
      <c r="B181" s="5"/>
      <c r="C181" s="4"/>
      <c r="D181" s="7"/>
      <c r="E181" s="7"/>
      <c r="F181" s="7"/>
      <c r="G181" s="7"/>
      <c r="H181" s="7"/>
    </row>
    <row r="182" spans="2:8" ht="12.75">
      <c r="B182" s="5"/>
      <c r="C182" s="4"/>
      <c r="D182" s="7"/>
      <c r="E182" s="7"/>
      <c r="F182" s="7"/>
      <c r="G182" s="7"/>
      <c r="H182" s="7"/>
    </row>
    <row r="183" spans="2:8" ht="12.75">
      <c r="B183" s="5"/>
      <c r="C183" s="4"/>
      <c r="D183" s="7"/>
      <c r="E183" s="7"/>
      <c r="F183" s="7"/>
      <c r="G183" s="7"/>
      <c r="H183" s="7"/>
    </row>
    <row r="184" spans="2:8" ht="12.75">
      <c r="B184" s="5"/>
      <c r="C184" s="4"/>
      <c r="D184" s="7"/>
      <c r="E184" s="7"/>
      <c r="F184" s="7"/>
      <c r="G184" s="7"/>
      <c r="H184" s="7"/>
    </row>
    <row r="185" spans="2:8" ht="12.75">
      <c r="B185" s="5"/>
      <c r="C185" s="4"/>
      <c r="D185" s="7"/>
      <c r="E185" s="7"/>
      <c r="F185" s="7"/>
      <c r="G185" s="7"/>
      <c r="H185" s="7"/>
    </row>
    <row r="186" spans="2:8" ht="12.75">
      <c r="B186" s="5"/>
      <c r="C186" s="4"/>
      <c r="D186" s="7"/>
      <c r="E186" s="7"/>
      <c r="F186" s="7"/>
      <c r="G186" s="7"/>
      <c r="H186" s="7"/>
    </row>
    <row r="187" spans="2:8" ht="12.75">
      <c r="B187" s="5"/>
      <c r="C187" s="4"/>
      <c r="D187" s="7"/>
      <c r="E187" s="7"/>
      <c r="F187" s="7"/>
      <c r="G187" s="7"/>
      <c r="H187" s="7"/>
    </row>
    <row r="188" spans="2:8" ht="12.75">
      <c r="B188" s="5"/>
      <c r="C188" s="4"/>
      <c r="D188" s="7"/>
      <c r="E188" s="7"/>
      <c r="F188" s="7"/>
      <c r="G188" s="7"/>
      <c r="H188" s="7"/>
    </row>
    <row r="189" spans="2:8" ht="12.75">
      <c r="B189" s="5"/>
      <c r="C189" s="4"/>
      <c r="D189" s="7"/>
      <c r="E189" s="7"/>
      <c r="F189" s="7"/>
      <c r="G189" s="7"/>
      <c r="H189" s="7"/>
    </row>
    <row r="190" spans="2:8" ht="12.75">
      <c r="B190" s="5"/>
      <c r="C190" s="4"/>
      <c r="D190" s="7"/>
      <c r="E190" s="7"/>
      <c r="F190" s="7"/>
      <c r="G190" s="7"/>
      <c r="H190" s="7"/>
    </row>
    <row r="191" spans="2:8" ht="12.75">
      <c r="B191" s="5"/>
      <c r="C191" s="4"/>
      <c r="D191" s="7"/>
      <c r="E191" s="7"/>
      <c r="F191" s="7"/>
      <c r="G191" s="7"/>
      <c r="H191" s="7"/>
    </row>
    <row r="192" spans="2:8" ht="12.75">
      <c r="B192" s="5"/>
      <c r="C192" s="4"/>
      <c r="D192" s="7"/>
      <c r="E192" s="7"/>
      <c r="F192" s="7"/>
      <c r="G192" s="7"/>
      <c r="H192" s="7"/>
    </row>
    <row r="193" spans="2:8" ht="12.75">
      <c r="B193" s="5"/>
      <c r="C193" s="4"/>
      <c r="D193" s="7"/>
      <c r="E193" s="7"/>
      <c r="F193" s="7"/>
      <c r="G193" s="7"/>
      <c r="H193" s="7"/>
    </row>
    <row r="194" spans="2:8" ht="12.75">
      <c r="B194" s="5"/>
      <c r="C194" s="4"/>
      <c r="D194" s="7"/>
      <c r="E194" s="7"/>
      <c r="F194" s="7"/>
      <c r="G194" s="7"/>
      <c r="H194" s="7"/>
    </row>
    <row r="195" spans="2:8" ht="12.75">
      <c r="B195" s="5"/>
      <c r="C195" s="4"/>
      <c r="D195" s="7"/>
      <c r="E195" s="7"/>
      <c r="F195" s="7"/>
      <c r="G195" s="7"/>
      <c r="H195" s="7"/>
    </row>
    <row r="196" spans="2:8" ht="12.75">
      <c r="B196" s="5"/>
      <c r="C196" s="4"/>
      <c r="D196" s="7"/>
      <c r="E196" s="7"/>
      <c r="F196" s="7"/>
      <c r="G196" s="7"/>
      <c r="H196" s="7"/>
    </row>
    <row r="197" spans="2:8" ht="12.75">
      <c r="B197" s="5"/>
      <c r="C197" s="4"/>
      <c r="D197" s="7"/>
      <c r="E197" s="7"/>
      <c r="F197" s="7"/>
      <c r="G197" s="7"/>
      <c r="H197" s="7"/>
    </row>
    <row r="198" spans="2:8" ht="12.75">
      <c r="B198" s="5"/>
      <c r="C198" s="4"/>
      <c r="D198" s="7"/>
      <c r="E198" s="7"/>
      <c r="F198" s="7"/>
      <c r="G198" s="7"/>
      <c r="H198" s="7"/>
    </row>
    <row r="199" spans="2:8" ht="12.75">
      <c r="B199" s="5"/>
      <c r="C199" s="4"/>
      <c r="D199" s="7"/>
      <c r="E199" s="7"/>
      <c r="F199" s="7"/>
      <c r="G199" s="7"/>
      <c r="H199" s="7"/>
    </row>
    <row r="200" spans="2:8" ht="12.75">
      <c r="B200" s="5"/>
      <c r="C200" s="4"/>
      <c r="D200" s="7"/>
      <c r="E200" s="7"/>
      <c r="F200" s="7"/>
      <c r="G200" s="7"/>
      <c r="H200" s="7"/>
    </row>
    <row r="201" spans="2:8" ht="12.75">
      <c r="B201" s="5"/>
      <c r="C201" s="4"/>
      <c r="D201" s="7"/>
      <c r="E201" s="7"/>
      <c r="F201" s="7"/>
      <c r="G201" s="7"/>
      <c r="H201" s="7"/>
    </row>
    <row r="202" spans="2:8" ht="12.75">
      <c r="B202" s="5"/>
      <c r="C202" s="4"/>
      <c r="D202" s="7"/>
      <c r="E202" s="7"/>
      <c r="F202" s="7"/>
      <c r="G202" s="7"/>
      <c r="H202" s="7"/>
    </row>
    <row r="203" spans="2:8" ht="12.75">
      <c r="B203" s="5"/>
      <c r="C203" s="4"/>
      <c r="D203" s="7"/>
      <c r="E203" s="7"/>
      <c r="F203" s="7"/>
      <c r="G203" s="7"/>
      <c r="H203" s="7"/>
    </row>
    <row r="204" spans="2:8" ht="12.75">
      <c r="B204" s="5"/>
      <c r="C204" s="4"/>
      <c r="D204" s="7"/>
      <c r="E204" s="7"/>
      <c r="F204" s="7"/>
      <c r="G204" s="7"/>
      <c r="H204" s="7"/>
    </row>
    <row r="205" spans="2:8" ht="12.75">
      <c r="B205" s="5"/>
      <c r="C205" s="4"/>
      <c r="D205" s="7"/>
      <c r="E205" s="7"/>
      <c r="F205" s="7"/>
      <c r="G205" s="7"/>
      <c r="H205" s="7"/>
    </row>
    <row r="206" spans="2:8" ht="12.75">
      <c r="B206" s="5"/>
      <c r="C206" s="4"/>
      <c r="D206" s="7"/>
      <c r="E206" s="7"/>
      <c r="F206" s="7"/>
      <c r="G206" s="7"/>
      <c r="H206" s="7"/>
    </row>
    <row r="207" spans="2:8" ht="12.75">
      <c r="B207" s="5"/>
      <c r="C207" s="4"/>
      <c r="D207" s="7"/>
      <c r="E207" s="7"/>
      <c r="F207" s="7"/>
      <c r="G207" s="7"/>
      <c r="H207" s="7"/>
    </row>
    <row r="208" spans="2:8" ht="12.75">
      <c r="B208" s="5"/>
      <c r="C208" s="4"/>
      <c r="D208" s="7"/>
      <c r="E208" s="7"/>
      <c r="F208" s="7"/>
      <c r="G208" s="7"/>
      <c r="H208" s="7"/>
    </row>
    <row r="209" spans="2:8" ht="12.75">
      <c r="B209" s="5"/>
      <c r="C209" s="4"/>
      <c r="D209" s="7"/>
      <c r="E209" s="7"/>
      <c r="F209" s="7"/>
      <c r="G209" s="7"/>
      <c r="H209" s="7"/>
    </row>
    <row r="210" spans="2:8" ht="12.75">
      <c r="B210" s="5"/>
      <c r="C210" s="4"/>
      <c r="D210" s="7"/>
      <c r="E210" s="7"/>
      <c r="F210" s="7"/>
      <c r="G210" s="7"/>
      <c r="H210" s="7"/>
    </row>
    <row r="211" spans="2:8" ht="12.75">
      <c r="B211" s="5"/>
      <c r="C211" s="4"/>
      <c r="D211" s="7"/>
      <c r="E211" s="7"/>
      <c r="F211" s="7"/>
      <c r="G211" s="7"/>
      <c r="H211" s="7"/>
    </row>
    <row r="212" spans="2:8" ht="12.75">
      <c r="B212" s="5"/>
      <c r="C212" s="4"/>
      <c r="D212" s="7"/>
      <c r="E212" s="7"/>
      <c r="F212" s="7"/>
      <c r="G212" s="7"/>
      <c r="H212" s="7"/>
    </row>
    <row r="213" spans="2:8" ht="12.75">
      <c r="B213" s="5"/>
      <c r="C213" s="4"/>
      <c r="D213" s="7"/>
      <c r="E213" s="7"/>
      <c r="F213" s="7"/>
      <c r="G213" s="7"/>
      <c r="H213" s="7"/>
    </row>
    <row r="214" spans="2:8" ht="12.75">
      <c r="B214" s="5"/>
      <c r="C214" s="4"/>
      <c r="D214" s="7"/>
      <c r="E214" s="7"/>
      <c r="F214" s="7"/>
      <c r="G214" s="7"/>
      <c r="H214" s="7"/>
    </row>
    <row r="215" spans="2:8" ht="12.75">
      <c r="B215" s="5"/>
      <c r="C215" s="4"/>
      <c r="D215" s="7"/>
      <c r="E215" s="7"/>
      <c r="F215" s="7"/>
      <c r="G215" s="7"/>
      <c r="H215" s="7"/>
    </row>
    <row r="216" spans="2:8" ht="12.75">
      <c r="B216" s="5"/>
      <c r="C216" s="4"/>
      <c r="D216" s="7"/>
      <c r="E216" s="7"/>
      <c r="F216" s="7"/>
      <c r="G216" s="7"/>
      <c r="H216" s="7"/>
    </row>
    <row r="217" spans="2:8" ht="12.75">
      <c r="B217" s="5"/>
      <c r="C217" s="4"/>
      <c r="D217" s="7"/>
      <c r="E217" s="7"/>
      <c r="F217" s="7"/>
      <c r="G217" s="7"/>
      <c r="H217" s="7"/>
    </row>
    <row r="218" spans="2:8" ht="12.75">
      <c r="B218" s="5"/>
      <c r="C218" s="4"/>
      <c r="D218" s="7"/>
      <c r="E218" s="7"/>
      <c r="F218" s="7"/>
      <c r="G218" s="7"/>
      <c r="H218" s="7"/>
    </row>
    <row r="219" spans="2:8" ht="12.75">
      <c r="B219" s="5"/>
      <c r="C219" s="4"/>
      <c r="D219" s="7"/>
      <c r="E219" s="7"/>
      <c r="F219" s="7"/>
      <c r="G219" s="7"/>
      <c r="H219" s="7"/>
    </row>
    <row r="220" spans="2:8" ht="12.75">
      <c r="B220" s="5"/>
      <c r="C220" s="4"/>
      <c r="D220" s="7"/>
      <c r="E220" s="7"/>
      <c r="F220" s="7"/>
      <c r="G220" s="7"/>
      <c r="H220" s="7"/>
    </row>
    <row r="221" spans="2:8" ht="12.75">
      <c r="B221" s="5"/>
      <c r="C221" s="4"/>
      <c r="D221" s="7"/>
      <c r="E221" s="7"/>
      <c r="F221" s="7"/>
      <c r="G221" s="7"/>
      <c r="H221" s="7"/>
    </row>
    <row r="222" spans="2:8" ht="12.75">
      <c r="B222" s="5"/>
      <c r="C222" s="4"/>
      <c r="D222" s="7"/>
      <c r="E222" s="7"/>
      <c r="F222" s="7"/>
      <c r="G222" s="7"/>
      <c r="H222" s="7"/>
    </row>
    <row r="223" spans="2:8" ht="12.75">
      <c r="B223" s="5"/>
      <c r="C223" s="4"/>
      <c r="D223" s="7"/>
      <c r="E223" s="7"/>
      <c r="F223" s="7"/>
      <c r="G223" s="7"/>
      <c r="H223" s="7"/>
    </row>
    <row r="224" spans="2:8" ht="12.75">
      <c r="B224" s="5"/>
      <c r="C224" s="4"/>
      <c r="D224" s="7"/>
      <c r="E224" s="7"/>
      <c r="F224" s="7"/>
      <c r="G224" s="7"/>
      <c r="H224" s="7"/>
    </row>
    <row r="225" spans="2:8" ht="12.75">
      <c r="B225" s="5"/>
      <c r="C225" s="4"/>
      <c r="D225" s="7"/>
      <c r="E225" s="7"/>
      <c r="F225" s="7"/>
      <c r="G225" s="7"/>
      <c r="H225" s="7"/>
    </row>
    <row r="226" spans="2:8" ht="12.75">
      <c r="B226" s="5"/>
      <c r="C226" s="4"/>
      <c r="D226" s="7"/>
      <c r="E226" s="7"/>
      <c r="F226" s="7"/>
      <c r="G226" s="7"/>
      <c r="H226" s="7"/>
    </row>
    <row r="227" spans="2:8" ht="12.75">
      <c r="B227" s="5"/>
      <c r="C227" s="4"/>
      <c r="D227" s="7"/>
      <c r="E227" s="7"/>
      <c r="F227" s="7"/>
      <c r="G227" s="7"/>
      <c r="H227" s="7"/>
    </row>
    <row r="228" spans="2:8" ht="12.75">
      <c r="B228" s="5"/>
      <c r="C228" s="4"/>
      <c r="D228" s="7"/>
      <c r="E228" s="7"/>
      <c r="F228" s="7"/>
      <c r="G228" s="7"/>
      <c r="H228" s="7"/>
    </row>
    <row r="229" spans="2:8" ht="12.75">
      <c r="B229" s="5"/>
      <c r="C229" s="4"/>
      <c r="D229" s="7"/>
      <c r="E229" s="7"/>
      <c r="F229" s="7"/>
      <c r="G229" s="7"/>
      <c r="H229" s="7"/>
    </row>
    <row r="230" spans="2:8" ht="12.75">
      <c r="B230" s="5"/>
      <c r="C230" s="4"/>
      <c r="D230" s="7"/>
      <c r="E230" s="7"/>
      <c r="F230" s="7"/>
      <c r="G230" s="7"/>
      <c r="H230" s="7"/>
    </row>
    <row r="231" spans="2:8" ht="12.75">
      <c r="B231" s="5"/>
      <c r="C231" s="4"/>
      <c r="D231" s="7"/>
      <c r="E231" s="7"/>
      <c r="F231" s="7"/>
      <c r="G231" s="7"/>
      <c r="H231" s="7"/>
    </row>
    <row r="232" spans="2:8" ht="12.75">
      <c r="B232" s="5"/>
      <c r="C232" s="4"/>
      <c r="D232" s="7"/>
      <c r="E232" s="7"/>
      <c r="F232" s="7"/>
      <c r="G232" s="7"/>
      <c r="H232" s="7"/>
    </row>
    <row r="233" spans="2:8" ht="12.75">
      <c r="B233" s="5"/>
      <c r="C233" s="4"/>
      <c r="D233" s="7"/>
      <c r="E233" s="7"/>
      <c r="F233" s="7"/>
      <c r="G233" s="7"/>
      <c r="H233" s="7"/>
    </row>
    <row r="234" spans="2:8" ht="12.75">
      <c r="B234" s="5"/>
      <c r="C234" s="4"/>
      <c r="D234" s="7"/>
      <c r="E234" s="7"/>
      <c r="F234" s="7"/>
      <c r="G234" s="7"/>
      <c r="H234" s="7"/>
    </row>
    <row r="235" spans="2:8" ht="12.75">
      <c r="B235" s="5"/>
      <c r="C235" s="4"/>
      <c r="D235" s="7"/>
      <c r="E235" s="7"/>
      <c r="F235" s="7"/>
      <c r="G235" s="7"/>
      <c r="H235" s="7"/>
    </row>
    <row r="236" spans="2:8" ht="12.75">
      <c r="B236" s="5"/>
      <c r="C236" s="4"/>
      <c r="D236" s="7"/>
      <c r="E236" s="7"/>
      <c r="F236" s="7"/>
      <c r="G236" s="7"/>
      <c r="H236" s="7"/>
    </row>
    <row r="237" spans="2:8" ht="12.75">
      <c r="B237" s="5"/>
      <c r="C237" s="4"/>
      <c r="D237" s="7"/>
      <c r="E237" s="7"/>
      <c r="F237" s="7"/>
      <c r="G237" s="7"/>
      <c r="H237" s="7"/>
    </row>
    <row r="238" spans="2:8" ht="12.75">
      <c r="B238" s="5"/>
      <c r="C238" s="4"/>
      <c r="D238" s="7"/>
      <c r="E238" s="7"/>
      <c r="F238" s="7"/>
      <c r="G238" s="7"/>
      <c r="H238" s="7"/>
    </row>
    <row r="239" spans="2:8" ht="12.75">
      <c r="B239" s="5"/>
      <c r="C239" s="4"/>
      <c r="D239" s="7"/>
      <c r="E239" s="7"/>
      <c r="F239" s="7"/>
      <c r="G239" s="7"/>
      <c r="H239" s="7"/>
    </row>
    <row r="240" spans="2:8" ht="12.75">
      <c r="B240" s="5"/>
      <c r="C240" s="4"/>
      <c r="D240" s="7"/>
      <c r="E240" s="7"/>
      <c r="F240" s="7"/>
      <c r="G240" s="7"/>
      <c r="H240" s="7"/>
    </row>
    <row r="241" spans="2:8" ht="12.75">
      <c r="B241" s="5"/>
      <c r="C241" s="4"/>
      <c r="D241" s="7"/>
      <c r="E241" s="7"/>
      <c r="F241" s="7"/>
      <c r="G241" s="7"/>
      <c r="H241" s="7"/>
    </row>
    <row r="242" spans="2:8" ht="12.75">
      <c r="B242" s="5"/>
      <c r="C242" s="4"/>
      <c r="D242" s="7"/>
      <c r="E242" s="7"/>
      <c r="F242" s="7"/>
      <c r="G242" s="7"/>
      <c r="H242" s="7"/>
    </row>
    <row r="243" spans="2:8" ht="12.75">
      <c r="B243" s="5"/>
      <c r="C243" s="4"/>
      <c r="D243" s="7"/>
      <c r="E243" s="7"/>
      <c r="F243" s="7"/>
      <c r="G243" s="7"/>
      <c r="H243" s="7"/>
    </row>
    <row r="244" spans="2:8" ht="12.75">
      <c r="B244" s="5"/>
      <c r="C244" s="4"/>
      <c r="D244" s="7"/>
      <c r="E244" s="7"/>
      <c r="F244" s="7"/>
      <c r="G244" s="7"/>
      <c r="H244" s="7"/>
    </row>
    <row r="245" spans="2:8" ht="12.75">
      <c r="B245" s="5"/>
      <c r="C245" s="4"/>
      <c r="D245" s="7"/>
      <c r="E245" s="7"/>
      <c r="F245" s="7"/>
      <c r="G245" s="7"/>
      <c r="H245" s="7"/>
    </row>
    <row r="246" spans="2:8" ht="12.75">
      <c r="B246" s="5"/>
      <c r="C246" s="4"/>
      <c r="D246" s="7"/>
      <c r="E246" s="7"/>
      <c r="F246" s="7"/>
      <c r="G246" s="7"/>
      <c r="H246" s="7"/>
    </row>
    <row r="247" spans="2:8" ht="12.75">
      <c r="B247" s="5"/>
      <c r="C247" s="4"/>
      <c r="D247" s="7"/>
      <c r="E247" s="7"/>
      <c r="F247" s="7"/>
      <c r="G247" s="7"/>
      <c r="H247" s="7"/>
    </row>
    <row r="248" spans="2:8" ht="12.75">
      <c r="B248" s="5"/>
      <c r="C248" s="4"/>
      <c r="D248" s="7"/>
      <c r="E248" s="7"/>
      <c r="F248" s="7"/>
      <c r="G248" s="7"/>
      <c r="H248" s="7"/>
    </row>
    <row r="249" spans="2:8" ht="12.75">
      <c r="B249" s="5"/>
      <c r="C249" s="4"/>
      <c r="D249" s="7"/>
      <c r="E249" s="7"/>
      <c r="F249" s="7"/>
      <c r="G249" s="7"/>
      <c r="H249" s="7"/>
    </row>
    <row r="250" spans="2:8" ht="12.75">
      <c r="B250" s="5"/>
      <c r="C250" s="4"/>
      <c r="D250" s="7"/>
      <c r="E250" s="7"/>
      <c r="F250" s="7"/>
      <c r="G250" s="7"/>
      <c r="H250" s="7"/>
    </row>
    <row r="251" spans="2:8" ht="12.75">
      <c r="B251" s="5"/>
      <c r="C251" s="4"/>
      <c r="D251" s="7"/>
      <c r="E251" s="7"/>
      <c r="F251" s="7"/>
      <c r="G251" s="7"/>
      <c r="H251" s="7"/>
    </row>
    <row r="252" spans="2:8" ht="12.75">
      <c r="B252" s="5"/>
      <c r="C252" s="4"/>
      <c r="D252" s="7"/>
      <c r="E252" s="7"/>
      <c r="F252" s="7"/>
      <c r="G252" s="7"/>
      <c r="H252" s="7"/>
    </row>
    <row r="253" spans="2:8" ht="12.75">
      <c r="B253" s="5"/>
      <c r="C253" s="4"/>
      <c r="D253" s="7"/>
      <c r="E253" s="7"/>
      <c r="F253" s="7"/>
      <c r="G253" s="7"/>
      <c r="H253" s="7"/>
    </row>
    <row r="254" spans="2:8" ht="12.75">
      <c r="B254" s="5"/>
      <c r="C254" s="4"/>
      <c r="D254" s="7"/>
      <c r="E254" s="7"/>
      <c r="F254" s="7"/>
      <c r="G254" s="7"/>
      <c r="H254" s="7"/>
    </row>
    <row r="255" spans="2:8" ht="12.75">
      <c r="B255" s="5"/>
      <c r="C255" s="4"/>
      <c r="D255" s="7"/>
      <c r="E255" s="7"/>
      <c r="F255" s="7"/>
      <c r="G255" s="7"/>
      <c r="H255" s="7"/>
    </row>
    <row r="256" spans="2:8" ht="12.75">
      <c r="B256" s="5"/>
      <c r="C256" s="4"/>
      <c r="D256" s="7"/>
      <c r="E256" s="7"/>
      <c r="F256" s="7"/>
      <c r="G256" s="7"/>
      <c r="H256" s="7"/>
    </row>
    <row r="257" spans="2:8" ht="12.75">
      <c r="B257" s="5"/>
      <c r="C257" s="4"/>
      <c r="D257" s="7"/>
      <c r="E257" s="7"/>
      <c r="F257" s="7"/>
      <c r="G257" s="7"/>
      <c r="H257" s="7"/>
    </row>
    <row r="258" spans="2:8" ht="12.75">
      <c r="B258" s="5"/>
      <c r="C258" s="4"/>
      <c r="D258" s="7"/>
      <c r="E258" s="7"/>
      <c r="F258" s="7"/>
      <c r="G258" s="7"/>
      <c r="H258" s="7"/>
    </row>
    <row r="259" spans="2:8" ht="12.75">
      <c r="B259" s="5"/>
      <c r="C259" s="4"/>
      <c r="D259" s="7"/>
      <c r="E259" s="7"/>
      <c r="F259" s="7"/>
      <c r="G259" s="7"/>
      <c r="H259" s="7"/>
    </row>
    <row r="260" spans="2:8" ht="12.75">
      <c r="B260" s="5"/>
      <c r="C260" s="4"/>
      <c r="D260" s="7"/>
      <c r="E260" s="7"/>
      <c r="F260" s="7"/>
      <c r="G260" s="7"/>
      <c r="H260" s="7"/>
    </row>
    <row r="261" spans="2:8" ht="12.75">
      <c r="B261" s="5"/>
      <c r="C261" s="4"/>
      <c r="D261" s="7"/>
      <c r="E261" s="7"/>
      <c r="F261" s="7"/>
      <c r="G261" s="7"/>
      <c r="H261" s="7"/>
    </row>
    <row r="262" spans="2:8" ht="12.75">
      <c r="B262" s="5"/>
      <c r="C262" s="4"/>
      <c r="D262" s="7"/>
      <c r="E262" s="7"/>
      <c r="F262" s="7"/>
      <c r="G262" s="7"/>
      <c r="H262" s="7"/>
    </row>
    <row r="263" spans="2:8" ht="12.75">
      <c r="B263" s="5"/>
      <c r="C263" s="4"/>
      <c r="D263" s="7"/>
      <c r="E263" s="7"/>
      <c r="F263" s="7"/>
      <c r="G263" s="7"/>
      <c r="H263" s="7"/>
    </row>
    <row r="264" spans="2:8" ht="12.75">
      <c r="B264" s="5"/>
      <c r="C264" s="4"/>
      <c r="D264" s="7"/>
      <c r="E264" s="7"/>
      <c r="F264" s="7"/>
      <c r="G264" s="7"/>
      <c r="H264" s="7"/>
    </row>
    <row r="265" spans="2:8" ht="12.75">
      <c r="B265" s="5"/>
      <c r="C265" s="4"/>
      <c r="D265" s="7"/>
      <c r="E265" s="7"/>
      <c r="F265" s="7"/>
      <c r="G265" s="7"/>
      <c r="H265" s="7"/>
    </row>
    <row r="266" spans="2:8" ht="12.75">
      <c r="B266" s="5"/>
      <c r="C266" s="4"/>
      <c r="D266" s="7"/>
      <c r="E266" s="7"/>
      <c r="F266" s="7"/>
      <c r="G266" s="7"/>
      <c r="H266" s="7"/>
    </row>
    <row r="267" spans="2:8" ht="12.75">
      <c r="B267" s="5"/>
      <c r="C267" s="4"/>
      <c r="D267" s="7"/>
      <c r="E267" s="7"/>
      <c r="F267" s="7"/>
      <c r="G267" s="7"/>
      <c r="H267" s="7"/>
    </row>
    <row r="268" spans="2:8" ht="12.75">
      <c r="B268" s="5"/>
      <c r="C268" s="4"/>
      <c r="D268" s="7"/>
      <c r="E268" s="7"/>
      <c r="F268" s="7"/>
      <c r="G268" s="7"/>
      <c r="H268" s="7"/>
    </row>
    <row r="269" spans="2:8" ht="12.75">
      <c r="B269" s="5"/>
      <c r="C269" s="4"/>
      <c r="D269" s="7"/>
      <c r="E269" s="7"/>
      <c r="F269" s="7"/>
      <c r="G269" s="7"/>
      <c r="H269" s="7"/>
    </row>
    <row r="270" spans="2:8" ht="12.75">
      <c r="B270" s="5"/>
      <c r="C270" s="4"/>
      <c r="D270" s="4"/>
      <c r="E270" s="4"/>
      <c r="F270" s="4"/>
      <c r="G270" s="4"/>
      <c r="H270" s="4"/>
    </row>
    <row r="271" spans="2:8" ht="12.75">
      <c r="B271" s="5"/>
      <c r="C271" s="4"/>
      <c r="D271" s="4"/>
      <c r="E271" s="4"/>
      <c r="F271" s="4"/>
      <c r="G271" s="4"/>
      <c r="H271" s="4"/>
    </row>
    <row r="272" spans="2:8" ht="12.75">
      <c r="B272" s="5"/>
      <c r="C272" s="4"/>
      <c r="D272" s="4"/>
      <c r="E272" s="4"/>
      <c r="F272" s="4"/>
      <c r="G272" s="4"/>
      <c r="H272" s="4"/>
    </row>
    <row r="273" spans="2:8" ht="12.75">
      <c r="B273" s="5"/>
      <c r="C273" s="4"/>
      <c r="D273" s="4"/>
      <c r="E273" s="4"/>
      <c r="F273" s="4"/>
      <c r="G273" s="4"/>
      <c r="H273" s="4"/>
    </row>
    <row r="274" spans="2:8" ht="12.75">
      <c r="B274" s="5"/>
      <c r="C274" s="4"/>
      <c r="D274" s="4"/>
      <c r="E274" s="4"/>
      <c r="F274" s="4"/>
      <c r="G274" s="4"/>
      <c r="H274" s="4"/>
    </row>
    <row r="275" spans="2:8" ht="12.75">
      <c r="B275" s="5"/>
      <c r="C275" s="4"/>
      <c r="D275" s="4"/>
      <c r="E275" s="4"/>
      <c r="F275" s="4"/>
      <c r="G275" s="4"/>
      <c r="H275" s="4"/>
    </row>
    <row r="276" spans="2:8" ht="12.75">
      <c r="B276" s="5"/>
      <c r="C276" s="4"/>
      <c r="D276" s="4"/>
      <c r="E276" s="4"/>
      <c r="F276" s="4"/>
      <c r="G276" s="4"/>
      <c r="H276" s="4"/>
    </row>
    <row r="277" spans="2:8" ht="12.75">
      <c r="B277" s="5"/>
      <c r="C277" s="4"/>
      <c r="D277" s="4"/>
      <c r="E277" s="4"/>
      <c r="F277" s="4"/>
      <c r="G277" s="4"/>
      <c r="H277" s="4"/>
    </row>
    <row r="278" spans="2:8" ht="12.75">
      <c r="B278" s="5"/>
      <c r="C278" s="4"/>
      <c r="D278" s="4"/>
      <c r="E278" s="4"/>
      <c r="F278" s="4"/>
      <c r="G278" s="4"/>
      <c r="H278" s="4"/>
    </row>
    <row r="279" spans="2:8" ht="12.75">
      <c r="B279" s="5"/>
      <c r="C279" s="4"/>
      <c r="D279" s="4"/>
      <c r="E279" s="4"/>
      <c r="F279" s="4"/>
      <c r="G279" s="4"/>
      <c r="H279" s="4"/>
    </row>
    <row r="280" spans="2:8" ht="12.75">
      <c r="B280" s="5"/>
      <c r="C280" s="4"/>
      <c r="D280" s="4"/>
      <c r="E280" s="4"/>
      <c r="F280" s="4"/>
      <c r="G280" s="4"/>
      <c r="H280" s="4"/>
    </row>
    <row r="281" spans="2:8" ht="12.75">
      <c r="B281" s="5"/>
      <c r="C281" s="4"/>
      <c r="D281" s="4"/>
      <c r="E281" s="4"/>
      <c r="F281" s="4"/>
      <c r="G281" s="4"/>
      <c r="H281" s="4"/>
    </row>
    <row r="282" spans="2:8" ht="12.75">
      <c r="B282" s="5"/>
      <c r="C282" s="4"/>
      <c r="D282" s="4"/>
      <c r="E282" s="4"/>
      <c r="F282" s="4"/>
      <c r="G282" s="4"/>
      <c r="H282" s="4"/>
    </row>
    <row r="283" spans="2:8" ht="12.75">
      <c r="B283" s="5"/>
      <c r="C283" s="4"/>
      <c r="D283" s="4"/>
      <c r="E283" s="4"/>
      <c r="F283" s="4"/>
      <c r="G283" s="4"/>
      <c r="H283" s="4"/>
    </row>
    <row r="284" spans="2:8" ht="12.75">
      <c r="B284" s="5"/>
      <c r="C284" s="4"/>
      <c r="D284" s="4"/>
      <c r="E284" s="4"/>
      <c r="F284" s="4"/>
      <c r="G284" s="4"/>
      <c r="H284" s="4"/>
    </row>
    <row r="285" spans="2:8" ht="12.75">
      <c r="B285" s="5"/>
      <c r="C285" s="4"/>
      <c r="D285" s="4"/>
      <c r="E285" s="4"/>
      <c r="F285" s="4"/>
      <c r="G285" s="4"/>
      <c r="H285" s="4"/>
    </row>
    <row r="286" spans="2:8" ht="12.75">
      <c r="B286" s="5"/>
      <c r="C286" s="4"/>
      <c r="D286" s="4"/>
      <c r="E286" s="4"/>
      <c r="F286" s="4"/>
      <c r="G286" s="4"/>
      <c r="H286" s="4"/>
    </row>
    <row r="287" spans="2:8" ht="12.75">
      <c r="B287" s="5"/>
      <c r="C287" s="4"/>
      <c r="D287" s="4"/>
      <c r="E287" s="4"/>
      <c r="F287" s="4"/>
      <c r="G287" s="4"/>
      <c r="H287" s="4"/>
    </row>
    <row r="288" spans="2:8" ht="12.75">
      <c r="B288" s="5"/>
      <c r="C288" s="4"/>
      <c r="D288" s="4"/>
      <c r="E288" s="4"/>
      <c r="F288" s="4"/>
      <c r="G288" s="4"/>
      <c r="H288" s="4"/>
    </row>
    <row r="289" spans="2:8" ht="12.75">
      <c r="B289" s="5"/>
      <c r="C289" s="4"/>
      <c r="D289" s="4"/>
      <c r="E289" s="4"/>
      <c r="F289" s="4"/>
      <c r="G289" s="4"/>
      <c r="H289" s="4"/>
    </row>
    <row r="290" spans="2:8" ht="12.75">
      <c r="B290" s="5"/>
      <c r="C290" s="4"/>
      <c r="D290" s="4"/>
      <c r="E290" s="4"/>
      <c r="F290" s="4"/>
      <c r="G290" s="4"/>
      <c r="H290" s="4"/>
    </row>
    <row r="291" spans="2:8" ht="12.75">
      <c r="B291" s="5"/>
      <c r="C291" s="4"/>
      <c r="D291" s="4"/>
      <c r="E291" s="4"/>
      <c r="F291" s="4"/>
      <c r="G291" s="4"/>
      <c r="H291" s="4"/>
    </row>
    <row r="292" spans="2:8" ht="12.75">
      <c r="B292" s="5"/>
      <c r="C292" s="4"/>
      <c r="D292" s="4"/>
      <c r="E292" s="4"/>
      <c r="F292" s="4"/>
      <c r="G292" s="4"/>
      <c r="H292" s="4"/>
    </row>
    <row r="293" spans="2:8" ht="12.75">
      <c r="B293" s="5"/>
      <c r="C293" s="4"/>
      <c r="D293" s="4"/>
      <c r="E293" s="4"/>
      <c r="F293" s="4"/>
      <c r="G293" s="4"/>
      <c r="H293" s="4"/>
    </row>
    <row r="294" spans="2:8" ht="12.75">
      <c r="B294" s="5"/>
      <c r="C294" s="4"/>
      <c r="D294" s="4"/>
      <c r="E294" s="4"/>
      <c r="F294" s="4"/>
      <c r="G294" s="4"/>
      <c r="H294" s="4"/>
    </row>
    <row r="295" spans="2:8" ht="12.75">
      <c r="B295" s="5"/>
      <c r="C295" s="4"/>
      <c r="D295" s="4"/>
      <c r="E295" s="4"/>
      <c r="F295" s="4"/>
      <c r="G295" s="4"/>
      <c r="H295" s="4"/>
    </row>
    <row r="296" spans="2:8" ht="12.75">
      <c r="B296" s="5"/>
      <c r="C296" s="4"/>
      <c r="D296" s="4"/>
      <c r="E296" s="4"/>
      <c r="F296" s="4"/>
      <c r="G296" s="4"/>
      <c r="H296" s="4"/>
    </row>
    <row r="297" spans="2:8" ht="12.75">
      <c r="B297" s="5"/>
      <c r="C297" s="4"/>
      <c r="D297" s="4"/>
      <c r="E297" s="4"/>
      <c r="F297" s="4"/>
      <c r="G297" s="4"/>
      <c r="H297" s="4"/>
    </row>
    <row r="298" spans="2:8" ht="12.75">
      <c r="B298" s="5"/>
      <c r="C298" s="4"/>
      <c r="D298" s="4"/>
      <c r="E298" s="4"/>
      <c r="F298" s="4"/>
      <c r="G298" s="4"/>
      <c r="H298" s="4"/>
    </row>
    <row r="299" spans="2:8" ht="12.75">
      <c r="B299" s="5"/>
      <c r="C299" s="4"/>
      <c r="D299" s="4"/>
      <c r="E299" s="4"/>
      <c r="F299" s="4"/>
      <c r="G299" s="4"/>
      <c r="H299" s="4"/>
    </row>
    <row r="300" spans="2:8" ht="12.75">
      <c r="B300" s="5"/>
      <c r="C300" s="4"/>
      <c r="D300" s="4"/>
      <c r="E300" s="4"/>
      <c r="F300" s="4"/>
      <c r="G300" s="4"/>
      <c r="H300" s="4"/>
    </row>
    <row r="301" spans="2:8" ht="12.75">
      <c r="B301" s="5"/>
      <c r="C301" s="4"/>
      <c r="D301" s="4"/>
      <c r="E301" s="4"/>
      <c r="F301" s="4"/>
      <c r="G301" s="4"/>
      <c r="H301" s="4"/>
    </row>
    <row r="302" spans="2:8" ht="12.75">
      <c r="B302" s="5"/>
      <c r="C302" s="4"/>
      <c r="D302" s="4"/>
      <c r="E302" s="4"/>
      <c r="F302" s="4"/>
      <c r="G302" s="4"/>
      <c r="H302" s="4"/>
    </row>
    <row r="303" spans="2:8" ht="12.75">
      <c r="B303" s="5"/>
      <c r="C303" s="4"/>
      <c r="D303" s="4"/>
      <c r="E303" s="4"/>
      <c r="F303" s="4"/>
      <c r="G303" s="4"/>
      <c r="H303" s="4"/>
    </row>
    <row r="304" spans="2:8" ht="12.75">
      <c r="B304" s="5"/>
      <c r="C304" s="4"/>
      <c r="D304" s="4"/>
      <c r="E304" s="4"/>
      <c r="F304" s="4"/>
      <c r="G304" s="4"/>
      <c r="H304" s="4"/>
    </row>
    <row r="305" spans="2:8" ht="12.75">
      <c r="B305" s="5"/>
      <c r="C305" s="4"/>
      <c r="D305" s="4"/>
      <c r="E305" s="4"/>
      <c r="F305" s="4"/>
      <c r="G305" s="4"/>
      <c r="H305" s="4"/>
    </row>
    <row r="306" spans="2:8" ht="12.75">
      <c r="B306" s="5"/>
      <c r="C306" s="4"/>
      <c r="D306" s="4"/>
      <c r="E306" s="4"/>
      <c r="F306" s="4"/>
      <c r="G306" s="4"/>
      <c r="H306" s="4"/>
    </row>
    <row r="307" spans="2:8" ht="12.75">
      <c r="B307" s="5"/>
      <c r="C307" s="4"/>
      <c r="D307" s="4"/>
      <c r="E307" s="4"/>
      <c r="F307" s="4"/>
      <c r="G307" s="4"/>
      <c r="H307" s="4"/>
    </row>
    <row r="308" spans="2:8" ht="12.75">
      <c r="B308" s="5"/>
      <c r="C308" s="4"/>
      <c r="D308" s="4"/>
      <c r="E308" s="4"/>
      <c r="F308" s="4"/>
      <c r="G308" s="4"/>
      <c r="H308" s="4"/>
    </row>
    <row r="309" spans="2:8" ht="12.75">
      <c r="B309" s="5"/>
      <c r="C309" s="4"/>
      <c r="D309" s="4"/>
      <c r="E309" s="4"/>
      <c r="F309" s="4"/>
      <c r="G309" s="4"/>
      <c r="H309" s="4"/>
    </row>
    <row r="310" spans="2:8" ht="12.75">
      <c r="B310" s="5"/>
      <c r="C310" s="4"/>
      <c r="D310" s="4"/>
      <c r="E310" s="4"/>
      <c r="F310" s="4"/>
      <c r="G310" s="4"/>
      <c r="H310" s="4"/>
    </row>
    <row r="311" spans="2:8" ht="12.75">
      <c r="B311" s="5"/>
      <c r="C311" s="4"/>
      <c r="D311" s="4"/>
      <c r="E311" s="4"/>
      <c r="F311" s="4"/>
      <c r="G311" s="4"/>
      <c r="H311" s="4"/>
    </row>
    <row r="312" spans="2:8" ht="12.75">
      <c r="B312" s="5"/>
      <c r="C312" s="4"/>
      <c r="D312" s="4"/>
      <c r="E312" s="4"/>
      <c r="F312" s="4"/>
      <c r="G312" s="4"/>
      <c r="H312" s="4"/>
    </row>
    <row r="313" spans="2:8" ht="12.75">
      <c r="B313" s="5"/>
      <c r="C313" s="4"/>
      <c r="D313" s="4"/>
      <c r="E313" s="4"/>
      <c r="F313" s="4"/>
      <c r="G313" s="4"/>
      <c r="H313" s="4"/>
    </row>
    <row r="314" spans="2:8" ht="12.75">
      <c r="B314" s="5"/>
      <c r="C314" s="4"/>
      <c r="D314" s="4"/>
      <c r="E314" s="4"/>
      <c r="F314" s="4"/>
      <c r="G314" s="4"/>
      <c r="H314" s="4"/>
    </row>
    <row r="315" spans="2:8" ht="12.75">
      <c r="B315" s="5"/>
      <c r="C315" s="4"/>
      <c r="D315" s="4"/>
      <c r="E315" s="4"/>
      <c r="F315" s="4"/>
      <c r="G315" s="4"/>
      <c r="H315" s="4"/>
    </row>
    <row r="316" spans="2:8" ht="12.75">
      <c r="B316" s="5"/>
      <c r="C316" s="4"/>
      <c r="D316" s="4"/>
      <c r="E316" s="4"/>
      <c r="F316" s="4"/>
      <c r="G316" s="4"/>
      <c r="H316" s="4"/>
    </row>
    <row r="317" spans="2:8" ht="12.75">
      <c r="B317" s="5"/>
      <c r="C317" s="4"/>
      <c r="D317" s="4"/>
      <c r="E317" s="4"/>
      <c r="F317" s="4"/>
      <c r="G317" s="4"/>
      <c r="H317" s="4"/>
    </row>
    <row r="318" spans="2:8" ht="12.75">
      <c r="B318" s="5"/>
      <c r="C318" s="4"/>
      <c r="D318" s="4"/>
      <c r="E318" s="4"/>
      <c r="F318" s="4"/>
      <c r="G318" s="4"/>
      <c r="H318" s="4"/>
    </row>
    <row r="319" spans="2:8" ht="12.75">
      <c r="B319" s="5"/>
      <c r="C319" s="4"/>
      <c r="D319" s="4"/>
      <c r="E319" s="4"/>
      <c r="F319" s="4"/>
      <c r="G319" s="4"/>
      <c r="H319" s="4"/>
    </row>
    <row r="320" spans="2:8" ht="12.75">
      <c r="B320" s="5"/>
      <c r="C320" s="4"/>
      <c r="D320" s="4"/>
      <c r="E320" s="4"/>
      <c r="F320" s="4"/>
      <c r="G320" s="4"/>
      <c r="H320" s="4"/>
    </row>
    <row r="321" spans="2:8" ht="12.75">
      <c r="B321" s="5"/>
      <c r="C321" s="4"/>
      <c r="D321" s="4"/>
      <c r="E321" s="4"/>
      <c r="F321" s="4"/>
      <c r="G321" s="4"/>
      <c r="H321" s="4"/>
    </row>
    <row r="322" spans="2:8" ht="12.75">
      <c r="B322" s="5"/>
      <c r="C322" s="4"/>
      <c r="D322" s="4"/>
      <c r="E322" s="4"/>
      <c r="F322" s="4"/>
      <c r="G322" s="4"/>
      <c r="H322" s="4"/>
    </row>
    <row r="323" spans="2:8" ht="12.75">
      <c r="B323" s="5"/>
      <c r="C323" s="4"/>
      <c r="D323" s="4"/>
      <c r="E323" s="4"/>
      <c r="F323" s="4"/>
      <c r="G323" s="4"/>
      <c r="H323" s="4"/>
    </row>
    <row r="324" spans="2:8" ht="12.75">
      <c r="B324" s="5"/>
      <c r="C324" s="4"/>
      <c r="D324" s="4"/>
      <c r="E324" s="4"/>
      <c r="F324" s="4"/>
      <c r="G324" s="4"/>
      <c r="H324" s="4"/>
    </row>
    <row r="325" spans="2:8" ht="12.75">
      <c r="B325" s="5"/>
      <c r="C325" s="4"/>
      <c r="D325" s="4"/>
      <c r="E325" s="4"/>
      <c r="F325" s="4"/>
      <c r="G325" s="4"/>
      <c r="H325" s="4"/>
    </row>
    <row r="326" spans="2:8" ht="12.75">
      <c r="B326" s="5"/>
      <c r="C326" s="4"/>
      <c r="D326" s="4"/>
      <c r="E326" s="4"/>
      <c r="F326" s="4"/>
      <c r="G326" s="4"/>
      <c r="H326" s="4"/>
    </row>
    <row r="327" spans="2:8" ht="12.75">
      <c r="B327" s="5"/>
      <c r="C327" s="4"/>
      <c r="D327" s="4"/>
      <c r="E327" s="4"/>
      <c r="F327" s="4"/>
      <c r="G327" s="4"/>
      <c r="H327" s="4"/>
    </row>
    <row r="328" spans="2:8" ht="12.75">
      <c r="B328" s="5"/>
      <c r="C328" s="4"/>
      <c r="D328" s="4"/>
      <c r="E328" s="4"/>
      <c r="F328" s="4"/>
      <c r="G328" s="4"/>
      <c r="H328" s="4"/>
    </row>
    <row r="329" spans="2:8" ht="12.75">
      <c r="B329" s="5"/>
      <c r="C329" s="4"/>
      <c r="D329" s="4"/>
      <c r="E329" s="4"/>
      <c r="F329" s="4"/>
      <c r="G329" s="4"/>
      <c r="H329" s="4"/>
    </row>
    <row r="330" spans="2:8" ht="12.75">
      <c r="B330" s="5"/>
      <c r="C330" s="4"/>
      <c r="D330" s="4"/>
      <c r="E330" s="4"/>
      <c r="F330" s="4"/>
      <c r="G330" s="4"/>
      <c r="H330" s="4"/>
    </row>
    <row r="331" spans="2:8" ht="12.75">
      <c r="B331" s="5"/>
      <c r="C331" s="4"/>
      <c r="D331" s="4"/>
      <c r="E331" s="4"/>
      <c r="F331" s="4"/>
      <c r="G331" s="4"/>
      <c r="H331" s="4"/>
    </row>
    <row r="332" spans="2:8" ht="12.75">
      <c r="B332" s="5"/>
      <c r="C332" s="4"/>
      <c r="D332" s="4"/>
      <c r="E332" s="4"/>
      <c r="F332" s="4"/>
      <c r="G332" s="4"/>
      <c r="H332" s="4"/>
    </row>
    <row r="333" spans="2:8" ht="12.75">
      <c r="B333" s="5"/>
      <c r="C333" s="4"/>
      <c r="D333" s="4"/>
      <c r="E333" s="4"/>
      <c r="F333" s="4"/>
      <c r="G333" s="4"/>
      <c r="H333" s="4"/>
    </row>
    <row r="334" spans="2:8" ht="12.75">
      <c r="B334" s="5"/>
      <c r="C334" s="4"/>
      <c r="D334" s="4"/>
      <c r="E334" s="4"/>
      <c r="F334" s="4"/>
      <c r="G334" s="4"/>
      <c r="H334" s="4"/>
    </row>
    <row r="335" spans="2:8" ht="12.75">
      <c r="B335" s="5"/>
      <c r="C335" s="4"/>
      <c r="D335" s="4"/>
      <c r="E335" s="4"/>
      <c r="F335" s="4"/>
      <c r="G335" s="4"/>
      <c r="H335" s="4"/>
    </row>
    <row r="336" spans="2:8" ht="12.75">
      <c r="B336" s="5"/>
      <c r="C336" s="4"/>
      <c r="D336" s="4"/>
      <c r="E336" s="4"/>
      <c r="F336" s="4"/>
      <c r="G336" s="4"/>
      <c r="H336" s="4"/>
    </row>
    <row r="337" spans="2:8" ht="12.75">
      <c r="B337" s="5"/>
      <c r="C337" s="4"/>
      <c r="D337" s="4"/>
      <c r="E337" s="4"/>
      <c r="F337" s="4"/>
      <c r="G337" s="4"/>
      <c r="H337" s="4"/>
    </row>
    <row r="338" spans="2:8" ht="12.75">
      <c r="B338" s="5"/>
      <c r="C338" s="4"/>
      <c r="D338" s="4"/>
      <c r="E338" s="4"/>
      <c r="F338" s="4"/>
      <c r="G338" s="4"/>
      <c r="H338" s="4"/>
    </row>
    <row r="339" spans="2:8" ht="12.75">
      <c r="B339" s="5"/>
      <c r="C339" s="4"/>
      <c r="D339" s="4"/>
      <c r="E339" s="4"/>
      <c r="F339" s="4"/>
      <c r="G339" s="4"/>
      <c r="H339" s="4"/>
    </row>
    <row r="340" spans="2:8" ht="12.75">
      <c r="B340" s="5"/>
      <c r="C340" s="4"/>
      <c r="D340" s="4"/>
      <c r="E340" s="4"/>
      <c r="F340" s="4"/>
      <c r="G340" s="4"/>
      <c r="H340" s="4"/>
    </row>
    <row r="341" spans="2:8" ht="12.75">
      <c r="B341" s="5"/>
      <c r="C341" s="4"/>
      <c r="D341" s="4"/>
      <c r="E341" s="4"/>
      <c r="F341" s="4"/>
      <c r="G341" s="4"/>
      <c r="H341" s="4"/>
    </row>
    <row r="342" spans="2:8" ht="12.75">
      <c r="B342" s="5"/>
      <c r="C342" s="4"/>
      <c r="D342" s="4"/>
      <c r="E342" s="4"/>
      <c r="F342" s="4"/>
      <c r="G342" s="4"/>
      <c r="H342" s="4"/>
    </row>
    <row r="343" spans="2:8" ht="12.75">
      <c r="B343" s="5"/>
      <c r="C343" s="4"/>
      <c r="D343" s="4"/>
      <c r="E343" s="4"/>
      <c r="F343" s="4"/>
      <c r="G343" s="4"/>
      <c r="H343" s="4"/>
    </row>
    <row r="344" spans="2:8" ht="12.75">
      <c r="B344" s="5"/>
      <c r="C344" s="4"/>
      <c r="D344" s="4"/>
      <c r="E344" s="4"/>
      <c r="F344" s="4"/>
      <c r="G344" s="4"/>
      <c r="H344" s="4"/>
    </row>
    <row r="345" spans="2:8" ht="12.75">
      <c r="B345" s="5"/>
      <c r="C345" s="4"/>
      <c r="D345" s="4"/>
      <c r="E345" s="4"/>
      <c r="F345" s="4"/>
      <c r="G345" s="4"/>
      <c r="H345" s="4"/>
    </row>
    <row r="346" spans="2:8" ht="12.75">
      <c r="B346" s="5"/>
      <c r="C346" s="4"/>
      <c r="D346" s="4"/>
      <c r="E346" s="4"/>
      <c r="F346" s="4"/>
      <c r="G346" s="4"/>
      <c r="H346" s="4"/>
    </row>
    <row r="347" spans="2:8" ht="12.75">
      <c r="B347" s="5"/>
      <c r="C347" s="4"/>
      <c r="D347" s="4"/>
      <c r="E347" s="4"/>
      <c r="F347" s="4"/>
      <c r="G347" s="4"/>
      <c r="H347" s="4"/>
    </row>
    <row r="348" spans="2:8" ht="12.75">
      <c r="B348" s="5"/>
      <c r="C348" s="4"/>
      <c r="D348" s="4"/>
      <c r="E348" s="4"/>
      <c r="F348" s="4"/>
      <c r="G348" s="4"/>
      <c r="H348" s="4"/>
    </row>
    <row r="349" spans="2:8" ht="12.75">
      <c r="B349" s="5"/>
      <c r="C349" s="4"/>
      <c r="D349" s="4"/>
      <c r="E349" s="4"/>
      <c r="F349" s="4"/>
      <c r="G349" s="4"/>
      <c r="H349" s="4"/>
    </row>
    <row r="350" spans="2:8" ht="12.75">
      <c r="B350" s="5"/>
      <c r="C350" s="4"/>
      <c r="D350" s="4"/>
      <c r="E350" s="4"/>
      <c r="F350" s="4"/>
      <c r="G350" s="4"/>
      <c r="H350" s="4"/>
    </row>
    <row r="351" spans="2:8" ht="12.75">
      <c r="B351" s="5"/>
      <c r="C351" s="4"/>
      <c r="D351" s="4"/>
      <c r="E351" s="4"/>
      <c r="F351" s="4"/>
      <c r="G351" s="4"/>
      <c r="H351" s="4"/>
    </row>
    <row r="352" spans="2:8" ht="12.75">
      <c r="B352" s="5"/>
      <c r="C352" s="4"/>
      <c r="D352" s="4"/>
      <c r="E352" s="4"/>
      <c r="F352" s="4"/>
      <c r="G352" s="4"/>
      <c r="H352" s="4"/>
    </row>
    <row r="353" spans="2:8" ht="12.75">
      <c r="B353" s="5"/>
      <c r="C353" s="4"/>
      <c r="D353" s="4"/>
      <c r="E353" s="4"/>
      <c r="F353" s="4"/>
      <c r="G353" s="4"/>
      <c r="H353" s="4"/>
    </row>
    <row r="354" spans="2:8" ht="12.75">
      <c r="B354" s="5"/>
      <c r="C354" s="4"/>
      <c r="D354" s="4"/>
      <c r="E354" s="4"/>
      <c r="F354" s="4"/>
      <c r="G354" s="4"/>
      <c r="H354" s="4"/>
    </row>
    <row r="355" spans="2:8" ht="12.75">
      <c r="B355" s="5"/>
      <c r="C355" s="4"/>
      <c r="D355" s="4"/>
      <c r="E355" s="4"/>
      <c r="F355" s="4"/>
      <c r="G355" s="4"/>
      <c r="H355" s="4"/>
    </row>
    <row r="356" spans="2:8" ht="12.75">
      <c r="B356" s="5"/>
      <c r="C356" s="4"/>
      <c r="D356" s="4"/>
      <c r="E356" s="4"/>
      <c r="F356" s="4"/>
      <c r="G356" s="4"/>
      <c r="H356" s="4"/>
    </row>
    <row r="357" spans="2:8" ht="12.75">
      <c r="B357" s="5"/>
      <c r="C357" s="4"/>
      <c r="D357" s="4"/>
      <c r="E357" s="4"/>
      <c r="F357" s="4"/>
      <c r="G357" s="4"/>
      <c r="H357" s="4"/>
    </row>
    <row r="358" spans="2:8" ht="12.75">
      <c r="B358" s="5"/>
      <c r="C358" s="4"/>
      <c r="D358" s="4"/>
      <c r="E358" s="4"/>
      <c r="F358" s="4"/>
      <c r="G358" s="4"/>
      <c r="H358" s="4"/>
    </row>
    <row r="359" spans="2:8" ht="12.75">
      <c r="B359" s="5"/>
      <c r="C359" s="4"/>
      <c r="D359" s="4"/>
      <c r="E359" s="4"/>
      <c r="F359" s="4"/>
      <c r="G359" s="4"/>
      <c r="H359" s="4"/>
    </row>
    <row r="360" spans="2:8" ht="12.75">
      <c r="B360" s="5"/>
      <c r="C360" s="4"/>
      <c r="D360" s="4"/>
      <c r="E360" s="4"/>
      <c r="F360" s="4"/>
      <c r="G360" s="4"/>
      <c r="H360" s="4"/>
    </row>
    <row r="361" spans="2:8" ht="12.75">
      <c r="B361" s="5"/>
      <c r="C361" s="4"/>
      <c r="D361" s="4"/>
      <c r="E361" s="4"/>
      <c r="F361" s="4"/>
      <c r="G361" s="4"/>
      <c r="H361" s="4"/>
    </row>
    <row r="362" spans="2:8" ht="12.75">
      <c r="B362" s="5"/>
      <c r="C362" s="4"/>
      <c r="D362" s="4"/>
      <c r="E362" s="4"/>
      <c r="F362" s="4"/>
      <c r="G362" s="4"/>
      <c r="H362" s="4"/>
    </row>
    <row r="363" spans="2:8" ht="12.75">
      <c r="B363" s="5"/>
      <c r="C363" s="4"/>
      <c r="D363" s="4"/>
      <c r="E363" s="4"/>
      <c r="F363" s="4"/>
      <c r="G363" s="4"/>
      <c r="H363" s="4"/>
    </row>
    <row r="364" spans="2:8" ht="12.75">
      <c r="B364" s="5"/>
      <c r="C364" s="4"/>
      <c r="D364" s="4"/>
      <c r="E364" s="4"/>
      <c r="F364" s="4"/>
      <c r="G364" s="4"/>
      <c r="H364" s="4"/>
    </row>
    <row r="365" spans="2:8" ht="12.75">
      <c r="B365" s="5"/>
      <c r="C365" s="4"/>
      <c r="D365" s="4"/>
      <c r="E365" s="4"/>
      <c r="F365" s="4"/>
      <c r="G365" s="4"/>
      <c r="H365" s="4"/>
    </row>
    <row r="366" spans="2:8" ht="12.75">
      <c r="B366" s="5"/>
      <c r="C366" s="4"/>
      <c r="D366" s="4"/>
      <c r="E366" s="4"/>
      <c r="F366" s="4"/>
      <c r="G366" s="4"/>
      <c r="H366" s="4"/>
    </row>
    <row r="367" spans="2:8" ht="12.75">
      <c r="B367" s="5"/>
      <c r="C367" s="4"/>
      <c r="D367" s="4"/>
      <c r="E367" s="4"/>
      <c r="F367" s="4"/>
      <c r="G367" s="4"/>
      <c r="H367" s="4"/>
    </row>
    <row r="368" spans="2:8" ht="12.75">
      <c r="B368" s="5"/>
      <c r="C368" s="4"/>
      <c r="D368" s="4"/>
      <c r="E368" s="4"/>
      <c r="F368" s="4"/>
      <c r="G368" s="4"/>
      <c r="H368" s="4"/>
    </row>
    <row r="369" spans="2:8" ht="12.75">
      <c r="B369" s="5"/>
      <c r="C369" s="4"/>
      <c r="D369" s="4"/>
      <c r="E369" s="4"/>
      <c r="F369" s="4"/>
      <c r="G369" s="4"/>
      <c r="H369" s="4"/>
    </row>
    <row r="370" spans="2:8" ht="12.75">
      <c r="B370" s="5"/>
      <c r="C370" s="4"/>
      <c r="D370" s="4"/>
      <c r="E370" s="4"/>
      <c r="F370" s="4"/>
      <c r="G370" s="4"/>
      <c r="H370" s="4"/>
    </row>
    <row r="371" spans="2:8" ht="12.75">
      <c r="B371" s="5"/>
      <c r="C371" s="4"/>
      <c r="D371" s="4"/>
      <c r="E371" s="4"/>
      <c r="F371" s="4"/>
      <c r="G371" s="4"/>
      <c r="H371" s="4"/>
    </row>
    <row r="372" spans="2:8" ht="12.75">
      <c r="B372" s="5"/>
      <c r="C372" s="4"/>
      <c r="D372" s="4"/>
      <c r="E372" s="4"/>
      <c r="F372" s="4"/>
      <c r="G372" s="4"/>
      <c r="H372" s="4"/>
    </row>
    <row r="373" spans="2:8" ht="12.75">
      <c r="B373" s="5"/>
      <c r="C373" s="4"/>
      <c r="D373" s="4"/>
      <c r="E373" s="4"/>
      <c r="F373" s="4"/>
      <c r="G373" s="4"/>
      <c r="H373" s="4"/>
    </row>
    <row r="374" spans="2:8" ht="12.75">
      <c r="B374" s="5"/>
      <c r="C374" s="4"/>
      <c r="D374" s="4"/>
      <c r="E374" s="4"/>
      <c r="F374" s="4"/>
      <c r="G374" s="4"/>
      <c r="H374" s="4"/>
    </row>
    <row r="375" spans="2:8" ht="12.75">
      <c r="B375" s="5"/>
      <c r="C375" s="4"/>
      <c r="D375" s="4"/>
      <c r="E375" s="4"/>
      <c r="F375" s="4"/>
      <c r="G375" s="4"/>
      <c r="H375" s="4"/>
    </row>
    <row r="376" spans="2:8" ht="12.75">
      <c r="B376" s="5"/>
      <c r="C376" s="4"/>
      <c r="D376" s="4"/>
      <c r="E376" s="4"/>
      <c r="F376" s="4"/>
      <c r="G376" s="4"/>
      <c r="H376" s="4"/>
    </row>
    <row r="377" spans="2:8" ht="12.75">
      <c r="B377" s="5"/>
      <c r="C377" s="4"/>
      <c r="D377" s="4"/>
      <c r="E377" s="4"/>
      <c r="F377" s="4"/>
      <c r="G377" s="4"/>
      <c r="H377" s="4"/>
    </row>
    <row r="378" spans="2:8" ht="12.75">
      <c r="B378" s="5"/>
      <c r="C378" s="4"/>
      <c r="D378" s="4"/>
      <c r="E378" s="4"/>
      <c r="F378" s="4"/>
      <c r="G378" s="4"/>
      <c r="H378" s="4"/>
    </row>
    <row r="379" spans="2:8" ht="12.75">
      <c r="B379" s="5"/>
      <c r="C379" s="4"/>
      <c r="D379" s="4"/>
      <c r="E379" s="4"/>
      <c r="F379" s="4"/>
      <c r="G379" s="4"/>
      <c r="H379" s="4"/>
    </row>
    <row r="380" spans="2:8" ht="12.75">
      <c r="B380" s="5"/>
      <c r="C380" s="4"/>
      <c r="D380" s="4"/>
      <c r="E380" s="4"/>
      <c r="F380" s="4"/>
      <c r="G380" s="4"/>
      <c r="H380" s="4"/>
    </row>
    <row r="381" spans="2:8" ht="12.75">
      <c r="B381" s="5"/>
      <c r="C381" s="4"/>
      <c r="D381" s="4"/>
      <c r="E381" s="4"/>
      <c r="F381" s="4"/>
      <c r="G381" s="4"/>
      <c r="H381" s="4"/>
    </row>
    <row r="382" spans="2:8" ht="12.75">
      <c r="B382" s="5"/>
      <c r="C382" s="4"/>
      <c r="D382" s="4"/>
      <c r="E382" s="4"/>
      <c r="F382" s="4"/>
      <c r="G382" s="4"/>
      <c r="H382" s="4"/>
    </row>
    <row r="383" spans="2:8" ht="12.75">
      <c r="B383" s="5"/>
      <c r="C383" s="4"/>
      <c r="D383" s="4"/>
      <c r="E383" s="4"/>
      <c r="F383" s="4"/>
      <c r="G383" s="4"/>
      <c r="H383" s="4"/>
    </row>
    <row r="384" spans="2:8" ht="12.75">
      <c r="B384" s="5"/>
      <c r="C384" s="4"/>
      <c r="D384" s="4"/>
      <c r="E384" s="4"/>
      <c r="F384" s="4"/>
      <c r="G384" s="4"/>
      <c r="H384" s="4"/>
    </row>
    <row r="385" spans="2:8" ht="12.75">
      <c r="B385" s="5"/>
      <c r="C385" s="4"/>
      <c r="D385" s="4"/>
      <c r="E385" s="4"/>
      <c r="F385" s="4"/>
      <c r="G385" s="4"/>
      <c r="H385" s="4"/>
    </row>
    <row r="386" spans="2:8" ht="12.75">
      <c r="B386" s="5"/>
      <c r="C386" s="4"/>
      <c r="D386" s="4"/>
      <c r="E386" s="4"/>
      <c r="F386" s="4"/>
      <c r="G386" s="4"/>
      <c r="H386" s="4"/>
    </row>
    <row r="387" spans="2:8" ht="12.75">
      <c r="B387" s="5"/>
      <c r="C387" s="4"/>
      <c r="D387" s="4"/>
      <c r="E387" s="4"/>
      <c r="F387" s="4"/>
      <c r="G387" s="4"/>
      <c r="H387" s="4"/>
    </row>
    <row r="388" spans="2:8" ht="12.75">
      <c r="B388" s="5"/>
      <c r="C388" s="4"/>
      <c r="D388" s="4"/>
      <c r="E388" s="4"/>
      <c r="F388" s="4"/>
      <c r="G388" s="4"/>
      <c r="H388" s="4"/>
    </row>
    <row r="389" spans="2:8" ht="12.75">
      <c r="B389" s="5"/>
      <c r="C389" s="4"/>
      <c r="D389" s="4"/>
      <c r="E389" s="4"/>
      <c r="F389" s="4"/>
      <c r="G389" s="4"/>
      <c r="H389" s="4"/>
    </row>
    <row r="390" spans="2:8" ht="12.75">
      <c r="B390" s="5"/>
      <c r="C390" s="4"/>
      <c r="D390" s="4"/>
      <c r="E390" s="4"/>
      <c r="F390" s="4"/>
      <c r="G390" s="4"/>
      <c r="H390" s="4"/>
    </row>
    <row r="391" spans="2:8" ht="12.75">
      <c r="B391" s="5"/>
      <c r="C391" s="4"/>
      <c r="D391" s="4"/>
      <c r="E391" s="4"/>
      <c r="F391" s="4"/>
      <c r="G391" s="4"/>
      <c r="H391" s="4"/>
    </row>
    <row r="392" spans="2:8" ht="12.75">
      <c r="B392" s="5"/>
      <c r="C392" s="4"/>
      <c r="D392" s="4"/>
      <c r="E392" s="4"/>
      <c r="F392" s="4"/>
      <c r="G392" s="4"/>
      <c r="H392" s="4"/>
    </row>
    <row r="393" spans="2:8" ht="12.75">
      <c r="B393" s="5"/>
      <c r="C393" s="4"/>
      <c r="D393" s="4"/>
      <c r="E393" s="4"/>
      <c r="F393" s="4"/>
      <c r="G393" s="4"/>
      <c r="H393" s="4"/>
    </row>
    <row r="394" spans="2:8" ht="12.75">
      <c r="B394" s="5"/>
      <c r="C394" s="4"/>
      <c r="D394" s="4"/>
      <c r="E394" s="4"/>
      <c r="F394" s="4"/>
      <c r="G394" s="4"/>
      <c r="H394" s="4"/>
    </row>
    <row r="395" spans="2:8" ht="12.75">
      <c r="B395" s="5"/>
      <c r="C395" s="4"/>
      <c r="D395" s="4"/>
      <c r="E395" s="4"/>
      <c r="F395" s="4"/>
      <c r="G395" s="4"/>
      <c r="H395" s="4"/>
    </row>
    <row r="396" spans="2:8" ht="12.75">
      <c r="B396" s="5"/>
      <c r="C396" s="4"/>
      <c r="D396" s="4"/>
      <c r="E396" s="4"/>
      <c r="F396" s="4"/>
      <c r="G396" s="4"/>
      <c r="H396" s="4"/>
    </row>
    <row r="397" spans="2:8" ht="12.75">
      <c r="B397" s="5"/>
      <c r="C397" s="4"/>
      <c r="D397" s="4"/>
      <c r="E397" s="4"/>
      <c r="F397" s="4"/>
      <c r="G397" s="4"/>
      <c r="H397" s="4"/>
    </row>
    <row r="398" spans="2:8" ht="12.75">
      <c r="B398" s="5"/>
      <c r="C398" s="4"/>
      <c r="D398" s="4"/>
      <c r="E398" s="4"/>
      <c r="F398" s="4"/>
      <c r="G398" s="4"/>
      <c r="H398" s="4"/>
    </row>
    <row r="399" spans="2:8" ht="12.75">
      <c r="B399" s="5"/>
      <c r="C399" s="4"/>
      <c r="D399" s="4"/>
      <c r="E399" s="4"/>
      <c r="F399" s="4"/>
      <c r="G399" s="4"/>
      <c r="H399" s="4"/>
    </row>
    <row r="400" spans="2:8" ht="12.75">
      <c r="B400" s="5"/>
      <c r="C400" s="4"/>
      <c r="D400" s="4"/>
      <c r="E400" s="4"/>
      <c r="F400" s="4"/>
      <c r="G400" s="4"/>
      <c r="H400" s="4"/>
    </row>
    <row r="401" spans="2:8" ht="12.75">
      <c r="B401" s="5"/>
      <c r="C401" s="4"/>
      <c r="D401" s="4"/>
      <c r="E401" s="4"/>
      <c r="F401" s="4"/>
      <c r="G401" s="4"/>
      <c r="H401" s="4"/>
    </row>
    <row r="402" spans="2:8" ht="12.75">
      <c r="B402" s="5"/>
      <c r="C402" s="4"/>
      <c r="D402" s="4"/>
      <c r="E402" s="4"/>
      <c r="F402" s="4"/>
      <c r="G402" s="4"/>
      <c r="H402" s="4"/>
    </row>
    <row r="403" spans="2:8" ht="12.75">
      <c r="B403" s="5"/>
      <c r="C403" s="4"/>
      <c r="D403" s="4"/>
      <c r="E403" s="4"/>
      <c r="F403" s="4"/>
      <c r="G403" s="4"/>
      <c r="H403" s="4"/>
    </row>
    <row r="404" spans="2:8" ht="12.75">
      <c r="B404" s="5"/>
      <c r="C404" s="4"/>
      <c r="D404" s="4"/>
      <c r="E404" s="4"/>
      <c r="F404" s="4"/>
      <c r="G404" s="4"/>
      <c r="H404" s="4"/>
    </row>
    <row r="405" spans="2:8" ht="12.75">
      <c r="B405" s="5"/>
      <c r="C405" s="4"/>
      <c r="D405" s="4"/>
      <c r="E405" s="4"/>
      <c r="F405" s="4"/>
      <c r="G405" s="4"/>
      <c r="H405" s="4"/>
    </row>
    <row r="406" spans="2:8" ht="12.75">
      <c r="B406" s="5"/>
      <c r="C406" s="4"/>
      <c r="D406" s="4"/>
      <c r="E406" s="4"/>
      <c r="F406" s="4"/>
      <c r="G406" s="4"/>
      <c r="H406" s="4"/>
    </row>
    <row r="407" spans="2:8" ht="12.75">
      <c r="B407" s="5"/>
      <c r="C407" s="4"/>
      <c r="D407" s="4"/>
      <c r="E407" s="4"/>
      <c r="F407" s="4"/>
      <c r="G407" s="4"/>
      <c r="H407" s="4"/>
    </row>
    <row r="408" spans="2:8" ht="12.75">
      <c r="B408" s="5"/>
      <c r="C408" s="4"/>
      <c r="D408" s="4"/>
      <c r="E408" s="4"/>
      <c r="F408" s="4"/>
      <c r="G408" s="4"/>
      <c r="H408" s="4"/>
    </row>
    <row r="409" spans="2:8" ht="12.75">
      <c r="B409" s="5"/>
      <c r="C409" s="4"/>
      <c r="D409" s="4"/>
      <c r="E409" s="4"/>
      <c r="F409" s="4"/>
      <c r="G409" s="4"/>
      <c r="H409" s="4"/>
    </row>
    <row r="410" spans="2:8" ht="12.75">
      <c r="B410" s="5"/>
      <c r="C410" s="4"/>
      <c r="D410" s="4"/>
      <c r="E410" s="4"/>
      <c r="F410" s="4"/>
      <c r="G410" s="4"/>
      <c r="H410" s="4"/>
    </row>
    <row r="411" spans="2:8" ht="12.75">
      <c r="B411" s="5"/>
      <c r="C411" s="4"/>
      <c r="D411" s="4"/>
      <c r="E411" s="4"/>
      <c r="F411" s="4"/>
      <c r="G411" s="4"/>
      <c r="H411" s="4"/>
    </row>
    <row r="412" spans="2:8" ht="12.75">
      <c r="B412" s="5"/>
      <c r="C412" s="4"/>
      <c r="D412" s="4"/>
      <c r="E412" s="4"/>
      <c r="F412" s="4"/>
      <c r="G412" s="4"/>
      <c r="H412" s="4"/>
    </row>
    <row r="413" spans="2:8" ht="12.75">
      <c r="B413" s="5"/>
      <c r="C413" s="4"/>
      <c r="D413" s="4"/>
      <c r="E413" s="4"/>
      <c r="F413" s="4"/>
      <c r="G413" s="4"/>
      <c r="H413" s="4"/>
    </row>
    <row r="414" spans="2:8" ht="12.75">
      <c r="B414" s="5"/>
      <c r="C414" s="4"/>
      <c r="D414" s="4"/>
      <c r="E414" s="4"/>
      <c r="F414" s="4"/>
      <c r="G414" s="4"/>
      <c r="H414" s="4"/>
    </row>
    <row r="415" spans="2:8" ht="12.75">
      <c r="B415" s="5"/>
      <c r="C415" s="4"/>
      <c r="D415" s="4"/>
      <c r="E415" s="4"/>
      <c r="F415" s="4"/>
      <c r="G415" s="4"/>
      <c r="H415" s="4"/>
    </row>
    <row r="416" spans="2:8" ht="12.75">
      <c r="B416" s="5"/>
      <c r="C416" s="4"/>
      <c r="D416" s="4"/>
      <c r="E416" s="4"/>
      <c r="F416" s="4"/>
      <c r="G416" s="4"/>
      <c r="H416" s="4"/>
    </row>
    <row r="417" spans="2:8" ht="12.75">
      <c r="B417" s="5"/>
      <c r="C417" s="4"/>
      <c r="D417" s="4"/>
      <c r="E417" s="4"/>
      <c r="F417" s="4"/>
      <c r="G417" s="4"/>
      <c r="H417" s="4"/>
    </row>
    <row r="418" spans="2:8" ht="12.75">
      <c r="B418" s="5"/>
      <c r="C418" s="4"/>
      <c r="D418" s="4"/>
      <c r="E418" s="4"/>
      <c r="F418" s="4"/>
      <c r="G418" s="4"/>
      <c r="H418" s="4"/>
    </row>
    <row r="419" spans="2:8" ht="12.75">
      <c r="B419" s="5"/>
      <c r="C419" s="4"/>
      <c r="D419" s="4"/>
      <c r="E419" s="4"/>
      <c r="F419" s="4"/>
      <c r="G419" s="4"/>
      <c r="H419" s="4"/>
    </row>
    <row r="420" spans="2:8" ht="12.75">
      <c r="B420" s="5"/>
      <c r="C420" s="4"/>
      <c r="D420" s="4"/>
      <c r="E420" s="4"/>
      <c r="F420" s="4"/>
      <c r="G420" s="4"/>
      <c r="H420" s="4"/>
    </row>
    <row r="421" spans="2:8" ht="12.75">
      <c r="B421" s="5"/>
      <c r="C421" s="4"/>
      <c r="D421" s="4"/>
      <c r="E421" s="4"/>
      <c r="F421" s="4"/>
      <c r="G421" s="4"/>
      <c r="H421" s="4"/>
    </row>
    <row r="422" spans="2:8" ht="12.75">
      <c r="B422" s="5"/>
      <c r="C422" s="4"/>
      <c r="D422" s="4"/>
      <c r="E422" s="4"/>
      <c r="F422" s="4"/>
      <c r="G422" s="4"/>
      <c r="H422" s="4"/>
    </row>
    <row r="423" spans="2:8" ht="12.75">
      <c r="B423" s="5"/>
      <c r="C423" s="4"/>
      <c r="D423" s="4"/>
      <c r="E423" s="4"/>
      <c r="F423" s="4"/>
      <c r="G423" s="4"/>
      <c r="H423" s="4"/>
    </row>
    <row r="424" spans="2:8" ht="12.75">
      <c r="B424" s="5"/>
      <c r="C424" s="4"/>
      <c r="D424" s="4"/>
      <c r="E424" s="4"/>
      <c r="F424" s="4"/>
      <c r="G424" s="4"/>
      <c r="H424" s="4"/>
    </row>
    <row r="425" spans="2:8" ht="12.75">
      <c r="B425" s="5"/>
      <c r="C425" s="4"/>
      <c r="D425" s="4"/>
      <c r="E425" s="4"/>
      <c r="F425" s="4"/>
      <c r="G425" s="4"/>
      <c r="H425" s="4"/>
    </row>
    <row r="426" spans="2:8" ht="12.75">
      <c r="B426" s="5"/>
      <c r="C426" s="4"/>
      <c r="D426" s="4"/>
      <c r="E426" s="4"/>
      <c r="F426" s="4"/>
      <c r="G426" s="4"/>
      <c r="H426" s="4"/>
    </row>
    <row r="427" spans="2:8" ht="12.75">
      <c r="B427" s="5"/>
      <c r="C427" s="4"/>
      <c r="D427" s="4"/>
      <c r="E427" s="4"/>
      <c r="F427" s="4"/>
      <c r="G427" s="4"/>
      <c r="H427" s="4"/>
    </row>
    <row r="428" spans="2:8" ht="12.75">
      <c r="B428" s="5"/>
      <c r="C428" s="4"/>
      <c r="D428" s="4"/>
      <c r="E428" s="4"/>
      <c r="F428" s="4"/>
      <c r="G428" s="4"/>
      <c r="H428" s="4"/>
    </row>
    <row r="429" spans="2:8" ht="12.75">
      <c r="B429" s="5"/>
      <c r="C429" s="4"/>
      <c r="D429" s="4"/>
      <c r="E429" s="4"/>
      <c r="F429" s="4"/>
      <c r="G429" s="4"/>
      <c r="H429" s="4"/>
    </row>
    <row r="430" spans="2:8" ht="12.75">
      <c r="B430" s="5"/>
      <c r="C430" s="4"/>
      <c r="D430" s="4"/>
      <c r="E430" s="4"/>
      <c r="F430" s="4"/>
      <c r="G430" s="4"/>
      <c r="H430" s="4"/>
    </row>
    <row r="431" spans="2:8" ht="12.75">
      <c r="B431" s="5"/>
      <c r="C431" s="4"/>
      <c r="D431" s="4"/>
      <c r="E431" s="4"/>
      <c r="F431" s="4"/>
      <c r="G431" s="4"/>
      <c r="H431" s="4"/>
    </row>
    <row r="432" spans="2:8" ht="12.75">
      <c r="B432" s="5"/>
      <c r="C432" s="4"/>
      <c r="D432" s="4"/>
      <c r="E432" s="4"/>
      <c r="F432" s="4"/>
      <c r="G432" s="4"/>
      <c r="H432" s="4"/>
    </row>
    <row r="433" spans="2:8" ht="12.75">
      <c r="B433" s="5"/>
      <c r="C433" s="4"/>
      <c r="D433" s="4"/>
      <c r="E433" s="4"/>
      <c r="F433" s="4"/>
      <c r="G433" s="4"/>
      <c r="H433" s="4"/>
    </row>
    <row r="434" spans="2:8" ht="12.75">
      <c r="B434" s="5"/>
      <c r="C434" s="4"/>
      <c r="D434" s="4"/>
      <c r="E434" s="4"/>
      <c r="F434" s="4"/>
      <c r="G434" s="4"/>
      <c r="H434" s="4"/>
    </row>
    <row r="435" spans="2:8" ht="12.75">
      <c r="B435" s="5"/>
      <c r="C435" s="4"/>
      <c r="D435" s="4"/>
      <c r="E435" s="4"/>
      <c r="F435" s="4"/>
      <c r="G435" s="4"/>
      <c r="H435" s="4"/>
    </row>
    <row r="436" spans="2:8" ht="12.75">
      <c r="B436" s="5"/>
      <c r="C436" s="4"/>
      <c r="D436" s="4"/>
      <c r="E436" s="4"/>
      <c r="F436" s="4"/>
      <c r="G436" s="4"/>
      <c r="H436" s="4"/>
    </row>
    <row r="437" spans="2:8" ht="12.75">
      <c r="B437" s="5"/>
      <c r="C437" s="4"/>
      <c r="D437" s="4"/>
      <c r="E437" s="4"/>
      <c r="F437" s="4"/>
      <c r="G437" s="4"/>
      <c r="H437" s="4"/>
    </row>
    <row r="438" spans="2:8" ht="12.75">
      <c r="B438" s="5"/>
      <c r="C438" s="4"/>
      <c r="D438" s="4"/>
      <c r="E438" s="4"/>
      <c r="F438" s="4"/>
      <c r="G438" s="4"/>
      <c r="H438" s="4"/>
    </row>
    <row r="439" spans="2:8" ht="12.75">
      <c r="B439" s="5"/>
      <c r="C439" s="4"/>
      <c r="D439" s="4"/>
      <c r="E439" s="4"/>
      <c r="F439" s="4"/>
      <c r="G439" s="4"/>
      <c r="H439" s="4"/>
    </row>
    <row r="440" spans="2:8" ht="12.75">
      <c r="B440" s="5"/>
      <c r="C440" s="4"/>
      <c r="D440" s="4"/>
      <c r="E440" s="4"/>
      <c r="F440" s="4"/>
      <c r="G440" s="4"/>
      <c r="H440" s="4"/>
    </row>
    <row r="441" spans="2:8" ht="12.75">
      <c r="B441" s="5"/>
      <c r="C441" s="4"/>
      <c r="D441" s="4"/>
      <c r="E441" s="4"/>
      <c r="F441" s="4"/>
      <c r="G441" s="4"/>
      <c r="H441" s="4"/>
    </row>
    <row r="442" spans="2:8" ht="12.75">
      <c r="B442" s="5"/>
      <c r="C442" s="4"/>
      <c r="D442" s="4"/>
      <c r="E442" s="4"/>
      <c r="F442" s="4"/>
      <c r="G442" s="4"/>
      <c r="H442" s="4"/>
    </row>
    <row r="443" spans="2:8" ht="12.75">
      <c r="B443" s="5"/>
      <c r="C443" s="4"/>
      <c r="D443" s="4"/>
      <c r="E443" s="4"/>
      <c r="F443" s="4"/>
      <c r="G443" s="4"/>
      <c r="H443" s="4"/>
    </row>
    <row r="444" spans="2:8" ht="12.75">
      <c r="B444" s="4"/>
      <c r="C444" s="4"/>
      <c r="D444" s="4"/>
      <c r="E444" s="4"/>
      <c r="F444" s="4"/>
      <c r="G444" s="4"/>
      <c r="H444" s="4"/>
    </row>
    <row r="445" spans="2:8" ht="12.75">
      <c r="B445" s="4"/>
      <c r="C445" s="4"/>
      <c r="D445" s="4"/>
      <c r="E445" s="4"/>
      <c r="F445" s="4"/>
      <c r="G445" s="4"/>
      <c r="H445" s="4"/>
    </row>
    <row r="446" spans="2:8" ht="12.75">
      <c r="B446" s="4"/>
      <c r="C446" s="4"/>
      <c r="D446" s="4"/>
      <c r="E446" s="4"/>
      <c r="F446" s="4"/>
      <c r="G446" s="4"/>
      <c r="H446" s="4"/>
    </row>
    <row r="447" spans="2:8" ht="12.75">
      <c r="B447" s="4"/>
      <c r="C447" s="4"/>
      <c r="D447" s="4"/>
      <c r="E447" s="4"/>
      <c r="F447" s="4"/>
      <c r="G447" s="4"/>
      <c r="H447" s="4"/>
    </row>
    <row r="448" spans="2:8" ht="12.75">
      <c r="B448" s="4"/>
      <c r="C448" s="4"/>
      <c r="D448" s="4"/>
      <c r="E448" s="4"/>
      <c r="F448" s="4"/>
      <c r="G448" s="4"/>
      <c r="H448" s="4"/>
    </row>
    <row r="449" spans="2:8" ht="12.75">
      <c r="B449" s="4"/>
      <c r="C449" s="4"/>
      <c r="D449" s="4"/>
      <c r="E449" s="4"/>
      <c r="F449" s="4"/>
      <c r="G449" s="4"/>
      <c r="H449" s="4"/>
    </row>
    <row r="450" spans="2:8" ht="12.75">
      <c r="B450" s="4"/>
      <c r="C450" s="4"/>
      <c r="D450" s="4"/>
      <c r="E450" s="4"/>
      <c r="F450" s="4"/>
      <c r="G450" s="4"/>
      <c r="H450" s="4"/>
    </row>
    <row r="451" spans="2:8" ht="12.75">
      <c r="B451" s="4"/>
      <c r="C451" s="4"/>
      <c r="D451" s="4"/>
      <c r="E451" s="4"/>
      <c r="F451" s="4"/>
      <c r="G451" s="4"/>
      <c r="H451" s="4"/>
    </row>
    <row r="452" spans="2:8" ht="12.75">
      <c r="B452" s="4"/>
      <c r="C452" s="4"/>
      <c r="D452" s="4"/>
      <c r="E452" s="4"/>
      <c r="F452" s="4"/>
      <c r="G452" s="4"/>
      <c r="H452" s="4"/>
    </row>
    <row r="453" spans="2:8" ht="12.75">
      <c r="B453" s="4"/>
      <c r="C453" s="4"/>
      <c r="D453" s="4"/>
      <c r="E453" s="4"/>
      <c r="F453" s="4"/>
      <c r="G453" s="4"/>
      <c r="H453" s="4"/>
    </row>
    <row r="454" spans="2:8" ht="12.75">
      <c r="B454" s="4"/>
      <c r="C454" s="4"/>
      <c r="D454" s="4"/>
      <c r="E454" s="4"/>
      <c r="F454" s="4"/>
      <c r="G454" s="4"/>
      <c r="H454" s="4"/>
    </row>
    <row r="455" spans="2:8" ht="12.75">
      <c r="B455" s="4"/>
      <c r="C455" s="4"/>
      <c r="D455" s="4"/>
      <c r="E455" s="4"/>
      <c r="F455" s="4"/>
      <c r="G455" s="4"/>
      <c r="H455" s="4"/>
    </row>
    <row r="456" spans="2:8" ht="12.75">
      <c r="B456" s="4"/>
      <c r="C456" s="4"/>
      <c r="D456" s="4"/>
      <c r="E456" s="4"/>
      <c r="F456" s="4"/>
      <c r="G456" s="4"/>
      <c r="H456" s="4"/>
    </row>
    <row r="457" spans="2:8" ht="12.75">
      <c r="B457" s="4"/>
      <c r="C457" s="4"/>
      <c r="D457" s="4"/>
      <c r="E457" s="4"/>
      <c r="F457" s="4"/>
      <c r="G457" s="4"/>
      <c r="H457" s="4"/>
    </row>
    <row r="458" spans="2:8" ht="12.75">
      <c r="B458" s="4"/>
      <c r="C458" s="4"/>
      <c r="D458" s="4"/>
      <c r="E458" s="4"/>
      <c r="F458" s="4"/>
      <c r="G458" s="4"/>
      <c r="H458" s="4"/>
    </row>
    <row r="459" spans="2:8" ht="12.75">
      <c r="B459" s="4"/>
      <c r="C459" s="4"/>
      <c r="D459" s="4"/>
      <c r="E459" s="4"/>
      <c r="F459" s="4"/>
      <c r="G459" s="4"/>
      <c r="H459" s="4"/>
    </row>
    <row r="460" spans="2:8" ht="12.75">
      <c r="B460" s="4"/>
      <c r="C460" s="4"/>
      <c r="D460" s="4"/>
      <c r="E460" s="4"/>
      <c r="F460" s="4"/>
      <c r="G460" s="4"/>
      <c r="H460" s="4"/>
    </row>
    <row r="461" spans="2:8" ht="12.75">
      <c r="B461" s="4"/>
      <c r="C461" s="4"/>
      <c r="D461" s="4"/>
      <c r="E461" s="4"/>
      <c r="F461" s="4"/>
      <c r="G461" s="4"/>
      <c r="H461" s="4"/>
    </row>
    <row r="462" spans="2:8" ht="12.75">
      <c r="B462" s="4"/>
      <c r="C462" s="4"/>
      <c r="D462" s="4"/>
      <c r="E462" s="4"/>
      <c r="F462" s="4"/>
      <c r="G462" s="4"/>
      <c r="H462" s="4"/>
    </row>
    <row r="463" spans="2:8" ht="12.75">
      <c r="B463" s="4"/>
      <c r="C463" s="4"/>
      <c r="D463" s="4"/>
      <c r="E463" s="4"/>
      <c r="F463" s="4"/>
      <c r="G463" s="4"/>
      <c r="H463" s="4"/>
    </row>
    <row r="464" spans="2:8" ht="12.75">
      <c r="B464" s="4"/>
      <c r="C464" s="4"/>
      <c r="D464" s="4"/>
      <c r="E464" s="4"/>
      <c r="F464" s="4"/>
      <c r="G464" s="4"/>
      <c r="H464" s="4"/>
    </row>
    <row r="465" spans="2:8" ht="12.75">
      <c r="B465" s="4"/>
      <c r="C465" s="4"/>
      <c r="D465" s="4"/>
      <c r="E465" s="4"/>
      <c r="F465" s="4"/>
      <c r="G465" s="4"/>
      <c r="H465" s="4"/>
    </row>
    <row r="466" spans="2:8" ht="12.75">
      <c r="B466" s="4"/>
      <c r="C466" s="4"/>
      <c r="D466" s="4"/>
      <c r="E466" s="4"/>
      <c r="F466" s="4"/>
      <c r="G466" s="4"/>
      <c r="H466" s="4"/>
    </row>
    <row r="467" spans="2:8" ht="12.75">
      <c r="B467" s="4"/>
      <c r="C467" s="4"/>
      <c r="D467" s="4"/>
      <c r="E467" s="4"/>
      <c r="F467" s="4"/>
      <c r="G467" s="4"/>
      <c r="H467" s="4"/>
    </row>
    <row r="468" spans="2:8" ht="12.75">
      <c r="B468" s="4"/>
      <c r="C468" s="4"/>
      <c r="D468" s="4"/>
      <c r="E468" s="4"/>
      <c r="F468" s="4"/>
      <c r="G468" s="4"/>
      <c r="H468" s="4"/>
    </row>
    <row r="469" spans="4:8" ht="12.75">
      <c r="D469" s="4"/>
      <c r="E469" s="4"/>
      <c r="F469" s="4"/>
      <c r="G469" s="4"/>
      <c r="H469" s="4"/>
    </row>
    <row r="470" spans="4:8" ht="12.75">
      <c r="D470" s="4"/>
      <c r="E470" s="4"/>
      <c r="F470" s="4"/>
      <c r="G470" s="4"/>
      <c r="H470" s="4"/>
    </row>
    <row r="471" spans="4:8" ht="12.75">
      <c r="D471" s="4"/>
      <c r="E471" s="4"/>
      <c r="F471" s="4"/>
      <c r="G471" s="4"/>
      <c r="H471" s="4"/>
    </row>
    <row r="472" spans="4:8" ht="12.75">
      <c r="D472" s="4"/>
      <c r="E472" s="4"/>
      <c r="F472" s="4"/>
      <c r="G472" s="4"/>
      <c r="H472" s="4"/>
    </row>
    <row r="473" spans="4:8" ht="12.75">
      <c r="D473" s="4"/>
      <c r="E473" s="4"/>
      <c r="F473" s="4"/>
      <c r="G473" s="4"/>
      <c r="H473" s="4"/>
    </row>
    <row r="474" spans="4:8" ht="12.75">
      <c r="D474" s="4"/>
      <c r="E474" s="4"/>
      <c r="F474" s="4"/>
      <c r="G474" s="4"/>
      <c r="H474" s="4"/>
    </row>
    <row r="475" spans="4:8" ht="12.75">
      <c r="D475" s="4"/>
      <c r="E475" s="4"/>
      <c r="F475" s="4"/>
      <c r="G475" s="4"/>
      <c r="H475" s="4"/>
    </row>
    <row r="476" spans="4:8" ht="12.75">
      <c r="D476" s="4"/>
      <c r="E476" s="4"/>
      <c r="F476" s="4"/>
      <c r="G476" s="4"/>
      <c r="H476" s="4"/>
    </row>
    <row r="477" spans="4:8" ht="12.75">
      <c r="D477" s="4"/>
      <c r="E477" s="4"/>
      <c r="F477" s="4"/>
      <c r="G477" s="4"/>
      <c r="H477" s="4"/>
    </row>
    <row r="478" spans="4:8" ht="12.75">
      <c r="D478" s="4"/>
      <c r="E478" s="4"/>
      <c r="F478" s="4"/>
      <c r="G478" s="4"/>
      <c r="H478" s="4"/>
    </row>
    <row r="479" spans="4:8" ht="12.75">
      <c r="D479" s="4"/>
      <c r="E479" s="4"/>
      <c r="F479" s="4"/>
      <c r="G479" s="4"/>
      <c r="H479" s="4"/>
    </row>
    <row r="480" spans="4:8" ht="12.75">
      <c r="D480" s="4"/>
      <c r="E480" s="4"/>
      <c r="F480" s="4"/>
      <c r="G480" s="4"/>
      <c r="H480" s="4"/>
    </row>
    <row r="481" spans="4:8" ht="12.75">
      <c r="D481" s="4"/>
      <c r="E481" s="4"/>
      <c r="F481" s="4"/>
      <c r="G481" s="4"/>
      <c r="H481" s="4"/>
    </row>
    <row r="482" spans="4:8" ht="12.75">
      <c r="D482" s="4"/>
      <c r="E482" s="4"/>
      <c r="F482" s="4"/>
      <c r="G482" s="4"/>
      <c r="H482" s="4"/>
    </row>
    <row r="483" spans="4:8" ht="12.75">
      <c r="D483" s="4"/>
      <c r="E483" s="4"/>
      <c r="F483" s="4"/>
      <c r="G483" s="4"/>
      <c r="H483" s="4"/>
    </row>
    <row r="484" spans="4:8" ht="12.75">
      <c r="D484" s="4"/>
      <c r="E484" s="4"/>
      <c r="F484" s="4"/>
      <c r="G484" s="4"/>
      <c r="H484" s="4"/>
    </row>
    <row r="485" spans="4:8" ht="12.75">
      <c r="D485" s="4"/>
      <c r="E485" s="4"/>
      <c r="F485" s="4"/>
      <c r="G485" s="4"/>
      <c r="H485" s="4"/>
    </row>
    <row r="486" spans="4:8" ht="12.75">
      <c r="D486" s="4"/>
      <c r="E486" s="4"/>
      <c r="F486" s="4"/>
      <c r="G486" s="4"/>
      <c r="H486" s="4"/>
    </row>
    <row r="487" spans="4:8" ht="12.75">
      <c r="D487" s="4"/>
      <c r="E487" s="4"/>
      <c r="F487" s="4"/>
      <c r="G487" s="4"/>
      <c r="H487" s="4"/>
    </row>
    <row r="488" spans="4:8" ht="12.75">
      <c r="D488" s="4"/>
      <c r="E488" s="4"/>
      <c r="F488" s="4"/>
      <c r="G488" s="4"/>
      <c r="H488" s="4"/>
    </row>
    <row r="489" spans="4:8" ht="12.75">
      <c r="D489" s="4"/>
      <c r="E489" s="4"/>
      <c r="F489" s="4"/>
      <c r="G489" s="4"/>
      <c r="H489" s="4"/>
    </row>
    <row r="490" spans="4:8" ht="12.75">
      <c r="D490" s="4"/>
      <c r="E490" s="4"/>
      <c r="F490" s="4"/>
      <c r="G490" s="4"/>
      <c r="H490" s="4"/>
    </row>
    <row r="491" spans="4:8" ht="12.75">
      <c r="D491" s="4"/>
      <c r="E491" s="4"/>
      <c r="F491" s="4"/>
      <c r="G491" s="4"/>
      <c r="H491" s="4"/>
    </row>
    <row r="492" spans="4:8" ht="12.75">
      <c r="D492" s="4"/>
      <c r="E492" s="4"/>
      <c r="F492" s="4"/>
      <c r="G492" s="4"/>
      <c r="H492" s="4"/>
    </row>
    <row r="493" spans="4:8" ht="12.75">
      <c r="D493" s="4"/>
      <c r="E493" s="4"/>
      <c r="F493" s="4"/>
      <c r="G493" s="4"/>
      <c r="H493" s="4"/>
    </row>
    <row r="494" spans="4:8" ht="12.75">
      <c r="D494" s="4"/>
      <c r="E494" s="4"/>
      <c r="F494" s="4"/>
      <c r="G494" s="4"/>
      <c r="H494" s="4"/>
    </row>
    <row r="495" spans="4:8" ht="12.75">
      <c r="D495" s="4"/>
      <c r="E495" s="4"/>
      <c r="F495" s="4"/>
      <c r="G495" s="4"/>
      <c r="H495" s="4"/>
    </row>
    <row r="496" spans="4:8" ht="12.75">
      <c r="D496" s="4"/>
      <c r="E496" s="4"/>
      <c r="F496" s="4"/>
      <c r="G496" s="4"/>
      <c r="H496" s="4"/>
    </row>
    <row r="497" spans="4:8" ht="12.75">
      <c r="D497" s="4"/>
      <c r="E497" s="4"/>
      <c r="F497" s="4"/>
      <c r="G497" s="4"/>
      <c r="H497" s="4"/>
    </row>
    <row r="498" spans="4:8" ht="12.75">
      <c r="D498" s="4"/>
      <c r="E498" s="4"/>
      <c r="F498" s="4"/>
      <c r="G498" s="4"/>
      <c r="H498" s="4"/>
    </row>
    <row r="499" spans="4:8" ht="12.75">
      <c r="D499" s="4"/>
      <c r="E499" s="4"/>
      <c r="F499" s="4"/>
      <c r="G499" s="4"/>
      <c r="H499" s="4"/>
    </row>
    <row r="500" spans="4:8" ht="12.75">
      <c r="D500" s="4"/>
      <c r="E500" s="4"/>
      <c r="F500" s="4"/>
      <c r="G500" s="4"/>
      <c r="H500" s="4"/>
    </row>
    <row r="501" spans="4:8" ht="12.75">
      <c r="D501" s="4"/>
      <c r="E501" s="4"/>
      <c r="F501" s="4"/>
      <c r="G501" s="4"/>
      <c r="H501" s="4"/>
    </row>
    <row r="502" spans="4:8" ht="12.75">
      <c r="D502" s="4"/>
      <c r="E502" s="4"/>
      <c r="F502" s="4"/>
      <c r="G502" s="4"/>
      <c r="H502" s="4"/>
    </row>
    <row r="503" spans="4:8" ht="12.75">
      <c r="D503" s="4"/>
      <c r="E503" s="4"/>
      <c r="F503" s="4"/>
      <c r="G503" s="4"/>
      <c r="H503" s="4"/>
    </row>
    <row r="504" spans="4:8" ht="12.75">
      <c r="D504" s="4"/>
      <c r="E504" s="4"/>
      <c r="F504" s="4"/>
      <c r="G504" s="4"/>
      <c r="H504" s="4"/>
    </row>
    <row r="505" spans="4:8" ht="12.75">
      <c r="D505" s="4"/>
      <c r="E505" s="4"/>
      <c r="F505" s="4"/>
      <c r="G505" s="4"/>
      <c r="H505" s="4"/>
    </row>
    <row r="506" spans="4:8" ht="12.75">
      <c r="D506" s="4"/>
      <c r="E506" s="4"/>
      <c r="F506" s="4"/>
      <c r="G506" s="4"/>
      <c r="H506" s="4"/>
    </row>
    <row r="507" spans="4:8" ht="12.75">
      <c r="D507" s="4"/>
      <c r="E507" s="4"/>
      <c r="F507" s="4"/>
      <c r="G507" s="4"/>
      <c r="H507" s="4"/>
    </row>
    <row r="508" spans="4:8" ht="12.75">
      <c r="D508" s="4"/>
      <c r="E508" s="4"/>
      <c r="F508" s="4"/>
      <c r="G508" s="4"/>
      <c r="H508" s="4"/>
    </row>
    <row r="509" spans="4:8" ht="12.75">
      <c r="D509" s="4"/>
      <c r="E509" s="4"/>
      <c r="F509" s="4"/>
      <c r="G509" s="4"/>
      <c r="H509" s="4"/>
    </row>
    <row r="510" spans="4:8" ht="12.75">
      <c r="D510" s="4"/>
      <c r="E510" s="4"/>
      <c r="F510" s="4"/>
      <c r="G510" s="4"/>
      <c r="H510" s="4"/>
    </row>
    <row r="511" spans="4:8" ht="12.75">
      <c r="D511" s="4"/>
      <c r="E511" s="4"/>
      <c r="F511" s="4"/>
      <c r="G511" s="4"/>
      <c r="H511" s="4"/>
    </row>
    <row r="512" spans="4:8" ht="12.75">
      <c r="D512" s="4"/>
      <c r="E512" s="4"/>
      <c r="F512" s="4"/>
      <c r="G512" s="4"/>
      <c r="H512" s="4"/>
    </row>
    <row r="513" spans="4:8" ht="12.75">
      <c r="D513" s="4"/>
      <c r="E513" s="4"/>
      <c r="F513" s="4"/>
      <c r="G513" s="4"/>
      <c r="H513" s="4"/>
    </row>
    <row r="514" spans="4:8" ht="12.75">
      <c r="D514" s="4"/>
      <c r="E514" s="4"/>
      <c r="F514" s="4"/>
      <c r="G514" s="4"/>
      <c r="H514" s="4"/>
    </row>
    <row r="515" spans="4:8" ht="12.75">
      <c r="D515" s="4"/>
      <c r="E515" s="4"/>
      <c r="F515" s="4"/>
      <c r="G515" s="4"/>
      <c r="H515" s="4"/>
    </row>
  </sheetData>
  <printOptions gridLines="1" horizontalCentered="1"/>
  <pageMargins left="0.1968503937007874" right="0.1968503937007874" top="0.7874015748031497" bottom="0.6692913385826772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gminy Opole w 2009 roku&amp;R&amp;9Załącznik Nr 1a&amp;8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J332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/>
  <cols>
    <col min="1" max="1" width="6.625" style="3" customWidth="1"/>
    <col min="2" max="2" width="9.125" style="3" customWidth="1"/>
    <col min="3" max="3" width="61.625" style="3" customWidth="1"/>
    <col min="4" max="6" width="17.75390625" style="3" customWidth="1"/>
    <col min="7" max="7" width="8.25390625" style="3" bestFit="1" customWidth="1"/>
    <col min="8" max="8" width="11.125" style="3" customWidth="1"/>
    <col min="9" max="16384" width="9.125" style="3" customWidth="1"/>
  </cols>
  <sheetData>
    <row r="1" spans="1:8" s="1" customFormat="1" ht="51" customHeight="1">
      <c r="A1" s="23" t="s">
        <v>45</v>
      </c>
      <c r="B1" s="23" t="s">
        <v>46</v>
      </c>
      <c r="C1" s="23" t="s">
        <v>47</v>
      </c>
      <c r="D1" s="23" t="s">
        <v>192</v>
      </c>
      <c r="E1" s="148" t="s">
        <v>189</v>
      </c>
      <c r="F1" s="162" t="s">
        <v>190</v>
      </c>
      <c r="G1" s="156" t="s">
        <v>112</v>
      </c>
      <c r="H1" s="23" t="s">
        <v>191</v>
      </c>
    </row>
    <row r="2" spans="1:8" s="2" customFormat="1" ht="11.25">
      <c r="A2" s="24">
        <v>1</v>
      </c>
      <c r="B2" s="24">
        <v>2</v>
      </c>
      <c r="C2" s="24">
        <v>3</v>
      </c>
      <c r="D2" s="24">
        <v>4</v>
      </c>
      <c r="E2" s="149">
        <v>5</v>
      </c>
      <c r="F2" s="163">
        <v>6</v>
      </c>
      <c r="G2" s="157">
        <v>7</v>
      </c>
      <c r="H2" s="24">
        <v>8</v>
      </c>
    </row>
    <row r="3" spans="1:9" s="43" customFormat="1" ht="19.5" customHeight="1">
      <c r="A3" s="135" t="s">
        <v>113</v>
      </c>
      <c r="B3" s="135"/>
      <c r="C3" s="136" t="s">
        <v>175</v>
      </c>
      <c r="D3" s="137">
        <f>D4+D5</f>
        <v>143909832</v>
      </c>
      <c r="E3" s="150">
        <f>E4+E5</f>
        <v>162956251</v>
      </c>
      <c r="F3" s="164">
        <f>F4+F5</f>
        <v>159375726.24</v>
      </c>
      <c r="G3" s="158">
        <f>F3/E3</f>
        <v>0.978027693089233</v>
      </c>
      <c r="H3" s="138">
        <f>F3/$F$3</f>
        <v>1</v>
      </c>
      <c r="I3" s="42"/>
    </row>
    <row r="4" spans="1:8" s="43" customFormat="1" ht="12.75">
      <c r="A4" s="44" t="s">
        <v>113</v>
      </c>
      <c r="B4" s="44"/>
      <c r="C4" s="45" t="s">
        <v>115</v>
      </c>
      <c r="D4" s="39">
        <f>D7+D12+D16+D20+D24+D32+D37+D43+D54+D57+D69+D78+D82</f>
        <v>136774832</v>
      </c>
      <c r="E4" s="151">
        <f>E7+E12+E16+E20+E24+E32+E37+E43+E54+E57+E69+E78+E82</f>
        <v>143170676</v>
      </c>
      <c r="F4" s="165">
        <f>F7+F12+F16+F20+F24+F32+F37+F43+F54+F57+F69+F78+F82</f>
        <v>139535151.5</v>
      </c>
      <c r="G4" s="171">
        <f>F4/E4</f>
        <v>0.9746070591997484</v>
      </c>
      <c r="H4" s="46">
        <f>F4/$F$3</f>
        <v>0.8755106865513348</v>
      </c>
    </row>
    <row r="5" spans="1:8" s="43" customFormat="1" ht="12.75">
      <c r="A5" s="44" t="s">
        <v>113</v>
      </c>
      <c r="B5" s="44"/>
      <c r="C5" s="45" t="s">
        <v>119</v>
      </c>
      <c r="D5" s="39">
        <f>D9+D28+D40+D50+D66</f>
        <v>7135000</v>
      </c>
      <c r="E5" s="151">
        <f>E9+E28+E40+E50+E66</f>
        <v>19785575</v>
      </c>
      <c r="F5" s="165">
        <f>F9+F28+F40+F50+F66</f>
        <v>19840574.740000002</v>
      </c>
      <c r="G5" s="171">
        <f aca="true" t="shared" si="0" ref="G5:G68">F5/E5</f>
        <v>1.0027797898216253</v>
      </c>
      <c r="H5" s="46">
        <f aca="true" t="shared" si="1" ref="H5:H68">F5/$F$3</f>
        <v>0.12448931344866511</v>
      </c>
    </row>
    <row r="6" spans="1:8" ht="19.5" customHeight="1">
      <c r="A6" s="129" t="s">
        <v>117</v>
      </c>
      <c r="B6" s="130"/>
      <c r="C6" s="129" t="s">
        <v>118</v>
      </c>
      <c r="D6" s="131">
        <f>D7+D9</f>
        <v>6535000</v>
      </c>
      <c r="E6" s="152">
        <f>E7+E9</f>
        <v>16768748</v>
      </c>
      <c r="F6" s="166">
        <f>F7+F9</f>
        <v>16768747.23</v>
      </c>
      <c r="G6" s="160">
        <f t="shared" si="0"/>
        <v>0.9999999540812469</v>
      </c>
      <c r="H6" s="132">
        <f t="shared" si="1"/>
        <v>0.10521518944954236</v>
      </c>
    </row>
    <row r="7" spans="1:8" ht="12.75">
      <c r="A7" s="48" t="s">
        <v>113</v>
      </c>
      <c r="B7" s="49"/>
      <c r="C7" s="50" t="s">
        <v>115</v>
      </c>
      <c r="D7" s="40">
        <f>SUM(D8:D8)</f>
        <v>0</v>
      </c>
      <c r="E7" s="153">
        <f>SUM(E8:E8)</f>
        <v>601795</v>
      </c>
      <c r="F7" s="167">
        <f>SUM(F8:F8)</f>
        <v>601794.49</v>
      </c>
      <c r="G7" s="161">
        <f t="shared" si="0"/>
        <v>0.9999991525353318</v>
      </c>
      <c r="H7" s="47">
        <f t="shared" si="1"/>
        <v>0.0037759482212101256</v>
      </c>
    </row>
    <row r="8" spans="1:8" ht="25.5">
      <c r="A8" s="51" t="s">
        <v>113</v>
      </c>
      <c r="B8" s="52" t="s">
        <v>182</v>
      </c>
      <c r="C8" s="53" t="s">
        <v>51</v>
      </c>
      <c r="D8" s="41"/>
      <c r="E8" s="154">
        <v>601795</v>
      </c>
      <c r="F8" s="168">
        <v>601794.49</v>
      </c>
      <c r="G8" s="171">
        <f t="shared" si="0"/>
        <v>0.9999991525353318</v>
      </c>
      <c r="H8" s="46">
        <f t="shared" si="1"/>
        <v>0.0037759482212101256</v>
      </c>
    </row>
    <row r="9" spans="1:8" ht="12.75">
      <c r="A9" s="48" t="s">
        <v>113</v>
      </c>
      <c r="B9" s="49"/>
      <c r="C9" s="50" t="s">
        <v>119</v>
      </c>
      <c r="D9" s="40">
        <f>SUM(D10:D10)</f>
        <v>6535000</v>
      </c>
      <c r="E9" s="153">
        <f>SUM(E10:E10)</f>
        <v>16166953</v>
      </c>
      <c r="F9" s="167">
        <f>SUM(F10:F10)</f>
        <v>16166952.74</v>
      </c>
      <c r="G9" s="161">
        <f t="shared" si="0"/>
        <v>0.9999999839178106</v>
      </c>
      <c r="H9" s="47">
        <f t="shared" si="1"/>
        <v>0.10143924122833223</v>
      </c>
    </row>
    <row r="10" spans="1:8" ht="12.75">
      <c r="A10" s="51" t="s">
        <v>113</v>
      </c>
      <c r="B10" s="52" t="s">
        <v>153</v>
      </c>
      <c r="C10" s="53" t="s">
        <v>154</v>
      </c>
      <c r="D10" s="41">
        <v>6535000</v>
      </c>
      <c r="E10" s="154">
        <v>16166953</v>
      </c>
      <c r="F10" s="168">
        <v>16166952.74</v>
      </c>
      <c r="G10" s="171">
        <f t="shared" si="0"/>
        <v>0.9999999839178106</v>
      </c>
      <c r="H10" s="46">
        <f t="shared" si="1"/>
        <v>0.10143924122833223</v>
      </c>
    </row>
    <row r="11" spans="1:8" ht="19.5" customHeight="1">
      <c r="A11" s="129" t="s">
        <v>120</v>
      </c>
      <c r="B11" s="130"/>
      <c r="C11" s="129" t="s">
        <v>121</v>
      </c>
      <c r="D11" s="131">
        <f>D12</f>
        <v>1390000</v>
      </c>
      <c r="E11" s="152">
        <f>E12</f>
        <v>1506977</v>
      </c>
      <c r="F11" s="166">
        <f>F12</f>
        <v>1627955.64</v>
      </c>
      <c r="G11" s="160">
        <f t="shared" si="0"/>
        <v>1.0802790221748573</v>
      </c>
      <c r="H11" s="132">
        <f t="shared" si="1"/>
        <v>0.010214577077744582</v>
      </c>
    </row>
    <row r="12" spans="1:8" ht="12.75">
      <c r="A12" s="48" t="s">
        <v>113</v>
      </c>
      <c r="B12" s="49"/>
      <c r="C12" s="50" t="s">
        <v>115</v>
      </c>
      <c r="D12" s="40">
        <f>SUM(D13:D14)</f>
        <v>1390000</v>
      </c>
      <c r="E12" s="153">
        <f>SUM(E13:E14)</f>
        <v>1506977</v>
      </c>
      <c r="F12" s="167">
        <f>SUM(F13:F14)</f>
        <v>1627955.64</v>
      </c>
      <c r="G12" s="161">
        <f t="shared" si="0"/>
        <v>1.0802790221748573</v>
      </c>
      <c r="H12" s="47">
        <f t="shared" si="1"/>
        <v>0.010214577077744582</v>
      </c>
    </row>
    <row r="13" spans="1:8" ht="38.25">
      <c r="A13" s="51" t="s">
        <v>113</v>
      </c>
      <c r="B13" s="52" t="s">
        <v>176</v>
      </c>
      <c r="C13" s="53" t="s">
        <v>50</v>
      </c>
      <c r="D13" s="41">
        <v>90000</v>
      </c>
      <c r="E13" s="154">
        <v>206977</v>
      </c>
      <c r="F13" s="168">
        <v>206630.46</v>
      </c>
      <c r="G13" s="171">
        <f t="shared" si="0"/>
        <v>0.9983257076873275</v>
      </c>
      <c r="H13" s="46">
        <f t="shared" si="1"/>
        <v>0.0012964989391724573</v>
      </c>
    </row>
    <row r="14" spans="1:8" ht="38.25">
      <c r="A14" s="51" t="s">
        <v>113</v>
      </c>
      <c r="B14" s="52" t="s">
        <v>123</v>
      </c>
      <c r="C14" s="53" t="s">
        <v>124</v>
      </c>
      <c r="D14" s="41">
        <v>1300000</v>
      </c>
      <c r="E14" s="154">
        <v>1300000</v>
      </c>
      <c r="F14" s="168">
        <v>1421325.18</v>
      </c>
      <c r="G14" s="171">
        <f t="shared" si="0"/>
        <v>1.0933270615384616</v>
      </c>
      <c r="H14" s="46">
        <f t="shared" si="1"/>
        <v>0.008918078138572125</v>
      </c>
    </row>
    <row r="15" spans="1:8" ht="19.5" customHeight="1">
      <c r="A15" s="129" t="s">
        <v>128</v>
      </c>
      <c r="B15" s="130"/>
      <c r="C15" s="129" t="s">
        <v>129</v>
      </c>
      <c r="D15" s="131">
        <f>D16</f>
        <v>436667</v>
      </c>
      <c r="E15" s="152">
        <f>E16</f>
        <v>434500</v>
      </c>
      <c r="F15" s="166">
        <f>F16</f>
        <v>463172.6</v>
      </c>
      <c r="G15" s="160">
        <f t="shared" si="0"/>
        <v>1.0659898734177216</v>
      </c>
      <c r="H15" s="132">
        <f t="shared" si="1"/>
        <v>0.0029061677767825175</v>
      </c>
    </row>
    <row r="16" spans="1:8" ht="12.75">
      <c r="A16" s="48" t="s">
        <v>113</v>
      </c>
      <c r="B16" s="49"/>
      <c r="C16" s="50" t="s">
        <v>115</v>
      </c>
      <c r="D16" s="40">
        <f>SUM(D17:D18)</f>
        <v>436667</v>
      </c>
      <c r="E16" s="153">
        <f>SUM(E17:E18)</f>
        <v>434500</v>
      </c>
      <c r="F16" s="167">
        <f>SUM(F17:F18)</f>
        <v>463172.6</v>
      </c>
      <c r="G16" s="161">
        <f t="shared" si="0"/>
        <v>1.0659898734177216</v>
      </c>
      <c r="H16" s="47">
        <f t="shared" si="1"/>
        <v>0.0029061677767825175</v>
      </c>
    </row>
    <row r="17" spans="1:8" ht="12.75">
      <c r="A17" s="51" t="s">
        <v>113</v>
      </c>
      <c r="B17" s="52" t="s">
        <v>20</v>
      </c>
      <c r="C17" s="53" t="s">
        <v>52</v>
      </c>
      <c r="D17" s="41"/>
      <c r="E17" s="154"/>
      <c r="F17" s="168">
        <v>30000</v>
      </c>
      <c r="G17" s="171"/>
      <c r="H17" s="46">
        <f t="shared" si="1"/>
        <v>0.0001882344363709674</v>
      </c>
    </row>
    <row r="18" spans="1:8" ht="38.25">
      <c r="A18" s="51" t="s">
        <v>113</v>
      </c>
      <c r="B18" s="52" t="s">
        <v>176</v>
      </c>
      <c r="C18" s="53" t="s">
        <v>50</v>
      </c>
      <c r="D18" s="41">
        <v>436667</v>
      </c>
      <c r="E18" s="154">
        <v>434500</v>
      </c>
      <c r="F18" s="168">
        <v>433172.6</v>
      </c>
      <c r="G18" s="171">
        <f t="shared" si="0"/>
        <v>0.99694499424626</v>
      </c>
      <c r="H18" s="46">
        <f t="shared" si="1"/>
        <v>0.00271793334041155</v>
      </c>
    </row>
    <row r="19" spans="1:8" ht="19.5" customHeight="1">
      <c r="A19" s="129" t="s">
        <v>131</v>
      </c>
      <c r="B19" s="130"/>
      <c r="C19" s="129" t="s">
        <v>132</v>
      </c>
      <c r="D19" s="131">
        <f>D20</f>
        <v>328210</v>
      </c>
      <c r="E19" s="152">
        <f>E20</f>
        <v>324614</v>
      </c>
      <c r="F19" s="166">
        <f>F20</f>
        <v>324611.8</v>
      </c>
      <c r="G19" s="160">
        <f t="shared" si="0"/>
        <v>0.9999932227199073</v>
      </c>
      <c r="H19" s="132">
        <f t="shared" si="1"/>
        <v>0.002036770640412173</v>
      </c>
    </row>
    <row r="20" spans="1:8" ht="12.75">
      <c r="A20" s="48" t="s">
        <v>113</v>
      </c>
      <c r="B20" s="49"/>
      <c r="C20" s="50" t="s">
        <v>115</v>
      </c>
      <c r="D20" s="40">
        <f>SUM(D21:D22)</f>
        <v>328210</v>
      </c>
      <c r="E20" s="153">
        <f>SUM(E21:E22)</f>
        <v>324614</v>
      </c>
      <c r="F20" s="167">
        <f>SUM(F21:F22)</f>
        <v>324611.8</v>
      </c>
      <c r="G20" s="161">
        <f t="shared" si="0"/>
        <v>0.9999932227199073</v>
      </c>
      <c r="H20" s="47">
        <f t="shared" si="1"/>
        <v>0.002036770640412173</v>
      </c>
    </row>
    <row r="21" spans="1:8" ht="38.25">
      <c r="A21" s="51" t="s">
        <v>113</v>
      </c>
      <c r="B21" s="52" t="s">
        <v>176</v>
      </c>
      <c r="C21" s="53" t="s">
        <v>50</v>
      </c>
      <c r="D21" s="41">
        <v>307210</v>
      </c>
      <c r="E21" s="154">
        <v>306480</v>
      </c>
      <c r="F21" s="168">
        <v>306477.8</v>
      </c>
      <c r="G21" s="171">
        <f t="shared" si="0"/>
        <v>0.9999928217175672</v>
      </c>
      <c r="H21" s="46">
        <f t="shared" si="1"/>
        <v>0.0019229891981071357</v>
      </c>
    </row>
    <row r="22" spans="1:8" ht="38.25">
      <c r="A22" s="51" t="s">
        <v>113</v>
      </c>
      <c r="B22" s="52" t="s">
        <v>177</v>
      </c>
      <c r="C22" s="53" t="s">
        <v>178</v>
      </c>
      <c r="D22" s="41">
        <v>21000</v>
      </c>
      <c r="E22" s="154">
        <v>18134</v>
      </c>
      <c r="F22" s="168">
        <v>18134</v>
      </c>
      <c r="G22" s="171">
        <f t="shared" si="0"/>
        <v>1</v>
      </c>
      <c r="H22" s="46">
        <f t="shared" si="1"/>
        <v>0.00011378144230503742</v>
      </c>
    </row>
    <row r="23" spans="1:8" ht="19.5" customHeight="1">
      <c r="A23" s="129" t="s">
        <v>135</v>
      </c>
      <c r="B23" s="130"/>
      <c r="C23" s="129" t="s">
        <v>136</v>
      </c>
      <c r="D23" s="131">
        <f>D24+D28</f>
        <v>12078650</v>
      </c>
      <c r="E23" s="152">
        <f>E24+E28</f>
        <v>11943800</v>
      </c>
      <c r="F23" s="166">
        <f>F24+F28</f>
        <v>11928104.25</v>
      </c>
      <c r="G23" s="160">
        <f t="shared" si="0"/>
        <v>0.9986858663072055</v>
      </c>
      <c r="H23" s="132">
        <f t="shared" si="1"/>
        <v>0.07484266601576302</v>
      </c>
    </row>
    <row r="24" spans="1:8" ht="12.75">
      <c r="A24" s="48" t="s">
        <v>113</v>
      </c>
      <c r="B24" s="49"/>
      <c r="C24" s="50" t="s">
        <v>115</v>
      </c>
      <c r="D24" s="40">
        <f>SUM(D25:D27)</f>
        <v>11478650</v>
      </c>
      <c r="E24" s="153">
        <f>SUM(E25:E27)</f>
        <v>11488800</v>
      </c>
      <c r="F24" s="167">
        <f>SUM(F25:F27)</f>
        <v>11473104.25</v>
      </c>
      <c r="G24" s="161">
        <f t="shared" si="0"/>
        <v>0.9986338216349836</v>
      </c>
      <c r="H24" s="47">
        <f t="shared" si="1"/>
        <v>0.07198777706413668</v>
      </c>
    </row>
    <row r="25" spans="1:8" ht="38.25">
      <c r="A25" s="51" t="s">
        <v>113</v>
      </c>
      <c r="B25" s="52" t="s">
        <v>176</v>
      </c>
      <c r="C25" s="53" t="s">
        <v>50</v>
      </c>
      <c r="D25" s="41">
        <v>11477000</v>
      </c>
      <c r="E25" s="154">
        <v>11469650</v>
      </c>
      <c r="F25" s="168">
        <v>11454278.16</v>
      </c>
      <c r="G25" s="171">
        <f t="shared" si="0"/>
        <v>0.998659781248774</v>
      </c>
      <c r="H25" s="46">
        <f t="shared" si="1"/>
        <v>0.07186965311612939</v>
      </c>
    </row>
    <row r="26" spans="1:8" ht="38.25">
      <c r="A26" s="51" t="s">
        <v>113</v>
      </c>
      <c r="B26" s="52" t="s">
        <v>137</v>
      </c>
      <c r="C26" s="53" t="s">
        <v>22</v>
      </c>
      <c r="D26" s="41"/>
      <c r="E26" s="154">
        <v>17500</v>
      </c>
      <c r="F26" s="168">
        <v>17500</v>
      </c>
      <c r="G26" s="171">
        <f t="shared" si="0"/>
        <v>1</v>
      </c>
      <c r="H26" s="46">
        <f t="shared" si="1"/>
        <v>0.00010980342121639765</v>
      </c>
    </row>
    <row r="27" spans="1:8" ht="38.25">
      <c r="A27" s="51" t="s">
        <v>113</v>
      </c>
      <c r="B27" s="52" t="s">
        <v>123</v>
      </c>
      <c r="C27" s="53" t="s">
        <v>124</v>
      </c>
      <c r="D27" s="41">
        <v>1650</v>
      </c>
      <c r="E27" s="154">
        <v>1650</v>
      </c>
      <c r="F27" s="168">
        <v>1326.09</v>
      </c>
      <c r="G27" s="171">
        <f t="shared" si="0"/>
        <v>0.803690909090909</v>
      </c>
      <c r="H27" s="46">
        <f t="shared" si="1"/>
        <v>8.320526790905871E-06</v>
      </c>
    </row>
    <row r="28" spans="1:8" ht="12.75">
      <c r="A28" s="48" t="s">
        <v>113</v>
      </c>
      <c r="B28" s="49"/>
      <c r="C28" s="50" t="s">
        <v>119</v>
      </c>
      <c r="D28" s="40">
        <f>SUM(D29:D30)</f>
        <v>600000</v>
      </c>
      <c r="E28" s="153">
        <f>SUM(E29:E30)</f>
        <v>455000</v>
      </c>
      <c r="F28" s="167">
        <f>SUM(F29:F30)</f>
        <v>455000</v>
      </c>
      <c r="G28" s="161">
        <f t="shared" si="0"/>
        <v>1</v>
      </c>
      <c r="H28" s="47">
        <f t="shared" si="1"/>
        <v>0.002854888951626339</v>
      </c>
    </row>
    <row r="29" spans="1:8" ht="38.25">
      <c r="A29" s="51" t="s">
        <v>113</v>
      </c>
      <c r="B29" s="52" t="s">
        <v>181</v>
      </c>
      <c r="C29" s="53" t="s">
        <v>57</v>
      </c>
      <c r="D29" s="41">
        <v>600000</v>
      </c>
      <c r="E29" s="154">
        <v>410000</v>
      </c>
      <c r="F29" s="168">
        <v>410000</v>
      </c>
      <c r="G29" s="171">
        <f t="shared" si="0"/>
        <v>1</v>
      </c>
      <c r="H29" s="46">
        <f t="shared" si="1"/>
        <v>0.0025725372970698875</v>
      </c>
    </row>
    <row r="30" spans="1:8" ht="38.25">
      <c r="A30" s="51" t="s">
        <v>113</v>
      </c>
      <c r="B30" s="52" t="s">
        <v>168</v>
      </c>
      <c r="C30" s="53" t="s">
        <v>169</v>
      </c>
      <c r="D30" s="41"/>
      <c r="E30" s="154">
        <v>45000</v>
      </c>
      <c r="F30" s="168">
        <v>45000</v>
      </c>
      <c r="G30" s="171">
        <f t="shared" si="0"/>
        <v>1</v>
      </c>
      <c r="H30" s="46">
        <f t="shared" si="1"/>
        <v>0.0002823516545564511</v>
      </c>
    </row>
    <row r="31" spans="1:8" ht="38.25">
      <c r="A31" s="129" t="s">
        <v>138</v>
      </c>
      <c r="B31" s="130"/>
      <c r="C31" s="129" t="s">
        <v>139</v>
      </c>
      <c r="D31" s="131">
        <f>D32</f>
        <v>36938682</v>
      </c>
      <c r="E31" s="152">
        <f>E32</f>
        <v>36937663</v>
      </c>
      <c r="F31" s="166">
        <f>F32</f>
        <v>32975225.46</v>
      </c>
      <c r="G31" s="160">
        <f t="shared" si="0"/>
        <v>0.8927263606254678</v>
      </c>
      <c r="H31" s="132">
        <f t="shared" si="1"/>
        <v>0.20690243262228913</v>
      </c>
    </row>
    <row r="32" spans="1:8" ht="12.75">
      <c r="A32" s="48" t="s">
        <v>113</v>
      </c>
      <c r="B32" s="49"/>
      <c r="C32" s="50" t="s">
        <v>115</v>
      </c>
      <c r="D32" s="40">
        <f>SUM(D33:D35)</f>
        <v>36938682</v>
      </c>
      <c r="E32" s="153">
        <f>SUM(E33:E35)</f>
        <v>36937663</v>
      </c>
      <c r="F32" s="167">
        <f>SUM(F33:F35)</f>
        <v>32975225.46</v>
      </c>
      <c r="G32" s="161">
        <f t="shared" si="0"/>
        <v>0.8927263606254678</v>
      </c>
      <c r="H32" s="47">
        <f t="shared" si="1"/>
        <v>0.20690243262228913</v>
      </c>
    </row>
    <row r="33" spans="1:8" ht="12.75">
      <c r="A33" s="51" t="s">
        <v>113</v>
      </c>
      <c r="B33" s="52" t="s">
        <v>24</v>
      </c>
      <c r="C33" s="53" t="s">
        <v>11</v>
      </c>
      <c r="D33" s="41">
        <v>31138682</v>
      </c>
      <c r="E33" s="154">
        <v>31137663</v>
      </c>
      <c r="F33" s="168">
        <v>28304224</v>
      </c>
      <c r="G33" s="171">
        <f t="shared" si="0"/>
        <v>0.909002836853877</v>
      </c>
      <c r="H33" s="46">
        <f t="shared" si="1"/>
        <v>0.17759432171858694</v>
      </c>
    </row>
    <row r="34" spans="1:8" ht="12.75">
      <c r="A34" s="51" t="s">
        <v>113</v>
      </c>
      <c r="B34" s="52" t="s">
        <v>25</v>
      </c>
      <c r="C34" s="53" t="s">
        <v>12</v>
      </c>
      <c r="D34" s="41">
        <v>3000000</v>
      </c>
      <c r="E34" s="154">
        <v>3000000</v>
      </c>
      <c r="F34" s="168">
        <v>2196130.12</v>
      </c>
      <c r="G34" s="171">
        <f t="shared" si="0"/>
        <v>0.7320433733333334</v>
      </c>
      <c r="H34" s="46">
        <f t="shared" si="1"/>
        <v>0.013779577177850166</v>
      </c>
    </row>
    <row r="35" spans="1:8" ht="12.75">
      <c r="A35" s="51" t="s">
        <v>113</v>
      </c>
      <c r="B35" s="52" t="s">
        <v>21</v>
      </c>
      <c r="C35" s="53" t="s">
        <v>54</v>
      </c>
      <c r="D35" s="41">
        <v>2800000</v>
      </c>
      <c r="E35" s="154">
        <v>2800000</v>
      </c>
      <c r="F35" s="168">
        <v>2474871.34</v>
      </c>
      <c r="G35" s="171">
        <f t="shared" si="0"/>
        <v>0.8838826214285713</v>
      </c>
      <c r="H35" s="46">
        <f t="shared" si="1"/>
        <v>0.015528533725852027</v>
      </c>
    </row>
    <row r="36" spans="1:8" ht="19.5" customHeight="1">
      <c r="A36" s="129" t="s">
        <v>142</v>
      </c>
      <c r="B36" s="130"/>
      <c r="C36" s="129" t="s">
        <v>143</v>
      </c>
      <c r="D36" s="131">
        <f>D37+D40</f>
        <v>75605515</v>
      </c>
      <c r="E36" s="152">
        <f>E37+E40</f>
        <v>82416762</v>
      </c>
      <c r="F36" s="166">
        <f>F37+F40</f>
        <v>82416762</v>
      </c>
      <c r="G36" s="160">
        <f t="shared" si="0"/>
        <v>1</v>
      </c>
      <c r="H36" s="132">
        <f t="shared" si="1"/>
        <v>0.5171224247530054</v>
      </c>
    </row>
    <row r="37" spans="1:8" ht="12.75">
      <c r="A37" s="48" t="s">
        <v>113</v>
      </c>
      <c r="B37" s="49"/>
      <c r="C37" s="50" t="s">
        <v>115</v>
      </c>
      <c r="D37" s="40">
        <f>SUM(D38:D39)</f>
        <v>75605515</v>
      </c>
      <c r="E37" s="153">
        <f>SUM(E38:E39)</f>
        <v>79416762</v>
      </c>
      <c r="F37" s="167">
        <f>SUM(F38:F39)</f>
        <v>79416762</v>
      </c>
      <c r="G37" s="161">
        <f t="shared" si="0"/>
        <v>1</v>
      </c>
      <c r="H37" s="47">
        <f t="shared" si="1"/>
        <v>0.4982989811159087</v>
      </c>
    </row>
    <row r="38" spans="1:8" ht="12.75">
      <c r="A38" s="51" t="s">
        <v>113</v>
      </c>
      <c r="B38" s="52" t="s">
        <v>198</v>
      </c>
      <c r="C38" s="53" t="s">
        <v>199</v>
      </c>
      <c r="D38" s="41"/>
      <c r="E38" s="154">
        <v>161988</v>
      </c>
      <c r="F38" s="168">
        <v>161988</v>
      </c>
      <c r="G38" s="171">
        <f t="shared" si="0"/>
        <v>1</v>
      </c>
      <c r="H38" s="46">
        <f t="shared" si="1"/>
        <v>0.0010163906626286755</v>
      </c>
    </row>
    <row r="39" spans="1:8" ht="12.75">
      <c r="A39" s="51" t="s">
        <v>113</v>
      </c>
      <c r="B39" s="52" t="s">
        <v>144</v>
      </c>
      <c r="C39" s="53" t="s">
        <v>67</v>
      </c>
      <c r="D39" s="41">
        <v>75605515</v>
      </c>
      <c r="E39" s="154">
        <v>79254774</v>
      </c>
      <c r="F39" s="168">
        <v>79254774</v>
      </c>
      <c r="G39" s="171">
        <f t="shared" si="0"/>
        <v>1</v>
      </c>
      <c r="H39" s="46">
        <f t="shared" si="1"/>
        <v>0.49728259045328005</v>
      </c>
    </row>
    <row r="40" spans="1:8" ht="12.75">
      <c r="A40" s="48" t="s">
        <v>113</v>
      </c>
      <c r="B40" s="49"/>
      <c r="C40" s="50" t="s">
        <v>119</v>
      </c>
      <c r="D40" s="40">
        <f>D41</f>
        <v>0</v>
      </c>
      <c r="E40" s="153">
        <f>E41</f>
        <v>3000000</v>
      </c>
      <c r="F40" s="167">
        <f>F41</f>
        <v>3000000</v>
      </c>
      <c r="G40" s="161">
        <f t="shared" si="0"/>
        <v>1</v>
      </c>
      <c r="H40" s="47">
        <f t="shared" si="1"/>
        <v>0.01882344363709674</v>
      </c>
    </row>
    <row r="41" spans="1:8" ht="38.25">
      <c r="A41" s="51" t="s">
        <v>113</v>
      </c>
      <c r="B41" s="52" t="s">
        <v>200</v>
      </c>
      <c r="C41" s="53" t="s">
        <v>201</v>
      </c>
      <c r="D41" s="41"/>
      <c r="E41" s="154">
        <v>3000000</v>
      </c>
      <c r="F41" s="168">
        <v>3000000</v>
      </c>
      <c r="G41" s="171">
        <f t="shared" si="0"/>
        <v>1</v>
      </c>
      <c r="H41" s="46">
        <f t="shared" si="1"/>
        <v>0.01882344363709674</v>
      </c>
    </row>
    <row r="42" spans="1:8" ht="19.5" customHeight="1">
      <c r="A42" s="129" t="s">
        <v>145</v>
      </c>
      <c r="B42" s="130"/>
      <c r="C42" s="129" t="s">
        <v>146</v>
      </c>
      <c r="D42" s="131">
        <f>D43+D50</f>
        <v>0</v>
      </c>
      <c r="E42" s="152">
        <f>E43+E50</f>
        <v>96694</v>
      </c>
      <c r="F42" s="166">
        <f>F43+F50</f>
        <v>243623.58</v>
      </c>
      <c r="G42" s="160">
        <f t="shared" si="0"/>
        <v>2.519531511779428</v>
      </c>
      <c r="H42" s="132">
        <f t="shared" si="1"/>
        <v>0.0015286115755992428</v>
      </c>
    </row>
    <row r="43" spans="1:8" ht="12.75">
      <c r="A43" s="48" t="s">
        <v>113</v>
      </c>
      <c r="B43" s="49"/>
      <c r="C43" s="50" t="s">
        <v>115</v>
      </c>
      <c r="D43" s="40">
        <f>SUM(D44:D49)</f>
        <v>0</v>
      </c>
      <c r="E43" s="153">
        <f>SUM(E44:E49)</f>
        <v>88072</v>
      </c>
      <c r="F43" s="167">
        <f>SUM(F44:F49)</f>
        <v>180001.58</v>
      </c>
      <c r="G43" s="161">
        <f t="shared" si="0"/>
        <v>2.043800299754746</v>
      </c>
      <c r="H43" s="47">
        <f t="shared" si="1"/>
        <v>0.00112941653190612</v>
      </c>
    </row>
    <row r="44" spans="1:8" s="104" customFormat="1" ht="12.75">
      <c r="A44" s="99"/>
      <c r="B44" s="107" t="s">
        <v>39</v>
      </c>
      <c r="C44" s="106" t="s">
        <v>69</v>
      </c>
      <c r="D44" s="102"/>
      <c r="E44" s="155"/>
      <c r="F44" s="169">
        <v>53336.52</v>
      </c>
      <c r="G44" s="171"/>
      <c r="H44" s="46">
        <f t="shared" si="1"/>
        <v>0.00033465899267296097</v>
      </c>
    </row>
    <row r="45" spans="1:8" s="104" customFormat="1" ht="12.75">
      <c r="A45" s="99"/>
      <c r="B45" s="107" t="s">
        <v>216</v>
      </c>
      <c r="C45" s="105" t="s">
        <v>217</v>
      </c>
      <c r="D45" s="102"/>
      <c r="E45" s="155"/>
      <c r="F45" s="169">
        <v>3967.4</v>
      </c>
      <c r="G45" s="171"/>
      <c r="H45" s="46">
        <f t="shared" si="1"/>
        <v>2.4893376761939203E-05</v>
      </c>
    </row>
    <row r="46" spans="1:8" ht="12.75">
      <c r="A46" s="51" t="s">
        <v>113</v>
      </c>
      <c r="B46" s="52" t="s">
        <v>37</v>
      </c>
      <c r="C46" s="53" t="s">
        <v>66</v>
      </c>
      <c r="D46" s="41"/>
      <c r="E46" s="154"/>
      <c r="F46" s="168">
        <v>2157.21</v>
      </c>
      <c r="G46" s="171"/>
      <c r="H46" s="46">
        <f t="shared" si="1"/>
        <v>1.3535373616127153E-05</v>
      </c>
    </row>
    <row r="47" spans="1:8" ht="12.75">
      <c r="A47" s="51" t="s">
        <v>113</v>
      </c>
      <c r="B47" s="98" t="s">
        <v>20</v>
      </c>
      <c r="C47" s="53" t="s">
        <v>52</v>
      </c>
      <c r="D47" s="41"/>
      <c r="E47" s="154"/>
      <c r="F47" s="168">
        <v>33025.58</v>
      </c>
      <c r="G47" s="171"/>
      <c r="H47" s="46">
        <f t="shared" si="1"/>
        <v>0.00020721838123747646</v>
      </c>
    </row>
    <row r="48" spans="1:8" ht="38.25">
      <c r="A48" s="51" t="s">
        <v>113</v>
      </c>
      <c r="B48" s="52" t="s">
        <v>176</v>
      </c>
      <c r="C48" s="53" t="s">
        <v>50</v>
      </c>
      <c r="D48" s="41"/>
      <c r="E48" s="154">
        <v>2440</v>
      </c>
      <c r="F48" s="168">
        <v>2440</v>
      </c>
      <c r="G48" s="171">
        <f t="shared" si="0"/>
        <v>1</v>
      </c>
      <c r="H48" s="46">
        <f t="shared" si="1"/>
        <v>1.5309734158172015E-05</v>
      </c>
    </row>
    <row r="49" spans="1:8" ht="25.5">
      <c r="A49" s="51" t="s">
        <v>113</v>
      </c>
      <c r="B49" s="52" t="s">
        <v>182</v>
      </c>
      <c r="C49" s="53" t="s">
        <v>51</v>
      </c>
      <c r="D49" s="41"/>
      <c r="E49" s="154">
        <v>85632</v>
      </c>
      <c r="F49" s="168">
        <v>85074.87</v>
      </c>
      <c r="G49" s="171">
        <f t="shared" si="0"/>
        <v>0.993493904147982</v>
      </c>
      <c r="H49" s="46">
        <f t="shared" si="1"/>
        <v>0.0005338006734594441</v>
      </c>
    </row>
    <row r="50" spans="1:8" ht="12.75">
      <c r="A50" s="48" t="s">
        <v>113</v>
      </c>
      <c r="B50" s="49"/>
      <c r="C50" s="50" t="s">
        <v>119</v>
      </c>
      <c r="D50" s="40">
        <f>SUM(D51:D52)</f>
        <v>0</v>
      </c>
      <c r="E50" s="153">
        <f>SUM(E51:E52)</f>
        <v>8622</v>
      </c>
      <c r="F50" s="167">
        <f>SUM(F51:F52)</f>
        <v>63622</v>
      </c>
      <c r="G50" s="161">
        <f t="shared" si="0"/>
        <v>7.3790303873811185</v>
      </c>
      <c r="H50" s="47">
        <f t="shared" si="1"/>
        <v>0.00039919504369312293</v>
      </c>
    </row>
    <row r="51" spans="1:8" ht="39" customHeight="1">
      <c r="A51" s="51"/>
      <c r="B51" s="98" t="s">
        <v>127</v>
      </c>
      <c r="C51" s="53" t="s">
        <v>82</v>
      </c>
      <c r="D51" s="41"/>
      <c r="E51" s="154"/>
      <c r="F51" s="168">
        <v>55000</v>
      </c>
      <c r="G51" s="171"/>
      <c r="H51" s="46">
        <f t="shared" si="1"/>
        <v>0.00034509646668010686</v>
      </c>
    </row>
    <row r="52" spans="1:8" ht="25.5">
      <c r="A52" s="51" t="s">
        <v>113</v>
      </c>
      <c r="B52" s="52" t="s">
        <v>183</v>
      </c>
      <c r="C52" s="53" t="s">
        <v>104</v>
      </c>
      <c r="D52" s="41"/>
      <c r="E52" s="154">
        <v>8622</v>
      </c>
      <c r="F52" s="168">
        <v>8622</v>
      </c>
      <c r="G52" s="171">
        <f t="shared" si="0"/>
        <v>1</v>
      </c>
      <c r="H52" s="46">
        <f t="shared" si="1"/>
        <v>5.409857701301603E-05</v>
      </c>
    </row>
    <row r="53" spans="1:8" ht="19.5" customHeight="1">
      <c r="A53" s="129" t="s">
        <v>156</v>
      </c>
      <c r="B53" s="130"/>
      <c r="C53" s="129" t="s">
        <v>157</v>
      </c>
      <c r="D53" s="131">
        <f>D54</f>
        <v>3022000</v>
      </c>
      <c r="E53" s="152">
        <f>E54</f>
        <v>3990600</v>
      </c>
      <c r="F53" s="166">
        <f>F54</f>
        <v>3990496.6</v>
      </c>
      <c r="G53" s="160">
        <f t="shared" si="0"/>
        <v>0.9999740891094071</v>
      </c>
      <c r="H53" s="132">
        <f t="shared" si="1"/>
        <v>0.025038295944708723</v>
      </c>
    </row>
    <row r="54" spans="1:8" ht="12.75">
      <c r="A54" s="48" t="s">
        <v>113</v>
      </c>
      <c r="B54" s="49"/>
      <c r="C54" s="50" t="s">
        <v>115</v>
      </c>
      <c r="D54" s="40">
        <f>SUM(D55:D55)</f>
        <v>3022000</v>
      </c>
      <c r="E54" s="153">
        <f>SUM(E55:E55)</f>
        <v>3990600</v>
      </c>
      <c r="F54" s="167">
        <f>SUM(F55:F55)</f>
        <v>3990496.6</v>
      </c>
      <c r="G54" s="161">
        <f t="shared" si="0"/>
        <v>0.9999740891094071</v>
      </c>
      <c r="H54" s="47">
        <f t="shared" si="1"/>
        <v>0.025038295944708723</v>
      </c>
    </row>
    <row r="55" spans="1:8" ht="38.25">
      <c r="A55" s="51" t="s">
        <v>113</v>
      </c>
      <c r="B55" s="52" t="s">
        <v>176</v>
      </c>
      <c r="C55" s="53" t="s">
        <v>50</v>
      </c>
      <c r="D55" s="41">
        <v>3022000</v>
      </c>
      <c r="E55" s="154">
        <v>3990600</v>
      </c>
      <c r="F55" s="168">
        <v>3990496.6</v>
      </c>
      <c r="G55" s="171">
        <f t="shared" si="0"/>
        <v>0.9999740891094071</v>
      </c>
      <c r="H55" s="46">
        <f t="shared" si="1"/>
        <v>0.025038295944708723</v>
      </c>
    </row>
    <row r="56" spans="1:8" ht="19.5" customHeight="1">
      <c r="A56" s="129" t="s">
        <v>158</v>
      </c>
      <c r="B56" s="130"/>
      <c r="C56" s="129" t="s">
        <v>159</v>
      </c>
      <c r="D56" s="131">
        <f>D57+D66</f>
        <v>4649100</v>
      </c>
      <c r="E56" s="152">
        <f>E57+E66</f>
        <v>4847928</v>
      </c>
      <c r="F56" s="166">
        <f>F57+F66</f>
        <v>4983626.72</v>
      </c>
      <c r="G56" s="160">
        <f t="shared" si="0"/>
        <v>1.0279910757750528</v>
      </c>
      <c r="H56" s="132">
        <f t="shared" si="1"/>
        <v>0.0312696722240831</v>
      </c>
    </row>
    <row r="57" spans="1:8" ht="12.75">
      <c r="A57" s="48" t="s">
        <v>113</v>
      </c>
      <c r="B57" s="49"/>
      <c r="C57" s="50" t="s">
        <v>115</v>
      </c>
      <c r="D57" s="40">
        <f>SUM(D58:D65)</f>
        <v>4649100</v>
      </c>
      <c r="E57" s="153">
        <f>SUM(E58:E65)</f>
        <v>4692928</v>
      </c>
      <c r="F57" s="167">
        <f>SUM(F58:F65)</f>
        <v>4828626.72</v>
      </c>
      <c r="G57" s="161">
        <f t="shared" si="0"/>
        <v>1.0289155767998144</v>
      </c>
      <c r="H57" s="47">
        <f t="shared" si="1"/>
        <v>0.030297127636166432</v>
      </c>
    </row>
    <row r="58" spans="1:8" s="104" customFormat="1" ht="25.5">
      <c r="A58" s="99"/>
      <c r="B58" s="107" t="s">
        <v>218</v>
      </c>
      <c r="C58" s="108" t="s">
        <v>219</v>
      </c>
      <c r="D58" s="102"/>
      <c r="E58" s="155"/>
      <c r="F58" s="169">
        <v>30303.27</v>
      </c>
      <c r="G58" s="171"/>
      <c r="H58" s="46">
        <f t="shared" si="1"/>
        <v>0.0001901372982882415</v>
      </c>
    </row>
    <row r="59" spans="1:8" ht="12.75">
      <c r="A59" s="51" t="s">
        <v>113</v>
      </c>
      <c r="B59" s="52" t="s">
        <v>15</v>
      </c>
      <c r="C59" s="53" t="s">
        <v>49</v>
      </c>
      <c r="D59" s="41"/>
      <c r="E59" s="154"/>
      <c r="F59" s="168">
        <v>4211.42</v>
      </c>
      <c r="G59" s="171"/>
      <c r="H59" s="46">
        <f t="shared" si="1"/>
        <v>2.642447566738065E-05</v>
      </c>
    </row>
    <row r="60" spans="1:8" ht="12.75">
      <c r="A60" s="51" t="s">
        <v>113</v>
      </c>
      <c r="B60" s="52" t="s">
        <v>39</v>
      </c>
      <c r="C60" s="53" t="s">
        <v>69</v>
      </c>
      <c r="D60" s="41">
        <v>2435700</v>
      </c>
      <c r="E60" s="154">
        <v>2435700</v>
      </c>
      <c r="F60" s="168">
        <v>2394543.09</v>
      </c>
      <c r="G60" s="171">
        <f t="shared" si="0"/>
        <v>0.9831026357925853</v>
      </c>
      <c r="H60" s="46">
        <f t="shared" si="1"/>
        <v>0.01502451563040482</v>
      </c>
    </row>
    <row r="61" spans="1:8" ht="12.75">
      <c r="A61" s="51" t="s">
        <v>113</v>
      </c>
      <c r="B61" s="52" t="s">
        <v>37</v>
      </c>
      <c r="C61" s="53" t="s">
        <v>66</v>
      </c>
      <c r="D61" s="41">
        <v>1000</v>
      </c>
      <c r="E61" s="154">
        <v>1000</v>
      </c>
      <c r="F61" s="168">
        <v>718.73</v>
      </c>
      <c r="G61" s="171">
        <f t="shared" si="0"/>
        <v>0.71873</v>
      </c>
      <c r="H61" s="46">
        <f t="shared" si="1"/>
        <v>4.509657881763513E-06</v>
      </c>
    </row>
    <row r="62" spans="1:8" ht="12.75">
      <c r="A62" s="51" t="s">
        <v>113</v>
      </c>
      <c r="B62" s="52" t="s">
        <v>20</v>
      </c>
      <c r="C62" s="53" t="s">
        <v>52</v>
      </c>
      <c r="D62" s="41">
        <v>500</v>
      </c>
      <c r="E62" s="154">
        <v>500</v>
      </c>
      <c r="F62" s="168">
        <v>31073.38</v>
      </c>
      <c r="G62" s="171">
        <f t="shared" si="0"/>
        <v>62.14676</v>
      </c>
      <c r="H62" s="46">
        <f t="shared" si="1"/>
        <v>0.00019496933901469636</v>
      </c>
    </row>
    <row r="63" spans="1:8" ht="38.25">
      <c r="A63" s="51" t="s">
        <v>113</v>
      </c>
      <c r="B63" s="52" t="s">
        <v>176</v>
      </c>
      <c r="C63" s="53" t="s">
        <v>50</v>
      </c>
      <c r="D63" s="41">
        <v>376000</v>
      </c>
      <c r="E63" s="154">
        <v>377500</v>
      </c>
      <c r="F63" s="168">
        <v>350656.9</v>
      </c>
      <c r="G63" s="171">
        <f t="shared" si="0"/>
        <v>0.9288924503311259</v>
      </c>
      <c r="H63" s="46">
        <f t="shared" si="1"/>
        <v>0.002200190131036356</v>
      </c>
    </row>
    <row r="64" spans="1:8" ht="25.5">
      <c r="A64" s="51" t="s">
        <v>113</v>
      </c>
      <c r="B64" s="52" t="s">
        <v>182</v>
      </c>
      <c r="C64" s="53" t="s">
        <v>51</v>
      </c>
      <c r="D64" s="41">
        <v>1395000</v>
      </c>
      <c r="E64" s="154">
        <v>1437328</v>
      </c>
      <c r="F64" s="168">
        <v>1436890.09</v>
      </c>
      <c r="G64" s="171">
        <f t="shared" si="0"/>
        <v>0.9996953305021541</v>
      </c>
      <c r="H64" s="46">
        <f t="shared" si="1"/>
        <v>0.009015739873939287</v>
      </c>
    </row>
    <row r="65" spans="1:8" ht="38.25">
      <c r="A65" s="51" t="s">
        <v>113</v>
      </c>
      <c r="B65" s="52" t="s">
        <v>160</v>
      </c>
      <c r="C65" s="53" t="s">
        <v>13</v>
      </c>
      <c r="D65" s="41">
        <v>440900</v>
      </c>
      <c r="E65" s="154">
        <v>440900</v>
      </c>
      <c r="F65" s="168">
        <v>580229.84</v>
      </c>
      <c r="G65" s="171">
        <f t="shared" si="0"/>
        <v>1.3160123383987299</v>
      </c>
      <c r="H65" s="46">
        <f t="shared" si="1"/>
        <v>0.003640641229933886</v>
      </c>
    </row>
    <row r="66" spans="1:8" ht="12.75">
      <c r="A66" s="48" t="s">
        <v>113</v>
      </c>
      <c r="B66" s="49"/>
      <c r="C66" s="50" t="s">
        <v>119</v>
      </c>
      <c r="D66" s="40">
        <f>SUM(D67:D67)</f>
        <v>0</v>
      </c>
      <c r="E66" s="153">
        <f>SUM(E67:E67)</f>
        <v>155000</v>
      </c>
      <c r="F66" s="167">
        <f>SUM(F67:F67)</f>
        <v>155000</v>
      </c>
      <c r="G66" s="161">
        <f t="shared" si="0"/>
        <v>1</v>
      </c>
      <c r="H66" s="47">
        <f t="shared" si="1"/>
        <v>0.0009725445879166649</v>
      </c>
    </row>
    <row r="67" spans="1:8" ht="25.5">
      <c r="A67" s="51" t="s">
        <v>113</v>
      </c>
      <c r="B67" s="52" t="s">
        <v>183</v>
      </c>
      <c r="C67" s="53" t="s">
        <v>104</v>
      </c>
      <c r="D67" s="41"/>
      <c r="E67" s="154">
        <v>155000</v>
      </c>
      <c r="F67" s="168">
        <v>155000</v>
      </c>
      <c r="G67" s="171">
        <f t="shared" si="0"/>
        <v>1</v>
      </c>
      <c r="H67" s="46">
        <f t="shared" si="1"/>
        <v>0.0009725445879166649</v>
      </c>
    </row>
    <row r="68" spans="1:8" ht="19.5" customHeight="1">
      <c r="A68" s="129" t="s">
        <v>162</v>
      </c>
      <c r="B68" s="130"/>
      <c r="C68" s="129" t="s">
        <v>163</v>
      </c>
      <c r="D68" s="131">
        <f>D69</f>
        <v>2926008</v>
      </c>
      <c r="E68" s="152">
        <f>E69</f>
        <v>3662965</v>
      </c>
      <c r="F68" s="166">
        <f>F69</f>
        <v>3613927.45</v>
      </c>
      <c r="G68" s="160">
        <f t="shared" si="0"/>
        <v>0.9866126075460727</v>
      </c>
      <c r="H68" s="132">
        <f t="shared" si="1"/>
        <v>0.02267551988787725</v>
      </c>
    </row>
    <row r="69" spans="1:8" ht="12.75">
      <c r="A69" s="141" t="s">
        <v>113</v>
      </c>
      <c r="B69" s="142"/>
      <c r="C69" s="143" t="s">
        <v>115</v>
      </c>
      <c r="D69" s="144">
        <f>SUM(D70:D76)</f>
        <v>2926008</v>
      </c>
      <c r="E69" s="173">
        <f>SUM(E70:E76)</f>
        <v>3662965</v>
      </c>
      <c r="F69" s="174">
        <f>SUM(F70:F76)</f>
        <v>3613927.45</v>
      </c>
      <c r="G69" s="161">
        <f aca="true" t="shared" si="2" ref="G69:G86">F69/E69</f>
        <v>0.9866126075460727</v>
      </c>
      <c r="H69" s="47">
        <f aca="true" t="shared" si="3" ref="H69:H86">F69/$F$3</f>
        <v>0.02267551988787725</v>
      </c>
    </row>
    <row r="70" spans="1:8" ht="12.75">
      <c r="A70" s="51" t="s">
        <v>113</v>
      </c>
      <c r="B70" s="98" t="s">
        <v>220</v>
      </c>
      <c r="C70" s="53" t="s">
        <v>66</v>
      </c>
      <c r="D70" s="41"/>
      <c r="E70" s="154"/>
      <c r="F70" s="168">
        <v>3882.29</v>
      </c>
      <c r="G70" s="171"/>
      <c r="H70" s="46">
        <f t="shared" si="3"/>
        <v>2.4359355665954765E-05</v>
      </c>
    </row>
    <row r="71" spans="1:8" ht="12.75">
      <c r="A71" s="51" t="s">
        <v>113</v>
      </c>
      <c r="B71" s="52" t="s">
        <v>20</v>
      </c>
      <c r="C71" s="53" t="s">
        <v>52</v>
      </c>
      <c r="D71" s="41"/>
      <c r="E71" s="154">
        <v>31005</v>
      </c>
      <c r="F71" s="168">
        <v>31300.43</v>
      </c>
      <c r="G71" s="171">
        <f t="shared" si="2"/>
        <v>1.0095284631511046</v>
      </c>
      <c r="H71" s="46">
        <f t="shared" si="3"/>
        <v>0.00019639395997396396</v>
      </c>
    </row>
    <row r="72" spans="1:8" ht="25.5">
      <c r="A72" s="51" t="s">
        <v>113</v>
      </c>
      <c r="B72" s="52" t="s">
        <v>147</v>
      </c>
      <c r="C72" s="53" t="s">
        <v>148</v>
      </c>
      <c r="D72" s="41">
        <v>187887</v>
      </c>
      <c r="E72" s="154">
        <v>710111</v>
      </c>
      <c r="F72" s="168">
        <v>668834.67</v>
      </c>
      <c r="G72" s="171">
        <f t="shared" si="2"/>
        <v>0.9418734113399173</v>
      </c>
      <c r="H72" s="46">
        <f t="shared" si="3"/>
        <v>0.004196590571093733</v>
      </c>
    </row>
    <row r="73" spans="1:8" ht="25.5">
      <c r="A73" s="51" t="s">
        <v>113</v>
      </c>
      <c r="B73" s="52" t="s">
        <v>149</v>
      </c>
      <c r="C73" s="53" t="s">
        <v>148</v>
      </c>
      <c r="D73" s="41"/>
      <c r="E73" s="154">
        <v>135076</v>
      </c>
      <c r="F73" s="168">
        <v>123137.67</v>
      </c>
      <c r="G73" s="171">
        <f t="shared" si="2"/>
        <v>0.9116176818975984</v>
      </c>
      <c r="H73" s="46">
        <f t="shared" si="3"/>
        <v>0.0007726249969494727</v>
      </c>
    </row>
    <row r="74" spans="1:8" ht="38.25">
      <c r="A74" s="51" t="s">
        <v>113</v>
      </c>
      <c r="B74" s="52" t="s">
        <v>176</v>
      </c>
      <c r="C74" s="53" t="s">
        <v>50</v>
      </c>
      <c r="D74" s="41">
        <v>105000</v>
      </c>
      <c r="E74" s="154">
        <v>125500</v>
      </c>
      <c r="F74" s="168">
        <v>125499.39</v>
      </c>
      <c r="G74" s="171">
        <f t="shared" si="2"/>
        <v>0.9999951394422311</v>
      </c>
      <c r="H74" s="46">
        <f t="shared" si="3"/>
        <v>0.0007874435647183408</v>
      </c>
    </row>
    <row r="75" spans="1:8" ht="38.25">
      <c r="A75" s="51" t="s">
        <v>113</v>
      </c>
      <c r="B75" s="52" t="s">
        <v>160</v>
      </c>
      <c r="C75" s="53" t="s">
        <v>13</v>
      </c>
      <c r="D75" s="41">
        <v>1563821</v>
      </c>
      <c r="E75" s="154">
        <v>1591973</v>
      </c>
      <c r="F75" s="168">
        <v>1591973</v>
      </c>
      <c r="G75" s="171">
        <f t="shared" si="2"/>
        <v>1</v>
      </c>
      <c r="H75" s="46">
        <f t="shared" si="3"/>
        <v>0.00998880467909327</v>
      </c>
    </row>
    <row r="76" spans="1:8" ht="38.25">
      <c r="A76" s="51" t="s">
        <v>113</v>
      </c>
      <c r="B76" s="52" t="s">
        <v>184</v>
      </c>
      <c r="C76" s="53" t="s">
        <v>185</v>
      </c>
      <c r="D76" s="41">
        <v>1069300</v>
      </c>
      <c r="E76" s="154">
        <v>1069300</v>
      </c>
      <c r="F76" s="168">
        <v>1069300</v>
      </c>
      <c r="G76" s="171">
        <f t="shared" si="2"/>
        <v>1</v>
      </c>
      <c r="H76" s="46">
        <f t="shared" si="3"/>
        <v>0.006709302760382514</v>
      </c>
    </row>
    <row r="77" spans="1:8" ht="19.5" customHeight="1">
      <c r="A77" s="129" t="s">
        <v>164</v>
      </c>
      <c r="B77" s="130" t="s">
        <v>113</v>
      </c>
      <c r="C77" s="129" t="s">
        <v>165</v>
      </c>
      <c r="D77" s="131">
        <f>D78</f>
        <v>0</v>
      </c>
      <c r="E77" s="152">
        <f>E78</f>
        <v>0</v>
      </c>
      <c r="F77" s="166">
        <f>F78</f>
        <v>14472.91</v>
      </c>
      <c r="G77" s="160"/>
      <c r="H77" s="132">
        <f t="shared" si="3"/>
        <v>9.081000188325792E-05</v>
      </c>
    </row>
    <row r="78" spans="1:8" ht="12.75">
      <c r="A78" s="48" t="s">
        <v>113</v>
      </c>
      <c r="B78" s="49"/>
      <c r="C78" s="50" t="s">
        <v>115</v>
      </c>
      <c r="D78" s="40">
        <f>SUM(D79:D80)</f>
        <v>0</v>
      </c>
      <c r="E78" s="153">
        <f>SUM(E79:E80)</f>
        <v>0</v>
      </c>
      <c r="F78" s="167">
        <f>SUM(F79:F80)</f>
        <v>14472.91</v>
      </c>
      <c r="G78" s="161"/>
      <c r="H78" s="47">
        <f t="shared" si="3"/>
        <v>9.081000188325792E-05</v>
      </c>
    </row>
    <row r="79" spans="1:8" s="104" customFormat="1" ht="12.75">
      <c r="A79" s="99"/>
      <c r="B79" s="107" t="s">
        <v>216</v>
      </c>
      <c r="C79" s="105" t="s">
        <v>217</v>
      </c>
      <c r="D79" s="102"/>
      <c r="E79" s="155"/>
      <c r="F79" s="169">
        <v>5529.6</v>
      </c>
      <c r="G79" s="171"/>
      <c r="H79" s="46">
        <f t="shared" si="3"/>
        <v>3.4695371311896715E-05</v>
      </c>
    </row>
    <row r="80" spans="1:8" ht="12.75">
      <c r="A80" s="51" t="s">
        <v>113</v>
      </c>
      <c r="B80" s="52" t="s">
        <v>20</v>
      </c>
      <c r="C80" s="53" t="s">
        <v>52</v>
      </c>
      <c r="D80" s="41"/>
      <c r="E80" s="154"/>
      <c r="F80" s="168">
        <v>8943.31</v>
      </c>
      <c r="G80" s="171"/>
      <c r="H80" s="46">
        <f t="shared" si="3"/>
        <v>5.611463057136121E-05</v>
      </c>
    </row>
    <row r="81" spans="1:8" ht="19.5" customHeight="1">
      <c r="A81" s="129" t="s">
        <v>186</v>
      </c>
      <c r="B81" s="130" t="s">
        <v>113</v>
      </c>
      <c r="C81" s="129" t="s">
        <v>187</v>
      </c>
      <c r="D81" s="131">
        <f aca="true" t="shared" si="4" ref="D81:F82">D82</f>
        <v>0</v>
      </c>
      <c r="E81" s="152">
        <f t="shared" si="4"/>
        <v>25000</v>
      </c>
      <c r="F81" s="166">
        <f t="shared" si="4"/>
        <v>25000</v>
      </c>
      <c r="G81" s="160">
        <f t="shared" si="2"/>
        <v>1</v>
      </c>
      <c r="H81" s="132">
        <f t="shared" si="3"/>
        <v>0.0001568620303091395</v>
      </c>
    </row>
    <row r="82" spans="1:8" ht="12.75">
      <c r="A82" s="48" t="s">
        <v>113</v>
      </c>
      <c r="B82" s="49"/>
      <c r="C82" s="50" t="s">
        <v>115</v>
      </c>
      <c r="D82" s="40">
        <f t="shared" si="4"/>
        <v>0</v>
      </c>
      <c r="E82" s="153">
        <f t="shared" si="4"/>
        <v>25000</v>
      </c>
      <c r="F82" s="167">
        <f t="shared" si="4"/>
        <v>25000</v>
      </c>
      <c r="G82" s="161">
        <f t="shared" si="2"/>
        <v>1</v>
      </c>
      <c r="H82" s="47">
        <f t="shared" si="3"/>
        <v>0.0001568620303091395</v>
      </c>
    </row>
    <row r="83" spans="1:8" ht="38.25">
      <c r="A83" s="51" t="s">
        <v>113</v>
      </c>
      <c r="B83" s="52" t="s">
        <v>188</v>
      </c>
      <c r="C83" s="53" t="s">
        <v>14</v>
      </c>
      <c r="D83" s="41"/>
      <c r="E83" s="154">
        <v>25000</v>
      </c>
      <c r="F83" s="168">
        <v>25000</v>
      </c>
      <c r="G83" s="171">
        <f t="shared" si="2"/>
        <v>1</v>
      </c>
      <c r="H83" s="46">
        <f t="shared" si="3"/>
        <v>0.0001568620303091395</v>
      </c>
    </row>
    <row r="84" spans="1:9" s="43" customFormat="1" ht="19.5" customHeight="1">
      <c r="A84" s="135" t="s">
        <v>113</v>
      </c>
      <c r="B84" s="135"/>
      <c r="C84" s="136" t="s">
        <v>175</v>
      </c>
      <c r="D84" s="137">
        <f>D85+D86</f>
        <v>143909832</v>
      </c>
      <c r="E84" s="150">
        <f>E85+E86</f>
        <v>162956251</v>
      </c>
      <c r="F84" s="164">
        <f>F85+F86</f>
        <v>159375726.24</v>
      </c>
      <c r="G84" s="158">
        <f t="shared" si="2"/>
        <v>0.978027693089233</v>
      </c>
      <c r="H84" s="138">
        <f t="shared" si="3"/>
        <v>1</v>
      </c>
      <c r="I84" s="42"/>
    </row>
    <row r="85" spans="1:8" s="43" customFormat="1" ht="12.75">
      <c r="A85" s="44" t="s">
        <v>113</v>
      </c>
      <c r="B85" s="44"/>
      <c r="C85" s="45" t="s">
        <v>115</v>
      </c>
      <c r="D85" s="39">
        <f>D7+D12+D16+D20+D24+D32+D37+D43+D54+D57+D69+D78+D82</f>
        <v>136774832</v>
      </c>
      <c r="E85" s="151">
        <f>E7+E12+E16+E20+E24+E32+E37+E43+E54+E57+E69+E78+E82</f>
        <v>143170676</v>
      </c>
      <c r="F85" s="165">
        <f>F7+F12+F16+F20+F24+F32+F37+F43+F54+F57+F69+F78+F82</f>
        <v>139535151.5</v>
      </c>
      <c r="G85" s="171">
        <f t="shared" si="2"/>
        <v>0.9746070591997484</v>
      </c>
      <c r="H85" s="46">
        <f t="shared" si="3"/>
        <v>0.8755106865513348</v>
      </c>
    </row>
    <row r="86" spans="1:8" s="43" customFormat="1" ht="13.5" thickBot="1">
      <c r="A86" s="44" t="s">
        <v>113</v>
      </c>
      <c r="B86" s="44"/>
      <c r="C86" s="45" t="s">
        <v>119</v>
      </c>
      <c r="D86" s="39">
        <f>D9+D28+D40+D50+D66</f>
        <v>7135000</v>
      </c>
      <c r="E86" s="151">
        <f>E9+E28+E40+E50+E66</f>
        <v>19785575</v>
      </c>
      <c r="F86" s="170">
        <f>F9+F28+F40+F50+F66</f>
        <v>19840574.740000002</v>
      </c>
      <c r="G86" s="171">
        <f t="shared" si="2"/>
        <v>1.0027797898216253</v>
      </c>
      <c r="H86" s="46">
        <f t="shared" si="3"/>
        <v>0.12448931344866511</v>
      </c>
    </row>
    <row r="87" spans="2:9" ht="12.75">
      <c r="B87" s="5"/>
      <c r="C87" s="4"/>
      <c r="D87" s="7"/>
      <c r="E87" s="7"/>
      <c r="F87" s="7"/>
      <c r="G87" s="7"/>
      <c r="H87" s="54"/>
      <c r="I87" s="54"/>
    </row>
    <row r="88" spans="2:9" ht="12.75">
      <c r="B88" s="5"/>
      <c r="C88" s="4"/>
      <c r="D88" s="7"/>
      <c r="E88" s="7"/>
      <c r="F88" s="7"/>
      <c r="G88" s="7"/>
      <c r="H88" s="54"/>
      <c r="I88" s="54"/>
    </row>
    <row r="89" spans="2:9" ht="12.75">
      <c r="B89" s="5"/>
      <c r="C89" s="4"/>
      <c r="D89" s="7"/>
      <c r="E89" s="7"/>
      <c r="F89" s="7"/>
      <c r="G89" s="7"/>
      <c r="H89" s="54"/>
      <c r="I89" s="54"/>
    </row>
    <row r="90" spans="2:9" ht="12.75">
      <c r="B90" s="5"/>
      <c r="C90" s="4"/>
      <c r="D90" s="7"/>
      <c r="E90" s="7"/>
      <c r="F90" s="7"/>
      <c r="G90" s="7"/>
      <c r="H90" s="54"/>
      <c r="I90" s="54"/>
    </row>
    <row r="91" spans="2:9" ht="12.75">
      <c r="B91" s="5"/>
      <c r="C91" s="4"/>
      <c r="D91" s="7"/>
      <c r="E91" s="7"/>
      <c r="F91" s="7"/>
      <c r="G91" s="7"/>
      <c r="H91" s="54"/>
      <c r="I91" s="54"/>
    </row>
    <row r="92" spans="2:9" ht="12.75">
      <c r="B92" s="5"/>
      <c r="C92" s="4"/>
      <c r="D92" s="7"/>
      <c r="E92" s="7"/>
      <c r="F92" s="7"/>
      <c r="G92" s="7"/>
      <c r="H92" s="54"/>
      <c r="I92" s="54"/>
    </row>
    <row r="93" spans="2:9" ht="12.75">
      <c r="B93" s="5"/>
      <c r="C93" s="4"/>
      <c r="D93" s="7"/>
      <c r="E93" s="7"/>
      <c r="F93" s="7"/>
      <c r="G93" s="7"/>
      <c r="H93" s="54"/>
      <c r="I93" s="54"/>
    </row>
    <row r="94" spans="2:9" ht="12.75">
      <c r="B94" s="5"/>
      <c r="C94" s="4"/>
      <c r="D94" s="7"/>
      <c r="E94" s="7"/>
      <c r="F94" s="7"/>
      <c r="G94" s="7"/>
      <c r="H94" s="54"/>
      <c r="I94" s="54"/>
    </row>
    <row r="95" spans="2:10" ht="12.75">
      <c r="B95" s="5"/>
      <c r="C95" s="4"/>
      <c r="D95" s="7"/>
      <c r="E95" s="7"/>
      <c r="F95" s="7"/>
      <c r="G95" s="7"/>
      <c r="H95" s="7"/>
      <c r="I95" s="54"/>
      <c r="J95" s="54"/>
    </row>
    <row r="96" spans="2:10" ht="12.75">
      <c r="B96" s="5"/>
      <c r="C96" s="4"/>
      <c r="D96" s="7"/>
      <c r="E96" s="7"/>
      <c r="F96" s="7"/>
      <c r="G96" s="7"/>
      <c r="H96" s="7"/>
      <c r="I96" s="54"/>
      <c r="J96" s="54"/>
    </row>
    <row r="97" spans="2:10" ht="12.75">
      <c r="B97" s="5"/>
      <c r="C97" s="4"/>
      <c r="D97" s="7"/>
      <c r="E97" s="7"/>
      <c r="F97" s="7"/>
      <c r="G97" s="7"/>
      <c r="H97" s="7"/>
      <c r="I97" s="54"/>
      <c r="J97" s="54"/>
    </row>
    <row r="98" spans="2:10" ht="12.75">
      <c r="B98" s="5"/>
      <c r="C98" s="4"/>
      <c r="D98" s="7"/>
      <c r="E98" s="7"/>
      <c r="F98" s="7"/>
      <c r="G98" s="7"/>
      <c r="H98" s="7"/>
      <c r="I98" s="54"/>
      <c r="J98" s="54"/>
    </row>
    <row r="99" spans="2:10" ht="12.75">
      <c r="B99" s="5"/>
      <c r="C99" s="4"/>
      <c r="D99" s="7"/>
      <c r="E99" s="7"/>
      <c r="F99" s="7"/>
      <c r="G99" s="7"/>
      <c r="H99" s="7"/>
      <c r="I99" s="54"/>
      <c r="J99" s="54"/>
    </row>
    <row r="100" spans="2:10" ht="12.75">
      <c r="B100" s="5"/>
      <c r="C100" s="4"/>
      <c r="D100" s="7"/>
      <c r="E100" s="7"/>
      <c r="F100" s="7"/>
      <c r="G100" s="7"/>
      <c r="H100" s="7"/>
      <c r="I100" s="54"/>
      <c r="J100" s="54"/>
    </row>
    <row r="101" spans="2:10" ht="12.75">
      <c r="B101" s="5"/>
      <c r="C101" s="4"/>
      <c r="D101" s="7"/>
      <c r="E101" s="7"/>
      <c r="F101" s="7"/>
      <c r="G101" s="7"/>
      <c r="H101" s="7"/>
      <c r="I101" s="54"/>
      <c r="J101" s="54"/>
    </row>
    <row r="102" spans="2:10" ht="12.75">
      <c r="B102" s="5"/>
      <c r="C102" s="4"/>
      <c r="D102" s="7"/>
      <c r="E102" s="7"/>
      <c r="F102" s="7"/>
      <c r="G102" s="7"/>
      <c r="H102" s="7"/>
      <c r="I102" s="54"/>
      <c r="J102" s="54"/>
    </row>
    <row r="103" spans="2:10" ht="12.75">
      <c r="B103" s="5"/>
      <c r="C103" s="4"/>
      <c r="D103" s="7"/>
      <c r="E103" s="7"/>
      <c r="F103" s="7"/>
      <c r="G103" s="7"/>
      <c r="H103" s="7"/>
      <c r="I103" s="54"/>
      <c r="J103" s="54"/>
    </row>
    <row r="104" spans="2:10" ht="12.75">
      <c r="B104" s="5"/>
      <c r="C104" s="4"/>
      <c r="D104" s="7"/>
      <c r="E104" s="7"/>
      <c r="F104" s="7"/>
      <c r="G104" s="7"/>
      <c r="H104" s="7"/>
      <c r="I104" s="54"/>
      <c r="J104" s="54"/>
    </row>
    <row r="105" spans="2:10" ht="12.75">
      <c r="B105" s="5"/>
      <c r="C105" s="4"/>
      <c r="D105" s="7"/>
      <c r="E105" s="7"/>
      <c r="F105" s="7"/>
      <c r="G105" s="7"/>
      <c r="H105" s="7"/>
      <c r="I105" s="54"/>
      <c r="J105" s="54"/>
    </row>
    <row r="106" spans="2:10" ht="12.75">
      <c r="B106" s="5"/>
      <c r="C106" s="4"/>
      <c r="D106" s="7"/>
      <c r="E106" s="7"/>
      <c r="F106" s="7"/>
      <c r="G106" s="7"/>
      <c r="H106" s="7"/>
      <c r="I106" s="54"/>
      <c r="J106" s="54"/>
    </row>
    <row r="107" spans="2:10" ht="12.75">
      <c r="B107" s="5"/>
      <c r="C107" s="4"/>
      <c r="D107" s="7"/>
      <c r="E107" s="7"/>
      <c r="F107" s="7"/>
      <c r="G107" s="7"/>
      <c r="H107" s="7"/>
      <c r="I107" s="54"/>
      <c r="J107" s="54"/>
    </row>
    <row r="108" spans="2:10" ht="12.75">
      <c r="B108" s="5"/>
      <c r="C108" s="4"/>
      <c r="D108" s="7"/>
      <c r="E108" s="7"/>
      <c r="F108" s="7"/>
      <c r="G108" s="7"/>
      <c r="H108" s="7"/>
      <c r="I108" s="54"/>
      <c r="J108" s="54"/>
    </row>
    <row r="109" spans="2:10" ht="12.75">
      <c r="B109" s="5"/>
      <c r="C109" s="4"/>
      <c r="D109" s="7"/>
      <c r="E109" s="7"/>
      <c r="F109" s="7"/>
      <c r="G109" s="7"/>
      <c r="H109" s="7"/>
      <c r="I109" s="54"/>
      <c r="J109" s="54"/>
    </row>
    <row r="110" spans="2:10" ht="12.75">
      <c r="B110" s="5"/>
      <c r="C110" s="4"/>
      <c r="D110" s="7"/>
      <c r="E110" s="7"/>
      <c r="F110" s="7"/>
      <c r="G110" s="7"/>
      <c r="H110" s="7"/>
      <c r="I110" s="54"/>
      <c r="J110" s="54"/>
    </row>
    <row r="111" spans="2:10" ht="12.75">
      <c r="B111" s="5"/>
      <c r="C111" s="4"/>
      <c r="D111" s="7"/>
      <c r="E111" s="7"/>
      <c r="F111" s="7"/>
      <c r="G111" s="7"/>
      <c r="H111" s="7"/>
      <c r="I111" s="54"/>
      <c r="J111" s="54"/>
    </row>
    <row r="112" spans="2:10" ht="12.75">
      <c r="B112" s="5"/>
      <c r="C112" s="4"/>
      <c r="D112" s="7"/>
      <c r="E112" s="7"/>
      <c r="F112" s="7"/>
      <c r="G112" s="7"/>
      <c r="H112" s="7"/>
      <c r="I112" s="54"/>
      <c r="J112" s="54"/>
    </row>
    <row r="113" spans="2:10" ht="12.75">
      <c r="B113" s="5"/>
      <c r="C113" s="4"/>
      <c r="D113" s="7"/>
      <c r="E113" s="7"/>
      <c r="F113" s="7"/>
      <c r="G113" s="7"/>
      <c r="H113" s="7"/>
      <c r="I113" s="54"/>
      <c r="J113" s="54"/>
    </row>
    <row r="114" spans="2:10" ht="12.75">
      <c r="B114" s="5"/>
      <c r="C114" s="4"/>
      <c r="D114" s="7"/>
      <c r="E114" s="7"/>
      <c r="F114" s="7"/>
      <c r="G114" s="7"/>
      <c r="H114" s="7"/>
      <c r="I114" s="54"/>
      <c r="J114" s="54"/>
    </row>
    <row r="115" spans="2:10" ht="12.75">
      <c r="B115" s="5"/>
      <c r="C115" s="4"/>
      <c r="D115" s="7"/>
      <c r="E115" s="7"/>
      <c r="F115" s="7"/>
      <c r="G115" s="7"/>
      <c r="H115" s="7"/>
      <c r="I115" s="54"/>
      <c r="J115" s="54"/>
    </row>
    <row r="116" spans="2:10" ht="12.75">
      <c r="B116" s="5"/>
      <c r="C116" s="4"/>
      <c r="D116" s="7"/>
      <c r="E116" s="7"/>
      <c r="F116" s="7"/>
      <c r="G116" s="7"/>
      <c r="H116" s="7"/>
      <c r="I116" s="54"/>
      <c r="J116" s="54"/>
    </row>
    <row r="117" spans="2:10" ht="12.75">
      <c r="B117" s="5"/>
      <c r="C117" s="4"/>
      <c r="D117" s="7"/>
      <c r="E117" s="7"/>
      <c r="F117" s="7"/>
      <c r="G117" s="7"/>
      <c r="H117" s="7"/>
      <c r="I117" s="54"/>
      <c r="J117" s="54"/>
    </row>
    <row r="118" spans="2:10" ht="12.75">
      <c r="B118" s="5"/>
      <c r="C118" s="4"/>
      <c r="D118" s="7"/>
      <c r="E118" s="7"/>
      <c r="F118" s="7"/>
      <c r="G118" s="7"/>
      <c r="H118" s="7"/>
      <c r="I118" s="54"/>
      <c r="J118" s="54"/>
    </row>
    <row r="119" spans="2:10" ht="12.75">
      <c r="B119" s="5"/>
      <c r="C119" s="4"/>
      <c r="D119" s="7"/>
      <c r="E119" s="7"/>
      <c r="F119" s="7"/>
      <c r="G119" s="7"/>
      <c r="H119" s="7"/>
      <c r="I119" s="54"/>
      <c r="J119" s="54"/>
    </row>
    <row r="120" spans="2:10" ht="12.75">
      <c r="B120" s="5"/>
      <c r="C120" s="4"/>
      <c r="D120" s="7"/>
      <c r="E120" s="7"/>
      <c r="F120" s="7"/>
      <c r="G120" s="7"/>
      <c r="H120" s="7"/>
      <c r="I120" s="54"/>
      <c r="J120" s="54"/>
    </row>
    <row r="121" spans="2:10" ht="12.75">
      <c r="B121" s="5"/>
      <c r="C121" s="4"/>
      <c r="D121" s="7"/>
      <c r="E121" s="7"/>
      <c r="F121" s="7"/>
      <c r="G121" s="7"/>
      <c r="H121" s="7"/>
      <c r="I121" s="54"/>
      <c r="J121" s="54"/>
    </row>
    <row r="122" spans="2:10" ht="12.75">
      <c r="B122" s="5"/>
      <c r="C122" s="4"/>
      <c r="D122" s="7"/>
      <c r="E122" s="7"/>
      <c r="F122" s="7"/>
      <c r="G122" s="7"/>
      <c r="H122" s="7"/>
      <c r="I122" s="54"/>
      <c r="J122" s="54"/>
    </row>
    <row r="123" spans="2:10" ht="12.75">
      <c r="B123" s="5"/>
      <c r="C123" s="4"/>
      <c r="D123" s="7"/>
      <c r="E123" s="7"/>
      <c r="F123" s="7"/>
      <c r="G123" s="7"/>
      <c r="H123" s="7"/>
      <c r="I123" s="54"/>
      <c r="J123" s="54"/>
    </row>
    <row r="124" spans="2:10" ht="12.75">
      <c r="B124" s="5"/>
      <c r="C124" s="4"/>
      <c r="D124" s="7"/>
      <c r="E124" s="7"/>
      <c r="F124" s="7"/>
      <c r="G124" s="7"/>
      <c r="H124" s="7"/>
      <c r="I124" s="54"/>
      <c r="J124" s="54"/>
    </row>
    <row r="125" spans="2:10" ht="12.75">
      <c r="B125" s="5"/>
      <c r="C125" s="4"/>
      <c r="D125" s="7"/>
      <c r="E125" s="7"/>
      <c r="F125" s="7"/>
      <c r="G125" s="7"/>
      <c r="H125" s="7"/>
      <c r="I125" s="54"/>
      <c r="J125" s="54"/>
    </row>
    <row r="126" spans="2:10" ht="12.75">
      <c r="B126" s="5"/>
      <c r="C126" s="4"/>
      <c r="D126" s="7"/>
      <c r="E126" s="7"/>
      <c r="F126" s="7"/>
      <c r="G126" s="7"/>
      <c r="H126" s="7"/>
      <c r="I126" s="54"/>
      <c r="J126" s="54"/>
    </row>
    <row r="127" spans="2:10" ht="12.75">
      <c r="B127" s="5"/>
      <c r="C127" s="4"/>
      <c r="D127" s="7"/>
      <c r="E127" s="7"/>
      <c r="F127" s="7"/>
      <c r="G127" s="7"/>
      <c r="H127" s="7"/>
      <c r="I127" s="54"/>
      <c r="J127" s="54"/>
    </row>
    <row r="128" spans="2:10" ht="12.75">
      <c r="B128" s="5"/>
      <c r="C128" s="4"/>
      <c r="D128" s="7"/>
      <c r="E128" s="7"/>
      <c r="F128" s="7"/>
      <c r="G128" s="7"/>
      <c r="H128" s="7"/>
      <c r="I128" s="54"/>
      <c r="J128" s="54"/>
    </row>
    <row r="129" spans="2:10" ht="12.75">
      <c r="B129" s="5"/>
      <c r="C129" s="4"/>
      <c r="D129" s="7"/>
      <c r="E129" s="7"/>
      <c r="F129" s="7"/>
      <c r="G129" s="7"/>
      <c r="H129" s="7"/>
      <c r="I129" s="54"/>
      <c r="J129" s="54"/>
    </row>
    <row r="130" spans="2:10" ht="12.75">
      <c r="B130" s="5"/>
      <c r="C130" s="4"/>
      <c r="D130" s="7"/>
      <c r="E130" s="7"/>
      <c r="F130" s="7"/>
      <c r="G130" s="7"/>
      <c r="H130" s="7"/>
      <c r="I130" s="54"/>
      <c r="J130" s="54"/>
    </row>
    <row r="131" spans="2:10" ht="12.75">
      <c r="B131" s="5"/>
      <c r="C131" s="4"/>
      <c r="D131" s="7"/>
      <c r="E131" s="7"/>
      <c r="F131" s="7"/>
      <c r="G131" s="7"/>
      <c r="H131" s="7"/>
      <c r="I131" s="54"/>
      <c r="J131" s="54"/>
    </row>
    <row r="132" spans="2:10" ht="12.75">
      <c r="B132" s="5"/>
      <c r="C132" s="4"/>
      <c r="D132" s="7"/>
      <c r="E132" s="7"/>
      <c r="F132" s="7"/>
      <c r="G132" s="7"/>
      <c r="H132" s="7"/>
      <c r="I132" s="54"/>
      <c r="J132" s="54"/>
    </row>
    <row r="133" spans="2:10" ht="12.75">
      <c r="B133" s="5"/>
      <c r="C133" s="4"/>
      <c r="D133" s="7"/>
      <c r="E133" s="7"/>
      <c r="F133" s="7"/>
      <c r="G133" s="7"/>
      <c r="H133" s="7"/>
      <c r="I133" s="54"/>
      <c r="J133" s="54"/>
    </row>
    <row r="134" spans="2:10" ht="12.75">
      <c r="B134" s="5"/>
      <c r="C134" s="4"/>
      <c r="D134" s="7"/>
      <c r="E134" s="7"/>
      <c r="F134" s="7"/>
      <c r="G134" s="7"/>
      <c r="H134" s="7"/>
      <c r="I134" s="54"/>
      <c r="J134" s="54"/>
    </row>
    <row r="135" spans="2:10" ht="12.75">
      <c r="B135" s="5"/>
      <c r="C135" s="4"/>
      <c r="D135" s="7"/>
      <c r="E135" s="7"/>
      <c r="F135" s="7"/>
      <c r="G135" s="7"/>
      <c r="H135" s="7"/>
      <c r="I135" s="54"/>
      <c r="J135" s="54"/>
    </row>
    <row r="136" spans="2:10" ht="12.75">
      <c r="B136" s="5"/>
      <c r="C136" s="4"/>
      <c r="D136" s="7"/>
      <c r="E136" s="7"/>
      <c r="F136" s="7"/>
      <c r="G136" s="7"/>
      <c r="H136" s="7"/>
      <c r="I136" s="54"/>
      <c r="J136" s="54"/>
    </row>
    <row r="137" spans="2:10" ht="12.75">
      <c r="B137" s="5"/>
      <c r="C137" s="4"/>
      <c r="D137" s="7"/>
      <c r="E137" s="7"/>
      <c r="F137" s="7"/>
      <c r="G137" s="7"/>
      <c r="H137" s="7"/>
      <c r="I137" s="54"/>
      <c r="J137" s="54"/>
    </row>
    <row r="138" spans="2:10" ht="12.75">
      <c r="B138" s="5"/>
      <c r="C138" s="4"/>
      <c r="D138" s="7"/>
      <c r="E138" s="7"/>
      <c r="F138" s="7"/>
      <c r="G138" s="7"/>
      <c r="H138" s="7"/>
      <c r="I138" s="54"/>
      <c r="J138" s="54"/>
    </row>
    <row r="139" spans="2:10" ht="12.75">
      <c r="B139" s="5"/>
      <c r="C139" s="4"/>
      <c r="D139" s="7"/>
      <c r="E139" s="7"/>
      <c r="F139" s="7"/>
      <c r="G139" s="7"/>
      <c r="H139" s="7"/>
      <c r="I139" s="54"/>
      <c r="J139" s="54"/>
    </row>
    <row r="140" spans="2:10" ht="12.75">
      <c r="B140" s="5"/>
      <c r="C140" s="4"/>
      <c r="D140" s="7"/>
      <c r="E140" s="7"/>
      <c r="F140" s="7"/>
      <c r="G140" s="7"/>
      <c r="H140" s="7"/>
      <c r="I140" s="54"/>
      <c r="J140" s="54"/>
    </row>
    <row r="141" spans="2:10" ht="12.75">
      <c r="B141" s="5"/>
      <c r="C141" s="4"/>
      <c r="D141" s="7"/>
      <c r="E141" s="7"/>
      <c r="F141" s="7"/>
      <c r="G141" s="7"/>
      <c r="H141" s="7"/>
      <c r="I141" s="54"/>
      <c r="J141" s="54"/>
    </row>
    <row r="142" spans="2:10" ht="12.75">
      <c r="B142" s="5"/>
      <c r="C142" s="4"/>
      <c r="D142" s="7"/>
      <c r="E142" s="7"/>
      <c r="F142" s="7"/>
      <c r="G142" s="7"/>
      <c r="H142" s="7"/>
      <c r="I142" s="54"/>
      <c r="J142" s="54"/>
    </row>
    <row r="143" spans="2:10" ht="12.75">
      <c r="B143" s="5"/>
      <c r="C143" s="4"/>
      <c r="D143" s="7"/>
      <c r="E143" s="7"/>
      <c r="F143" s="7"/>
      <c r="G143" s="7"/>
      <c r="H143" s="7"/>
      <c r="I143" s="54"/>
      <c r="J143" s="54"/>
    </row>
    <row r="144" spans="2:10" ht="12.75">
      <c r="B144" s="5"/>
      <c r="C144" s="4"/>
      <c r="D144" s="7"/>
      <c r="E144" s="7"/>
      <c r="F144" s="7"/>
      <c r="G144" s="7"/>
      <c r="H144" s="7"/>
      <c r="I144" s="54"/>
      <c r="J144" s="54"/>
    </row>
    <row r="145" spans="2:10" ht="12.75">
      <c r="B145" s="5"/>
      <c r="C145" s="4"/>
      <c r="D145" s="7"/>
      <c r="E145" s="7"/>
      <c r="F145" s="7"/>
      <c r="G145" s="7"/>
      <c r="H145" s="7"/>
      <c r="I145" s="54"/>
      <c r="J145" s="54"/>
    </row>
    <row r="146" spans="2:10" ht="12.75">
      <c r="B146" s="5"/>
      <c r="C146" s="4"/>
      <c r="D146" s="7"/>
      <c r="E146" s="7"/>
      <c r="F146" s="7"/>
      <c r="G146" s="7"/>
      <c r="H146" s="7"/>
      <c r="I146" s="54"/>
      <c r="J146" s="54"/>
    </row>
    <row r="147" spans="2:10" ht="12.75">
      <c r="B147" s="5"/>
      <c r="C147" s="4"/>
      <c r="D147" s="7"/>
      <c r="E147" s="7"/>
      <c r="F147" s="7"/>
      <c r="G147" s="7"/>
      <c r="H147" s="7"/>
      <c r="I147" s="54"/>
      <c r="J147" s="54"/>
    </row>
    <row r="148" spans="2:10" ht="12.75">
      <c r="B148" s="5"/>
      <c r="C148" s="4"/>
      <c r="D148" s="7"/>
      <c r="E148" s="7"/>
      <c r="F148" s="7"/>
      <c r="G148" s="7"/>
      <c r="H148" s="7"/>
      <c r="I148" s="54"/>
      <c r="J148" s="54"/>
    </row>
    <row r="149" spans="2:10" ht="12.75">
      <c r="B149" s="5"/>
      <c r="C149" s="4"/>
      <c r="D149" s="7"/>
      <c r="E149" s="7"/>
      <c r="F149" s="7"/>
      <c r="G149" s="7"/>
      <c r="H149" s="7"/>
      <c r="I149" s="54"/>
      <c r="J149" s="54"/>
    </row>
    <row r="150" spans="2:10" ht="12.75">
      <c r="B150" s="5"/>
      <c r="C150" s="4"/>
      <c r="D150" s="7"/>
      <c r="E150" s="7"/>
      <c r="F150" s="7"/>
      <c r="G150" s="7"/>
      <c r="H150" s="7"/>
      <c r="I150" s="54"/>
      <c r="J150" s="54"/>
    </row>
    <row r="151" spans="2:10" ht="12.75">
      <c r="B151" s="5"/>
      <c r="C151" s="4"/>
      <c r="D151" s="7"/>
      <c r="E151" s="7"/>
      <c r="F151" s="7"/>
      <c r="G151" s="7"/>
      <c r="H151" s="7"/>
      <c r="I151" s="54"/>
      <c r="J151" s="54"/>
    </row>
    <row r="152" spans="2:10" ht="12.75">
      <c r="B152" s="5"/>
      <c r="C152" s="4"/>
      <c r="D152" s="7"/>
      <c r="E152" s="7"/>
      <c r="F152" s="7"/>
      <c r="G152" s="7"/>
      <c r="H152" s="7"/>
      <c r="I152" s="54"/>
      <c r="J152" s="54"/>
    </row>
    <row r="153" spans="2:10" ht="12.75">
      <c r="B153" s="5"/>
      <c r="C153" s="4"/>
      <c r="D153" s="7"/>
      <c r="E153" s="7"/>
      <c r="F153" s="7"/>
      <c r="G153" s="7"/>
      <c r="H153" s="7"/>
      <c r="I153" s="54"/>
      <c r="J153" s="54"/>
    </row>
    <row r="154" spans="2:10" ht="12.75">
      <c r="B154" s="5"/>
      <c r="C154" s="4"/>
      <c r="D154" s="7"/>
      <c r="E154" s="7"/>
      <c r="F154" s="7"/>
      <c r="G154" s="7"/>
      <c r="H154" s="7"/>
      <c r="I154" s="54"/>
      <c r="J154" s="54"/>
    </row>
    <row r="155" spans="2:10" ht="12.75">
      <c r="B155" s="5"/>
      <c r="C155" s="4"/>
      <c r="D155" s="7"/>
      <c r="E155" s="7"/>
      <c r="F155" s="7"/>
      <c r="G155" s="7"/>
      <c r="H155" s="7"/>
      <c r="I155" s="54"/>
      <c r="J155" s="54"/>
    </row>
    <row r="156" spans="2:10" ht="12.75">
      <c r="B156" s="5"/>
      <c r="C156" s="4"/>
      <c r="D156" s="7"/>
      <c r="E156" s="7"/>
      <c r="F156" s="7"/>
      <c r="G156" s="7"/>
      <c r="H156" s="7"/>
      <c r="I156" s="54"/>
      <c r="J156" s="54"/>
    </row>
    <row r="157" spans="2:10" ht="12.75">
      <c r="B157" s="5"/>
      <c r="C157" s="4"/>
      <c r="D157" s="7"/>
      <c r="E157" s="7"/>
      <c r="F157" s="7"/>
      <c r="G157" s="7"/>
      <c r="H157" s="7"/>
      <c r="I157" s="54"/>
      <c r="J157" s="54"/>
    </row>
    <row r="158" spans="2:10" ht="12.75">
      <c r="B158" s="5"/>
      <c r="C158" s="4"/>
      <c r="D158" s="7"/>
      <c r="E158" s="7"/>
      <c r="F158" s="7"/>
      <c r="G158" s="7"/>
      <c r="H158" s="7"/>
      <c r="I158" s="54"/>
      <c r="J158" s="54"/>
    </row>
    <row r="159" spans="2:10" ht="12.75">
      <c r="B159" s="5"/>
      <c r="C159" s="4"/>
      <c r="D159" s="7"/>
      <c r="E159" s="7"/>
      <c r="F159" s="7"/>
      <c r="G159" s="7"/>
      <c r="H159" s="7"/>
      <c r="I159" s="54"/>
      <c r="J159" s="54"/>
    </row>
    <row r="160" spans="2:10" ht="12.75">
      <c r="B160" s="5"/>
      <c r="C160" s="4"/>
      <c r="D160" s="7"/>
      <c r="E160" s="7"/>
      <c r="F160" s="7"/>
      <c r="G160" s="7"/>
      <c r="H160" s="7"/>
      <c r="I160" s="54"/>
      <c r="J160" s="54"/>
    </row>
    <row r="161" spans="2:10" ht="12.75">
      <c r="B161" s="5"/>
      <c r="C161" s="4"/>
      <c r="D161" s="7"/>
      <c r="E161" s="7"/>
      <c r="F161" s="7"/>
      <c r="G161" s="7"/>
      <c r="H161" s="7"/>
      <c r="I161" s="54"/>
      <c r="J161" s="54"/>
    </row>
    <row r="162" spans="2:10" ht="12.75">
      <c r="B162" s="5"/>
      <c r="C162" s="4"/>
      <c r="D162" s="7"/>
      <c r="E162" s="7"/>
      <c r="F162" s="7"/>
      <c r="G162" s="7"/>
      <c r="H162" s="7"/>
      <c r="I162" s="54"/>
      <c r="J162" s="54"/>
    </row>
    <row r="163" spans="2:10" ht="12.75">
      <c r="B163" s="5"/>
      <c r="C163" s="4"/>
      <c r="D163" s="7"/>
      <c r="E163" s="7"/>
      <c r="F163" s="7"/>
      <c r="G163" s="7"/>
      <c r="H163" s="7"/>
      <c r="I163" s="54"/>
      <c r="J163" s="54"/>
    </row>
    <row r="164" spans="2:10" ht="12.75">
      <c r="B164" s="5"/>
      <c r="C164" s="4"/>
      <c r="D164" s="7"/>
      <c r="E164" s="7"/>
      <c r="F164" s="7"/>
      <c r="G164" s="7"/>
      <c r="H164" s="7"/>
      <c r="I164" s="54"/>
      <c r="J164" s="54"/>
    </row>
    <row r="165" spans="2:10" ht="12.75">
      <c r="B165" s="5"/>
      <c r="C165" s="4"/>
      <c r="D165" s="7"/>
      <c r="E165" s="7"/>
      <c r="F165" s="7"/>
      <c r="G165" s="7"/>
      <c r="H165" s="7"/>
      <c r="I165" s="54"/>
      <c r="J165" s="54"/>
    </row>
    <row r="166" spans="2:10" ht="12.75">
      <c r="B166" s="5"/>
      <c r="C166" s="4"/>
      <c r="D166" s="7"/>
      <c r="E166" s="7"/>
      <c r="F166" s="7"/>
      <c r="G166" s="7"/>
      <c r="H166" s="7"/>
      <c r="I166" s="54"/>
      <c r="J166" s="54"/>
    </row>
    <row r="167" spans="2:10" ht="12.75">
      <c r="B167" s="5"/>
      <c r="C167" s="4"/>
      <c r="D167" s="7"/>
      <c r="E167" s="7"/>
      <c r="F167" s="7"/>
      <c r="G167" s="7"/>
      <c r="H167" s="7"/>
      <c r="I167" s="54"/>
      <c r="J167" s="54"/>
    </row>
    <row r="168" spans="2:10" ht="12.75">
      <c r="B168" s="5"/>
      <c r="C168" s="4"/>
      <c r="D168" s="7"/>
      <c r="E168" s="7"/>
      <c r="F168" s="7"/>
      <c r="G168" s="7"/>
      <c r="H168" s="7"/>
      <c r="I168" s="54"/>
      <c r="J168" s="54"/>
    </row>
    <row r="169" spans="2:10" ht="12.75">
      <c r="B169" s="5"/>
      <c r="C169" s="4"/>
      <c r="D169" s="7"/>
      <c r="E169" s="7"/>
      <c r="F169" s="7"/>
      <c r="G169" s="7"/>
      <c r="H169" s="7"/>
      <c r="I169" s="54"/>
      <c r="J169" s="54"/>
    </row>
    <row r="170" spans="2:10" ht="12.75">
      <c r="B170" s="5"/>
      <c r="C170" s="4"/>
      <c r="D170" s="7"/>
      <c r="E170" s="7"/>
      <c r="F170" s="7"/>
      <c r="G170" s="7"/>
      <c r="H170" s="7"/>
      <c r="I170" s="54"/>
      <c r="J170" s="54"/>
    </row>
    <row r="171" spans="2:10" ht="12.75">
      <c r="B171" s="5"/>
      <c r="C171" s="4"/>
      <c r="D171" s="7"/>
      <c r="E171" s="7"/>
      <c r="F171" s="7"/>
      <c r="G171" s="7"/>
      <c r="H171" s="7"/>
      <c r="I171" s="54"/>
      <c r="J171" s="54"/>
    </row>
    <row r="172" spans="2:10" ht="12.75">
      <c r="B172" s="5"/>
      <c r="C172" s="4"/>
      <c r="D172" s="7"/>
      <c r="E172" s="7"/>
      <c r="F172" s="7"/>
      <c r="G172" s="7"/>
      <c r="H172" s="7"/>
      <c r="I172" s="54"/>
      <c r="J172" s="54"/>
    </row>
    <row r="173" spans="2:10" ht="12.75">
      <c r="B173" s="5"/>
      <c r="C173" s="4"/>
      <c r="D173" s="7"/>
      <c r="E173" s="7"/>
      <c r="F173" s="7"/>
      <c r="G173" s="7"/>
      <c r="H173" s="7"/>
      <c r="I173" s="54"/>
      <c r="J173" s="54"/>
    </row>
    <row r="174" spans="2:10" ht="12.75">
      <c r="B174" s="5"/>
      <c r="C174" s="4"/>
      <c r="D174" s="7"/>
      <c r="E174" s="7"/>
      <c r="F174" s="7"/>
      <c r="G174" s="7"/>
      <c r="H174" s="7"/>
      <c r="I174" s="54"/>
      <c r="J174" s="54"/>
    </row>
    <row r="175" spans="2:10" ht="12.75">
      <c r="B175" s="5"/>
      <c r="C175" s="4"/>
      <c r="D175" s="7"/>
      <c r="E175" s="7"/>
      <c r="F175" s="7"/>
      <c r="G175" s="7"/>
      <c r="H175" s="7"/>
      <c r="I175" s="54"/>
      <c r="J175" s="54"/>
    </row>
    <row r="176" spans="2:10" ht="12.75">
      <c r="B176" s="5"/>
      <c r="C176" s="4"/>
      <c r="D176" s="7"/>
      <c r="E176" s="7"/>
      <c r="F176" s="7"/>
      <c r="G176" s="7"/>
      <c r="H176" s="7"/>
      <c r="I176" s="54"/>
      <c r="J176" s="54"/>
    </row>
    <row r="177" spans="2:10" ht="12.75">
      <c r="B177" s="5"/>
      <c r="C177" s="4"/>
      <c r="D177" s="7"/>
      <c r="E177" s="7"/>
      <c r="F177" s="7"/>
      <c r="G177" s="7"/>
      <c r="H177" s="7"/>
      <c r="I177" s="54"/>
      <c r="J177" s="54"/>
    </row>
    <row r="178" spans="2:10" ht="12.75">
      <c r="B178" s="5"/>
      <c r="C178" s="4"/>
      <c r="D178" s="7"/>
      <c r="E178" s="7"/>
      <c r="F178" s="7"/>
      <c r="G178" s="7"/>
      <c r="H178" s="7"/>
      <c r="I178" s="54"/>
      <c r="J178" s="54"/>
    </row>
    <row r="179" spans="2:10" ht="12.75">
      <c r="B179" s="5"/>
      <c r="C179" s="4"/>
      <c r="D179" s="7"/>
      <c r="E179" s="7"/>
      <c r="F179" s="7"/>
      <c r="G179" s="7"/>
      <c r="H179" s="7"/>
      <c r="I179" s="54"/>
      <c r="J179" s="54"/>
    </row>
    <row r="180" spans="2:10" ht="12.75">
      <c r="B180" s="5"/>
      <c r="C180" s="4"/>
      <c r="D180" s="7"/>
      <c r="E180" s="7"/>
      <c r="F180" s="7"/>
      <c r="G180" s="7"/>
      <c r="H180" s="7"/>
      <c r="I180" s="54"/>
      <c r="J180" s="54"/>
    </row>
    <row r="181" spans="2:10" ht="12.75">
      <c r="B181" s="5"/>
      <c r="C181" s="4"/>
      <c r="D181" s="7"/>
      <c r="E181" s="7"/>
      <c r="F181" s="7"/>
      <c r="G181" s="7"/>
      <c r="H181" s="7"/>
      <c r="I181" s="54"/>
      <c r="J181" s="54"/>
    </row>
    <row r="182" spans="2:10" ht="12.75">
      <c r="B182" s="5"/>
      <c r="C182" s="4"/>
      <c r="D182" s="7"/>
      <c r="E182" s="7"/>
      <c r="F182" s="7"/>
      <c r="G182" s="7"/>
      <c r="H182" s="7"/>
      <c r="I182" s="54"/>
      <c r="J182" s="54"/>
    </row>
    <row r="183" spans="2:10" ht="12.75">
      <c r="B183" s="5"/>
      <c r="C183" s="4"/>
      <c r="D183" s="7"/>
      <c r="E183" s="7"/>
      <c r="F183" s="7"/>
      <c r="G183" s="7"/>
      <c r="H183" s="7"/>
      <c r="I183" s="54"/>
      <c r="J183" s="54"/>
    </row>
    <row r="184" spans="2:10" ht="12.75">
      <c r="B184" s="5"/>
      <c r="C184" s="4"/>
      <c r="D184" s="7"/>
      <c r="E184" s="7"/>
      <c r="F184" s="7"/>
      <c r="G184" s="7"/>
      <c r="H184" s="7"/>
      <c r="I184" s="54"/>
      <c r="J184" s="54"/>
    </row>
    <row r="185" spans="2:10" ht="12.75">
      <c r="B185" s="5"/>
      <c r="C185" s="4"/>
      <c r="D185" s="7"/>
      <c r="E185" s="7"/>
      <c r="F185" s="7"/>
      <c r="G185" s="7"/>
      <c r="H185" s="7"/>
      <c r="I185" s="54"/>
      <c r="J185" s="54"/>
    </row>
    <row r="186" spans="2:10" ht="12.75">
      <c r="B186" s="5"/>
      <c r="C186" s="4"/>
      <c r="D186" s="7"/>
      <c r="E186" s="7"/>
      <c r="F186" s="7"/>
      <c r="G186" s="7"/>
      <c r="H186" s="7"/>
      <c r="I186" s="54"/>
      <c r="J186" s="54"/>
    </row>
    <row r="187" spans="2:10" ht="12.75">
      <c r="B187" s="5"/>
      <c r="C187" s="4"/>
      <c r="D187" s="7"/>
      <c r="E187" s="7"/>
      <c r="F187" s="7"/>
      <c r="G187" s="7"/>
      <c r="H187" s="7"/>
      <c r="I187" s="54"/>
      <c r="J187" s="54"/>
    </row>
    <row r="188" spans="2:10" ht="12.75">
      <c r="B188" s="5"/>
      <c r="C188" s="4"/>
      <c r="D188" s="7"/>
      <c r="E188" s="7"/>
      <c r="F188" s="7"/>
      <c r="G188" s="7"/>
      <c r="H188" s="7"/>
      <c r="I188" s="54"/>
      <c r="J188" s="54"/>
    </row>
    <row r="189" spans="2:10" ht="12.75">
      <c r="B189" s="5"/>
      <c r="C189" s="4"/>
      <c r="D189" s="7"/>
      <c r="E189" s="7"/>
      <c r="F189" s="7"/>
      <c r="G189" s="7"/>
      <c r="H189" s="7"/>
      <c r="I189" s="54"/>
      <c r="J189" s="54"/>
    </row>
    <row r="190" spans="2:10" ht="12.75">
      <c r="B190" s="5"/>
      <c r="C190" s="4"/>
      <c r="D190" s="7"/>
      <c r="E190" s="7"/>
      <c r="F190" s="7"/>
      <c r="G190" s="7"/>
      <c r="H190" s="7"/>
      <c r="I190" s="54"/>
      <c r="J190" s="54"/>
    </row>
    <row r="191" spans="2:10" ht="12.75">
      <c r="B191" s="5"/>
      <c r="C191" s="4"/>
      <c r="D191" s="7"/>
      <c r="E191" s="7"/>
      <c r="F191" s="7"/>
      <c r="G191" s="7"/>
      <c r="H191" s="7"/>
      <c r="I191" s="54"/>
      <c r="J191" s="54"/>
    </row>
    <row r="192" spans="2:10" ht="12.75">
      <c r="B192" s="5"/>
      <c r="C192" s="4"/>
      <c r="D192" s="7"/>
      <c r="E192" s="7"/>
      <c r="F192" s="7"/>
      <c r="G192" s="7"/>
      <c r="H192" s="7"/>
      <c r="I192" s="54"/>
      <c r="J192" s="54"/>
    </row>
    <row r="193" spans="2:10" ht="12.75">
      <c r="B193" s="5"/>
      <c r="C193" s="4"/>
      <c r="D193" s="7"/>
      <c r="E193" s="7"/>
      <c r="F193" s="7"/>
      <c r="G193" s="7"/>
      <c r="H193" s="7"/>
      <c r="I193" s="54"/>
      <c r="J193" s="54"/>
    </row>
    <row r="194" spans="2:10" ht="12.75">
      <c r="B194" s="5"/>
      <c r="C194" s="4"/>
      <c r="D194" s="7"/>
      <c r="E194" s="7"/>
      <c r="F194" s="7"/>
      <c r="G194" s="7"/>
      <c r="H194" s="7"/>
      <c r="I194" s="54"/>
      <c r="J194" s="54"/>
    </row>
    <row r="195" spans="2:10" ht="12.75">
      <c r="B195" s="5"/>
      <c r="C195" s="4"/>
      <c r="D195" s="7"/>
      <c r="E195" s="7"/>
      <c r="F195" s="7"/>
      <c r="G195" s="7"/>
      <c r="H195" s="7"/>
      <c r="I195" s="54"/>
      <c r="J195" s="54"/>
    </row>
    <row r="196" spans="2:10" ht="12.75">
      <c r="B196" s="5"/>
      <c r="C196" s="4"/>
      <c r="D196" s="7"/>
      <c r="E196" s="7"/>
      <c r="F196" s="7"/>
      <c r="G196" s="7"/>
      <c r="H196" s="7"/>
      <c r="I196" s="54"/>
      <c r="J196" s="54"/>
    </row>
    <row r="197" spans="2:10" ht="12.75">
      <c r="B197" s="5"/>
      <c r="C197" s="4"/>
      <c r="D197" s="7"/>
      <c r="E197" s="7"/>
      <c r="F197" s="7"/>
      <c r="G197" s="7"/>
      <c r="H197" s="7"/>
      <c r="I197" s="54"/>
      <c r="J197" s="54"/>
    </row>
    <row r="198" spans="2:10" ht="12.75">
      <c r="B198" s="5"/>
      <c r="C198" s="4"/>
      <c r="D198" s="7"/>
      <c r="E198" s="7"/>
      <c r="F198" s="7"/>
      <c r="G198" s="7"/>
      <c r="H198" s="7"/>
      <c r="I198" s="54"/>
      <c r="J198" s="54"/>
    </row>
    <row r="199" spans="2:10" ht="12.75">
      <c r="B199" s="5"/>
      <c r="C199" s="4"/>
      <c r="D199" s="7"/>
      <c r="E199" s="7"/>
      <c r="F199" s="7"/>
      <c r="G199" s="7"/>
      <c r="H199" s="7"/>
      <c r="I199" s="54"/>
      <c r="J199" s="54"/>
    </row>
    <row r="200" spans="2:10" ht="12.75">
      <c r="B200" s="5"/>
      <c r="C200" s="4"/>
      <c r="D200" s="7"/>
      <c r="E200" s="7"/>
      <c r="F200" s="7"/>
      <c r="G200" s="7"/>
      <c r="H200" s="7"/>
      <c r="I200" s="54"/>
      <c r="J200" s="54"/>
    </row>
    <row r="201" spans="2:10" ht="12.75">
      <c r="B201" s="5"/>
      <c r="C201" s="4"/>
      <c r="D201" s="7"/>
      <c r="E201" s="7"/>
      <c r="F201" s="7"/>
      <c r="G201" s="7"/>
      <c r="H201" s="7"/>
      <c r="I201" s="54"/>
      <c r="J201" s="54"/>
    </row>
    <row r="202" spans="2:10" ht="12.75">
      <c r="B202" s="5"/>
      <c r="C202" s="4"/>
      <c r="D202" s="7"/>
      <c r="E202" s="7"/>
      <c r="F202" s="7"/>
      <c r="G202" s="7"/>
      <c r="H202" s="7"/>
      <c r="I202" s="54"/>
      <c r="J202" s="54"/>
    </row>
    <row r="203" spans="2:10" ht="12.75">
      <c r="B203" s="5"/>
      <c r="C203" s="4"/>
      <c r="D203" s="7"/>
      <c r="E203" s="7"/>
      <c r="F203" s="7"/>
      <c r="G203" s="7"/>
      <c r="H203" s="7"/>
      <c r="I203" s="54"/>
      <c r="J203" s="54"/>
    </row>
    <row r="204" spans="2:10" ht="12.75">
      <c r="B204" s="5"/>
      <c r="C204" s="4"/>
      <c r="D204" s="7"/>
      <c r="E204" s="7"/>
      <c r="F204" s="7"/>
      <c r="G204" s="7"/>
      <c r="H204" s="7"/>
      <c r="I204" s="54"/>
      <c r="J204" s="54"/>
    </row>
    <row r="205" spans="2:10" ht="12.75">
      <c r="B205" s="5"/>
      <c r="C205" s="4"/>
      <c r="D205" s="7"/>
      <c r="E205" s="7"/>
      <c r="F205" s="7"/>
      <c r="G205" s="7"/>
      <c r="H205" s="7"/>
      <c r="I205" s="54"/>
      <c r="J205" s="54"/>
    </row>
    <row r="206" spans="2:10" ht="12.75">
      <c r="B206" s="5"/>
      <c r="C206" s="4"/>
      <c r="D206" s="7"/>
      <c r="E206" s="7"/>
      <c r="F206" s="7"/>
      <c r="G206" s="7"/>
      <c r="H206" s="7"/>
      <c r="I206" s="54"/>
      <c r="J206" s="54"/>
    </row>
    <row r="207" spans="2:10" ht="12.75">
      <c r="B207" s="5"/>
      <c r="C207" s="4"/>
      <c r="D207" s="7"/>
      <c r="E207" s="7"/>
      <c r="F207" s="7"/>
      <c r="G207" s="7"/>
      <c r="H207" s="7"/>
      <c r="I207" s="54"/>
      <c r="J207" s="54"/>
    </row>
    <row r="208" spans="2:10" ht="12.75">
      <c r="B208" s="5"/>
      <c r="C208" s="4"/>
      <c r="D208" s="7"/>
      <c r="E208" s="7"/>
      <c r="F208" s="7"/>
      <c r="G208" s="7"/>
      <c r="H208" s="7"/>
      <c r="I208" s="54"/>
      <c r="J208" s="54"/>
    </row>
    <row r="209" spans="2:10" ht="12.75">
      <c r="B209" s="5"/>
      <c r="C209" s="4"/>
      <c r="D209" s="7"/>
      <c r="E209" s="7"/>
      <c r="F209" s="7"/>
      <c r="G209" s="7"/>
      <c r="H209" s="7"/>
      <c r="I209" s="54"/>
      <c r="J209" s="54"/>
    </row>
    <row r="210" spans="2:10" ht="12.75">
      <c r="B210" s="5"/>
      <c r="C210" s="4"/>
      <c r="D210" s="7"/>
      <c r="E210" s="7"/>
      <c r="F210" s="7"/>
      <c r="G210" s="7"/>
      <c r="H210" s="7"/>
      <c r="I210" s="54"/>
      <c r="J210" s="54"/>
    </row>
    <row r="211" spans="2:10" ht="12.75">
      <c r="B211" s="5"/>
      <c r="C211" s="4"/>
      <c r="D211" s="7"/>
      <c r="E211" s="7"/>
      <c r="F211" s="7"/>
      <c r="G211" s="7"/>
      <c r="H211" s="7"/>
      <c r="I211" s="54"/>
      <c r="J211" s="54"/>
    </row>
    <row r="212" spans="2:10" ht="12.75">
      <c r="B212" s="5"/>
      <c r="C212" s="4"/>
      <c r="D212" s="7"/>
      <c r="E212" s="7"/>
      <c r="F212" s="7"/>
      <c r="G212" s="7"/>
      <c r="H212" s="7"/>
      <c r="I212" s="54"/>
      <c r="J212" s="54"/>
    </row>
    <row r="213" spans="2:8" ht="12.75">
      <c r="B213" s="5"/>
      <c r="C213" s="4"/>
      <c r="D213" s="4"/>
      <c r="E213" s="4"/>
      <c r="F213" s="4"/>
      <c r="G213" s="4"/>
      <c r="H213" s="4"/>
    </row>
    <row r="214" spans="2:8" ht="12.75">
      <c r="B214" s="5"/>
      <c r="C214" s="4"/>
      <c r="D214" s="4"/>
      <c r="E214" s="4"/>
      <c r="F214" s="4"/>
      <c r="G214" s="4"/>
      <c r="H214" s="4"/>
    </row>
    <row r="215" spans="2:8" ht="12.75">
      <c r="B215" s="5"/>
      <c r="C215" s="4"/>
      <c r="D215" s="4"/>
      <c r="E215" s="4"/>
      <c r="F215" s="4"/>
      <c r="G215" s="4"/>
      <c r="H215" s="4"/>
    </row>
    <row r="216" spans="2:8" ht="12.75">
      <c r="B216" s="5"/>
      <c r="C216" s="4"/>
      <c r="D216" s="4"/>
      <c r="E216" s="4"/>
      <c r="F216" s="4"/>
      <c r="G216" s="4"/>
      <c r="H216" s="4"/>
    </row>
    <row r="217" spans="2:8" ht="12.75">
      <c r="B217" s="5"/>
      <c r="C217" s="4"/>
      <c r="D217" s="4"/>
      <c r="E217" s="4"/>
      <c r="F217" s="4"/>
      <c r="G217" s="4"/>
      <c r="H217" s="4"/>
    </row>
    <row r="218" spans="2:8" ht="12.75">
      <c r="B218" s="5"/>
      <c r="C218" s="4"/>
      <c r="D218" s="4"/>
      <c r="E218" s="4"/>
      <c r="F218" s="4"/>
      <c r="G218" s="4"/>
      <c r="H218" s="4"/>
    </row>
    <row r="219" spans="2:8" ht="12.75">
      <c r="B219" s="5"/>
      <c r="C219" s="4"/>
      <c r="D219" s="4"/>
      <c r="E219" s="4"/>
      <c r="F219" s="4"/>
      <c r="G219" s="4"/>
      <c r="H219" s="4"/>
    </row>
    <row r="220" spans="2:8" ht="12.75">
      <c r="B220" s="5"/>
      <c r="C220" s="4"/>
      <c r="D220" s="4"/>
      <c r="E220" s="4"/>
      <c r="F220" s="4"/>
      <c r="G220" s="4"/>
      <c r="H220" s="4"/>
    </row>
    <row r="221" spans="2:8" ht="12.75">
      <c r="B221" s="5"/>
      <c r="C221" s="4"/>
      <c r="D221" s="4"/>
      <c r="E221" s="4"/>
      <c r="F221" s="4"/>
      <c r="G221" s="4"/>
      <c r="H221" s="4"/>
    </row>
    <row r="222" spans="2:8" ht="12.75">
      <c r="B222" s="5"/>
      <c r="C222" s="4"/>
      <c r="D222" s="4"/>
      <c r="E222" s="4"/>
      <c r="F222" s="4"/>
      <c r="G222" s="4"/>
      <c r="H222" s="4"/>
    </row>
    <row r="223" spans="2:8" ht="12.75">
      <c r="B223" s="5"/>
      <c r="C223" s="4"/>
      <c r="D223" s="4"/>
      <c r="E223" s="4"/>
      <c r="F223" s="4"/>
      <c r="G223" s="4"/>
      <c r="H223" s="4"/>
    </row>
    <row r="224" spans="2:8" ht="12.75">
      <c r="B224" s="5"/>
      <c r="C224" s="4"/>
      <c r="D224" s="4"/>
      <c r="E224" s="4"/>
      <c r="F224" s="4"/>
      <c r="G224" s="4"/>
      <c r="H224" s="4"/>
    </row>
    <row r="225" spans="2:8" ht="12.75">
      <c r="B225" s="5"/>
      <c r="C225" s="4"/>
      <c r="D225" s="4"/>
      <c r="E225" s="4"/>
      <c r="F225" s="4"/>
      <c r="G225" s="4"/>
      <c r="H225" s="4"/>
    </row>
    <row r="226" spans="2:8" ht="12.75">
      <c r="B226" s="5"/>
      <c r="C226" s="4"/>
      <c r="D226" s="4"/>
      <c r="E226" s="4"/>
      <c r="F226" s="4"/>
      <c r="G226" s="4"/>
      <c r="H226" s="4"/>
    </row>
    <row r="227" spans="2:8" ht="12.75">
      <c r="B227" s="5"/>
      <c r="C227" s="4"/>
      <c r="D227" s="4"/>
      <c r="E227" s="4"/>
      <c r="F227" s="4"/>
      <c r="G227" s="4"/>
      <c r="H227" s="4"/>
    </row>
    <row r="228" spans="2:8" ht="12.75">
      <c r="B228" s="5"/>
      <c r="C228" s="4"/>
      <c r="D228" s="4"/>
      <c r="E228" s="4"/>
      <c r="F228" s="4"/>
      <c r="G228" s="4"/>
      <c r="H228" s="4"/>
    </row>
    <row r="229" spans="2:8" ht="12.75">
      <c r="B229" s="5"/>
      <c r="C229" s="4"/>
      <c r="D229" s="4"/>
      <c r="E229" s="4"/>
      <c r="F229" s="4"/>
      <c r="G229" s="4"/>
      <c r="H229" s="4"/>
    </row>
    <row r="230" spans="2:8" ht="12.75">
      <c r="B230" s="5"/>
      <c r="C230" s="4"/>
      <c r="D230" s="4"/>
      <c r="E230" s="4"/>
      <c r="F230" s="4"/>
      <c r="G230" s="4"/>
      <c r="H230" s="4"/>
    </row>
    <row r="231" spans="2:8" ht="12.75">
      <c r="B231" s="5"/>
      <c r="C231" s="4"/>
      <c r="D231" s="4"/>
      <c r="E231" s="4"/>
      <c r="F231" s="4"/>
      <c r="G231" s="4"/>
      <c r="H231" s="4"/>
    </row>
    <row r="232" spans="2:8" ht="12.75">
      <c r="B232" s="5"/>
      <c r="C232" s="4"/>
      <c r="D232" s="4"/>
      <c r="E232" s="4"/>
      <c r="F232" s="4"/>
      <c r="G232" s="4"/>
      <c r="H232" s="4"/>
    </row>
    <row r="233" spans="2:8" ht="12.75">
      <c r="B233" s="5"/>
      <c r="C233" s="4"/>
      <c r="D233" s="4"/>
      <c r="E233" s="4"/>
      <c r="F233" s="4"/>
      <c r="G233" s="4"/>
      <c r="H233" s="4"/>
    </row>
    <row r="234" spans="2:8" ht="12.75">
      <c r="B234" s="5"/>
      <c r="C234" s="4"/>
      <c r="D234" s="4"/>
      <c r="E234" s="4"/>
      <c r="F234" s="4"/>
      <c r="G234" s="4"/>
      <c r="H234" s="4"/>
    </row>
    <row r="235" spans="2:8" ht="12.75">
      <c r="B235" s="5"/>
      <c r="C235" s="4"/>
      <c r="D235" s="4"/>
      <c r="E235" s="4"/>
      <c r="F235" s="4"/>
      <c r="G235" s="4"/>
      <c r="H235" s="4"/>
    </row>
    <row r="236" spans="2:8" ht="12.75">
      <c r="B236" s="5"/>
      <c r="C236" s="4"/>
      <c r="D236" s="4"/>
      <c r="E236" s="4"/>
      <c r="F236" s="4"/>
      <c r="G236" s="4"/>
      <c r="H236" s="4"/>
    </row>
    <row r="237" spans="2:8" ht="12.75">
      <c r="B237" s="5"/>
      <c r="C237" s="4"/>
      <c r="D237" s="4"/>
      <c r="E237" s="4"/>
      <c r="F237" s="4"/>
      <c r="G237" s="4"/>
      <c r="H237" s="4"/>
    </row>
    <row r="238" spans="2:8" ht="12.75">
      <c r="B238" s="5"/>
      <c r="C238" s="4"/>
      <c r="D238" s="4"/>
      <c r="E238" s="4"/>
      <c r="F238" s="4"/>
      <c r="G238" s="4"/>
      <c r="H238" s="4"/>
    </row>
    <row r="239" spans="2:8" ht="12.75">
      <c r="B239" s="5"/>
      <c r="C239" s="4"/>
      <c r="D239" s="4"/>
      <c r="E239" s="4"/>
      <c r="F239" s="4"/>
      <c r="G239" s="4"/>
      <c r="H239" s="4"/>
    </row>
    <row r="240" spans="2:8" ht="12.75">
      <c r="B240" s="5"/>
      <c r="C240" s="4"/>
      <c r="D240" s="4"/>
      <c r="E240" s="4"/>
      <c r="F240" s="4"/>
      <c r="G240" s="4"/>
      <c r="H240" s="4"/>
    </row>
    <row r="241" spans="2:8" ht="12.75">
      <c r="B241" s="5"/>
      <c r="C241" s="4"/>
      <c r="D241" s="4"/>
      <c r="E241" s="4"/>
      <c r="F241" s="4"/>
      <c r="G241" s="4"/>
      <c r="H241" s="4"/>
    </row>
    <row r="242" spans="2:8" ht="12.75">
      <c r="B242" s="5"/>
      <c r="C242" s="4"/>
      <c r="D242" s="4"/>
      <c r="E242" s="4"/>
      <c r="F242" s="4"/>
      <c r="G242" s="4"/>
      <c r="H242" s="4"/>
    </row>
    <row r="243" spans="2:8" ht="12.75">
      <c r="B243" s="5"/>
      <c r="C243" s="4"/>
      <c r="D243" s="4"/>
      <c r="E243" s="4"/>
      <c r="F243" s="4"/>
      <c r="G243" s="4"/>
      <c r="H243" s="4"/>
    </row>
    <row r="244" spans="2:8" ht="12.75">
      <c r="B244" s="5"/>
      <c r="C244" s="4"/>
      <c r="D244" s="4"/>
      <c r="E244" s="4"/>
      <c r="F244" s="4"/>
      <c r="G244" s="4"/>
      <c r="H244" s="4"/>
    </row>
    <row r="245" spans="2:8" ht="12.75">
      <c r="B245" s="5"/>
      <c r="C245" s="4"/>
      <c r="D245" s="4"/>
      <c r="E245" s="4"/>
      <c r="F245" s="4"/>
      <c r="G245" s="4"/>
      <c r="H245" s="4"/>
    </row>
    <row r="246" spans="2:8" ht="12.75">
      <c r="B246" s="5"/>
      <c r="C246" s="4"/>
      <c r="D246" s="4"/>
      <c r="E246" s="4"/>
      <c r="F246" s="4"/>
      <c r="G246" s="4"/>
      <c r="H246" s="4"/>
    </row>
    <row r="247" spans="2:8" ht="12.75">
      <c r="B247" s="5"/>
      <c r="C247" s="4"/>
      <c r="D247" s="4"/>
      <c r="E247" s="4"/>
      <c r="F247" s="4"/>
      <c r="G247" s="4"/>
      <c r="H247" s="4"/>
    </row>
    <row r="248" spans="2:8" ht="12.75">
      <c r="B248" s="5"/>
      <c r="C248" s="4"/>
      <c r="D248" s="4"/>
      <c r="E248" s="4"/>
      <c r="F248" s="4"/>
      <c r="G248" s="4"/>
      <c r="H248" s="4"/>
    </row>
    <row r="249" spans="2:8" ht="12.75">
      <c r="B249" s="5"/>
      <c r="C249" s="4"/>
      <c r="D249" s="4"/>
      <c r="E249" s="4"/>
      <c r="F249" s="4"/>
      <c r="G249" s="4"/>
      <c r="H249" s="4"/>
    </row>
    <row r="250" spans="2:8" ht="12.75">
      <c r="B250" s="5"/>
      <c r="C250" s="4"/>
      <c r="D250" s="4"/>
      <c r="E250" s="4"/>
      <c r="F250" s="4"/>
      <c r="G250" s="4"/>
      <c r="H250" s="4"/>
    </row>
    <row r="251" spans="2:8" ht="12.75">
      <c r="B251" s="5"/>
      <c r="C251" s="4"/>
      <c r="D251" s="4"/>
      <c r="E251" s="4"/>
      <c r="F251" s="4"/>
      <c r="G251" s="4"/>
      <c r="H251" s="4"/>
    </row>
    <row r="252" spans="2:8" ht="12.75">
      <c r="B252" s="5"/>
      <c r="C252" s="4"/>
      <c r="D252" s="4"/>
      <c r="E252" s="4"/>
      <c r="F252" s="4"/>
      <c r="G252" s="4"/>
      <c r="H252" s="4"/>
    </row>
    <row r="253" spans="2:8" ht="12.75">
      <c r="B253" s="5"/>
      <c r="C253" s="4"/>
      <c r="D253" s="4"/>
      <c r="E253" s="4"/>
      <c r="F253" s="4"/>
      <c r="G253" s="4"/>
      <c r="H253" s="4"/>
    </row>
    <row r="254" spans="2:8" ht="12.75">
      <c r="B254" s="5"/>
      <c r="C254" s="4"/>
      <c r="D254" s="4"/>
      <c r="E254" s="4"/>
      <c r="F254" s="4"/>
      <c r="G254" s="4"/>
      <c r="H254" s="4"/>
    </row>
    <row r="255" spans="2:8" ht="12.75">
      <c r="B255" s="5"/>
      <c r="C255" s="4"/>
      <c r="D255" s="4"/>
      <c r="E255" s="4"/>
      <c r="F255" s="4"/>
      <c r="G255" s="4"/>
      <c r="H255" s="4"/>
    </row>
    <row r="256" spans="2:8" ht="12.75">
      <c r="B256" s="5"/>
      <c r="C256" s="4"/>
      <c r="D256" s="4"/>
      <c r="E256" s="4"/>
      <c r="F256" s="4"/>
      <c r="G256" s="4"/>
      <c r="H256" s="4"/>
    </row>
    <row r="257" spans="2:8" ht="12.75">
      <c r="B257" s="5"/>
      <c r="C257" s="4"/>
      <c r="D257" s="4"/>
      <c r="E257" s="4"/>
      <c r="F257" s="4"/>
      <c r="G257" s="4"/>
      <c r="H257" s="4"/>
    </row>
    <row r="258" spans="2:8" ht="12.75">
      <c r="B258" s="5"/>
      <c r="C258" s="4"/>
      <c r="D258" s="4"/>
      <c r="E258" s="4"/>
      <c r="F258" s="4"/>
      <c r="G258" s="4"/>
      <c r="H258" s="4"/>
    </row>
    <row r="259" spans="2:8" ht="12.75">
      <c r="B259" s="5"/>
      <c r="C259" s="4"/>
      <c r="D259" s="4"/>
      <c r="E259" s="4"/>
      <c r="F259" s="4"/>
      <c r="G259" s="4"/>
      <c r="H259" s="4"/>
    </row>
    <row r="260" spans="2:8" ht="12.75">
      <c r="B260" s="5"/>
      <c r="C260" s="4"/>
      <c r="D260" s="4"/>
      <c r="E260" s="4"/>
      <c r="F260" s="4"/>
      <c r="G260" s="4"/>
      <c r="H260" s="4"/>
    </row>
    <row r="261" spans="2:8" ht="12.75">
      <c r="B261" s="4"/>
      <c r="C261" s="4"/>
      <c r="D261" s="4"/>
      <c r="E261" s="4"/>
      <c r="F261" s="4"/>
      <c r="G261" s="4"/>
      <c r="H261" s="4"/>
    </row>
    <row r="262" spans="2:8" ht="12.75">
      <c r="B262" s="4"/>
      <c r="C262" s="4"/>
      <c r="D262" s="4"/>
      <c r="E262" s="4"/>
      <c r="F262" s="4"/>
      <c r="G262" s="4"/>
      <c r="H262" s="4"/>
    </row>
    <row r="263" spans="2:8" ht="12.75">
      <c r="B263" s="4"/>
      <c r="C263" s="4"/>
      <c r="D263" s="4"/>
      <c r="E263" s="4"/>
      <c r="F263" s="4"/>
      <c r="G263" s="4"/>
      <c r="H263" s="4"/>
    </row>
    <row r="264" spans="2:8" ht="12.75">
      <c r="B264" s="4"/>
      <c r="C264" s="4"/>
      <c r="D264" s="4"/>
      <c r="E264" s="4"/>
      <c r="F264" s="4"/>
      <c r="G264" s="4"/>
      <c r="H264" s="4"/>
    </row>
    <row r="265" spans="2:8" ht="12.75">
      <c r="B265" s="4"/>
      <c r="C265" s="4"/>
      <c r="D265" s="4"/>
      <c r="E265" s="4"/>
      <c r="F265" s="4"/>
      <c r="G265" s="4"/>
      <c r="H265" s="4"/>
    </row>
    <row r="266" spans="2:8" ht="12.75">
      <c r="B266" s="4"/>
      <c r="C266" s="4"/>
      <c r="D266" s="4"/>
      <c r="E266" s="4"/>
      <c r="F266" s="4"/>
      <c r="G266" s="4"/>
      <c r="H266" s="4"/>
    </row>
    <row r="267" spans="2:8" ht="12.75">
      <c r="B267" s="4"/>
      <c r="C267" s="4"/>
      <c r="D267" s="4"/>
      <c r="E267" s="4"/>
      <c r="F267" s="4"/>
      <c r="G267" s="4"/>
      <c r="H267" s="4"/>
    </row>
    <row r="268" spans="2:8" ht="12.75">
      <c r="B268" s="4"/>
      <c r="C268" s="4"/>
      <c r="D268" s="4"/>
      <c r="E268" s="4"/>
      <c r="F268" s="4"/>
      <c r="G268" s="4"/>
      <c r="H268" s="4"/>
    </row>
    <row r="269" spans="2:8" ht="12.75">
      <c r="B269" s="4"/>
      <c r="C269" s="4"/>
      <c r="D269" s="4"/>
      <c r="E269" s="4"/>
      <c r="F269" s="4"/>
      <c r="G269" s="4"/>
      <c r="H269" s="4"/>
    </row>
    <row r="270" spans="2:8" ht="12.75">
      <c r="B270" s="4"/>
      <c r="C270" s="4"/>
      <c r="D270" s="4"/>
      <c r="E270" s="4"/>
      <c r="F270" s="4"/>
      <c r="G270" s="4"/>
      <c r="H270" s="4"/>
    </row>
    <row r="271" spans="2:8" ht="12.75">
      <c r="B271" s="4"/>
      <c r="C271" s="4"/>
      <c r="D271" s="4"/>
      <c r="E271" s="4"/>
      <c r="F271" s="4"/>
      <c r="G271" s="4"/>
      <c r="H271" s="4"/>
    </row>
    <row r="272" spans="2:8" ht="12.75">
      <c r="B272" s="4"/>
      <c r="C272" s="4"/>
      <c r="D272" s="4"/>
      <c r="E272" s="4"/>
      <c r="F272" s="4"/>
      <c r="G272" s="4"/>
      <c r="H272" s="4"/>
    </row>
    <row r="273" spans="2:8" ht="12.75">
      <c r="B273" s="4"/>
      <c r="C273" s="4"/>
      <c r="D273" s="4"/>
      <c r="E273" s="4"/>
      <c r="F273" s="4"/>
      <c r="G273" s="4"/>
      <c r="H273" s="4"/>
    </row>
    <row r="274" spans="2:8" ht="12.75">
      <c r="B274" s="4"/>
      <c r="C274" s="4"/>
      <c r="D274" s="4"/>
      <c r="E274" s="4"/>
      <c r="F274" s="4"/>
      <c r="G274" s="4"/>
      <c r="H274" s="4"/>
    </row>
    <row r="275" spans="2:8" ht="12.75">
      <c r="B275" s="4"/>
      <c r="C275" s="4"/>
      <c r="D275" s="4"/>
      <c r="E275" s="4"/>
      <c r="F275" s="4"/>
      <c r="G275" s="4"/>
      <c r="H275" s="4"/>
    </row>
    <row r="276" spans="2:8" ht="12.75">
      <c r="B276" s="4"/>
      <c r="C276" s="4"/>
      <c r="D276" s="4"/>
      <c r="E276" s="4"/>
      <c r="F276" s="4"/>
      <c r="G276" s="4"/>
      <c r="H276" s="4"/>
    </row>
    <row r="277" spans="2:8" ht="12.75">
      <c r="B277" s="4"/>
      <c r="C277" s="4"/>
      <c r="D277" s="4"/>
      <c r="E277" s="4"/>
      <c r="F277" s="4"/>
      <c r="G277" s="4"/>
      <c r="H277" s="4"/>
    </row>
    <row r="278" spans="2:8" ht="12.75">
      <c r="B278" s="4"/>
      <c r="C278" s="4"/>
      <c r="D278" s="4"/>
      <c r="E278" s="4"/>
      <c r="F278" s="4"/>
      <c r="G278" s="4"/>
      <c r="H278" s="4"/>
    </row>
    <row r="279" spans="2:8" ht="12.75">
      <c r="B279" s="4"/>
      <c r="C279" s="4"/>
      <c r="D279" s="4"/>
      <c r="E279" s="4"/>
      <c r="F279" s="4"/>
      <c r="G279" s="4"/>
      <c r="H279" s="4"/>
    </row>
    <row r="280" spans="2:8" ht="12.75">
      <c r="B280" s="4"/>
      <c r="C280" s="4"/>
      <c r="D280" s="4"/>
      <c r="E280" s="4"/>
      <c r="F280" s="4"/>
      <c r="G280" s="4"/>
      <c r="H280" s="4"/>
    </row>
    <row r="281" spans="2:8" ht="12.75">
      <c r="B281" s="4"/>
      <c r="C281" s="4"/>
      <c r="D281" s="4"/>
      <c r="E281" s="4"/>
      <c r="F281" s="4"/>
      <c r="G281" s="4"/>
      <c r="H281" s="4"/>
    </row>
    <row r="282" spans="2:8" ht="12.75">
      <c r="B282" s="4"/>
      <c r="C282" s="4"/>
      <c r="D282" s="4"/>
      <c r="E282" s="4"/>
      <c r="F282" s="4"/>
      <c r="G282" s="4"/>
      <c r="H282" s="4"/>
    </row>
    <row r="283" spans="2:8" ht="12.75">
      <c r="B283" s="4"/>
      <c r="C283" s="4"/>
      <c r="D283" s="4"/>
      <c r="E283" s="4"/>
      <c r="F283" s="4"/>
      <c r="G283" s="4"/>
      <c r="H283" s="4"/>
    </row>
    <row r="284" spans="2:8" ht="12.75">
      <c r="B284" s="4"/>
      <c r="C284" s="4"/>
      <c r="D284" s="4"/>
      <c r="E284" s="4"/>
      <c r="F284" s="4"/>
      <c r="G284" s="4"/>
      <c r="H284" s="4"/>
    </row>
    <row r="285" spans="2:8" ht="12.75">
      <c r="B285" s="4"/>
      <c r="C285" s="4"/>
      <c r="D285" s="4"/>
      <c r="E285" s="4"/>
      <c r="F285" s="4"/>
      <c r="G285" s="4"/>
      <c r="H285" s="4"/>
    </row>
    <row r="286" spans="4:8" ht="12.75">
      <c r="D286" s="4"/>
      <c r="E286" s="4"/>
      <c r="F286" s="4"/>
      <c r="G286" s="4"/>
      <c r="H286" s="4"/>
    </row>
    <row r="287" spans="4:8" ht="12.75">
      <c r="D287" s="4"/>
      <c r="E287" s="4"/>
      <c r="F287" s="4"/>
      <c r="G287" s="4"/>
      <c r="H287" s="4"/>
    </row>
    <row r="288" spans="4:8" ht="12.75">
      <c r="D288" s="4"/>
      <c r="E288" s="4"/>
      <c r="F288" s="4"/>
      <c r="G288" s="4"/>
      <c r="H288" s="4"/>
    </row>
    <row r="289" spans="4:8" ht="12.75">
      <c r="D289" s="4"/>
      <c r="E289" s="4"/>
      <c r="F289" s="4"/>
      <c r="G289" s="4"/>
      <c r="H289" s="4"/>
    </row>
    <row r="290" spans="4:8" ht="12.75">
      <c r="D290" s="4"/>
      <c r="E290" s="4"/>
      <c r="F290" s="4"/>
      <c r="G290" s="4"/>
      <c r="H290" s="4"/>
    </row>
    <row r="291" spans="4:8" ht="12.75">
      <c r="D291" s="4"/>
      <c r="E291" s="4"/>
      <c r="F291" s="4"/>
      <c r="G291" s="4"/>
      <c r="H291" s="4"/>
    </row>
    <row r="292" spans="4:8" ht="12.75">
      <c r="D292" s="4"/>
      <c r="E292" s="4"/>
      <c r="F292" s="4"/>
      <c r="G292" s="4"/>
      <c r="H292" s="4"/>
    </row>
    <row r="293" spans="4:8" ht="12.75">
      <c r="D293" s="4"/>
      <c r="E293" s="4"/>
      <c r="F293" s="4"/>
      <c r="G293" s="4"/>
      <c r="H293" s="4"/>
    </row>
    <row r="294" spans="4:8" ht="12.75">
      <c r="D294" s="4"/>
      <c r="E294" s="4"/>
      <c r="F294" s="4"/>
      <c r="G294" s="4"/>
      <c r="H294" s="4"/>
    </row>
    <row r="295" spans="4:8" ht="12.75">
      <c r="D295" s="4"/>
      <c r="E295" s="4"/>
      <c r="F295" s="4"/>
      <c r="G295" s="4"/>
      <c r="H295" s="4"/>
    </row>
    <row r="296" spans="4:8" ht="12.75">
      <c r="D296" s="4"/>
      <c r="E296" s="4"/>
      <c r="F296" s="4"/>
      <c r="G296" s="4"/>
      <c r="H296" s="4"/>
    </row>
    <row r="297" spans="4:8" ht="12.75">
      <c r="D297" s="4"/>
      <c r="E297" s="4"/>
      <c r="F297" s="4"/>
      <c r="G297" s="4"/>
      <c r="H297" s="4"/>
    </row>
    <row r="298" spans="4:8" ht="12.75">
      <c r="D298" s="4"/>
      <c r="E298" s="4"/>
      <c r="F298" s="4"/>
      <c r="G298" s="4"/>
      <c r="H298" s="4"/>
    </row>
    <row r="299" spans="4:8" ht="12.75">
      <c r="D299" s="4"/>
      <c r="E299" s="4"/>
      <c r="F299" s="4"/>
      <c r="G299" s="4"/>
      <c r="H299" s="4"/>
    </row>
    <row r="300" spans="4:8" ht="12.75">
      <c r="D300" s="4"/>
      <c r="E300" s="4"/>
      <c r="F300" s="4"/>
      <c r="G300" s="4"/>
      <c r="H300" s="4"/>
    </row>
    <row r="301" spans="4:8" ht="12.75">
      <c r="D301" s="4"/>
      <c r="E301" s="4"/>
      <c r="F301" s="4"/>
      <c r="G301" s="4"/>
      <c r="H301" s="4"/>
    </row>
    <row r="302" spans="4:8" ht="12.75">
      <c r="D302" s="4"/>
      <c r="E302" s="4"/>
      <c r="F302" s="4"/>
      <c r="G302" s="4"/>
      <c r="H302" s="4"/>
    </row>
    <row r="303" spans="4:8" ht="12.75">
      <c r="D303" s="4"/>
      <c r="E303" s="4"/>
      <c r="F303" s="4"/>
      <c r="G303" s="4"/>
      <c r="H303" s="4"/>
    </row>
    <row r="304" spans="4:8" ht="12.75">
      <c r="D304" s="4"/>
      <c r="E304" s="4"/>
      <c r="F304" s="4"/>
      <c r="G304" s="4"/>
      <c r="H304" s="4"/>
    </row>
    <row r="305" spans="4:8" ht="12.75">
      <c r="D305" s="4"/>
      <c r="E305" s="4"/>
      <c r="F305" s="4"/>
      <c r="G305" s="4"/>
      <c r="H305" s="4"/>
    </row>
    <row r="306" spans="4:8" ht="12.75">
      <c r="D306" s="4"/>
      <c r="E306" s="4"/>
      <c r="F306" s="4"/>
      <c r="G306" s="4"/>
      <c r="H306" s="4"/>
    </row>
    <row r="307" spans="4:8" ht="12.75">
      <c r="D307" s="4"/>
      <c r="E307" s="4"/>
      <c r="F307" s="4"/>
      <c r="G307" s="4"/>
      <c r="H307" s="4"/>
    </row>
    <row r="308" spans="4:8" ht="12.75">
      <c r="D308" s="4"/>
      <c r="E308" s="4"/>
      <c r="F308" s="4"/>
      <c r="G308" s="4"/>
      <c r="H308" s="4"/>
    </row>
    <row r="309" spans="4:8" ht="12.75">
      <c r="D309" s="4"/>
      <c r="E309" s="4"/>
      <c r="F309" s="4"/>
      <c r="G309" s="4"/>
      <c r="H309" s="4"/>
    </row>
    <row r="310" spans="4:8" ht="12.75">
      <c r="D310" s="4"/>
      <c r="E310" s="4"/>
      <c r="F310" s="4"/>
      <c r="G310" s="4"/>
      <c r="H310" s="4"/>
    </row>
    <row r="311" spans="4:8" ht="12.75">
      <c r="D311" s="4"/>
      <c r="E311" s="4"/>
      <c r="F311" s="4"/>
      <c r="G311" s="4"/>
      <c r="H311" s="4"/>
    </row>
    <row r="312" spans="4:8" ht="12.75">
      <c r="D312" s="4"/>
      <c r="E312" s="4"/>
      <c r="F312" s="4"/>
      <c r="G312" s="4"/>
      <c r="H312" s="4"/>
    </row>
    <row r="313" spans="4:8" ht="12.75">
      <c r="D313" s="4"/>
      <c r="E313" s="4"/>
      <c r="F313" s="4"/>
      <c r="G313" s="4"/>
      <c r="H313" s="4"/>
    </row>
    <row r="314" spans="4:8" ht="12.75">
      <c r="D314" s="4"/>
      <c r="E314" s="4"/>
      <c r="F314" s="4"/>
      <c r="G314" s="4"/>
      <c r="H314" s="4"/>
    </row>
    <row r="315" spans="4:8" ht="12.75">
      <c r="D315" s="4"/>
      <c r="E315" s="4"/>
      <c r="F315" s="4"/>
      <c r="G315" s="4"/>
      <c r="H315" s="4"/>
    </row>
    <row r="316" spans="4:8" ht="12.75">
      <c r="D316" s="4"/>
      <c r="E316" s="4"/>
      <c r="F316" s="4"/>
      <c r="G316" s="4"/>
      <c r="H316" s="4"/>
    </row>
    <row r="317" spans="4:8" ht="12.75">
      <c r="D317" s="4"/>
      <c r="E317" s="4"/>
      <c r="F317" s="4"/>
      <c r="G317" s="4"/>
      <c r="H317" s="4"/>
    </row>
    <row r="318" spans="4:8" ht="12.75">
      <c r="D318" s="4"/>
      <c r="E318" s="4"/>
      <c r="F318" s="4"/>
      <c r="G318" s="4"/>
      <c r="H318" s="4"/>
    </row>
    <row r="319" spans="4:8" ht="12.75">
      <c r="D319" s="4"/>
      <c r="E319" s="4"/>
      <c r="F319" s="4"/>
      <c r="G319" s="4"/>
      <c r="H319" s="4"/>
    </row>
    <row r="320" spans="4:8" ht="12.75">
      <c r="D320" s="4"/>
      <c r="E320" s="4"/>
      <c r="F320" s="4"/>
      <c r="G320" s="4"/>
      <c r="H320" s="4"/>
    </row>
    <row r="321" spans="4:8" ht="12.75">
      <c r="D321" s="4"/>
      <c r="E321" s="4"/>
      <c r="F321" s="4"/>
      <c r="G321" s="4"/>
      <c r="H321" s="4"/>
    </row>
    <row r="322" spans="4:8" ht="12.75">
      <c r="D322" s="4"/>
      <c r="E322" s="4"/>
      <c r="F322" s="4"/>
      <c r="G322" s="4"/>
      <c r="H322" s="4"/>
    </row>
    <row r="323" spans="4:8" ht="12.75">
      <c r="D323" s="4"/>
      <c r="E323" s="4"/>
      <c r="F323" s="4"/>
      <c r="G323" s="4"/>
      <c r="H323" s="4"/>
    </row>
    <row r="324" spans="4:8" ht="12.75">
      <c r="D324" s="4"/>
      <c r="E324" s="4"/>
      <c r="F324" s="4"/>
      <c r="G324" s="4"/>
      <c r="H324" s="4"/>
    </row>
    <row r="325" spans="4:8" ht="12.75">
      <c r="D325" s="4"/>
      <c r="E325" s="4"/>
      <c r="F325" s="4"/>
      <c r="G325" s="4"/>
      <c r="H325" s="4"/>
    </row>
    <row r="326" spans="4:8" ht="12.75">
      <c r="D326" s="4"/>
      <c r="E326" s="4"/>
      <c r="F326" s="4"/>
      <c r="G326" s="4"/>
      <c r="H326" s="4"/>
    </row>
    <row r="327" spans="4:8" ht="12.75">
      <c r="D327" s="4"/>
      <c r="E327" s="4"/>
      <c r="F327" s="4"/>
      <c r="G327" s="4"/>
      <c r="H327" s="4"/>
    </row>
    <row r="328" spans="4:8" ht="12.75">
      <c r="D328" s="4"/>
      <c r="E328" s="4"/>
      <c r="F328" s="4"/>
      <c r="G328" s="4"/>
      <c r="H328" s="4"/>
    </row>
    <row r="329" spans="4:8" ht="12.75">
      <c r="D329" s="4"/>
      <c r="E329" s="4"/>
      <c r="F329" s="4"/>
      <c r="G329" s="4"/>
      <c r="H329" s="4"/>
    </row>
    <row r="330" spans="4:8" ht="12.75">
      <c r="D330" s="4"/>
      <c r="E330" s="4"/>
      <c r="F330" s="4"/>
      <c r="G330" s="4"/>
      <c r="H330" s="4"/>
    </row>
    <row r="331" spans="4:8" ht="12.75">
      <c r="D331" s="4"/>
      <c r="E331" s="4"/>
      <c r="F331" s="4"/>
      <c r="G331" s="4"/>
      <c r="H331" s="4"/>
    </row>
    <row r="332" spans="4:8" ht="12.75">
      <c r="D332" s="4"/>
      <c r="E332" s="4"/>
      <c r="F332" s="4"/>
      <c r="G332" s="4"/>
      <c r="H332" s="4"/>
    </row>
  </sheetData>
  <printOptions gridLines="1" horizontalCentered="1"/>
  <pageMargins left="0.1968503937007874" right="0.1968503937007874" top="0.74" bottom="0.64" header="0.47" footer="0.3937007874015748"/>
  <pageSetup horizontalDpi="600" verticalDpi="600" orientation="landscape" paperSize="9" scale="95" r:id="rId1"/>
  <headerFooter alignWithMargins="0">
    <oddHeader>&amp;C&amp;"Arial CE,Pogrubiony"&amp;11Wykonanie dochodów budżetu powiatu Opole w 2009 roku&amp;R&amp;9Załącznik Nr 1b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22" bestFit="1" customWidth="1"/>
    <col min="2" max="2" width="62.125" style="21" customWidth="1"/>
    <col min="3" max="3" width="6.375" style="21" customWidth="1"/>
    <col min="4" max="6" width="18.875" style="20" customWidth="1"/>
    <col min="7" max="8" width="13.375" style="20" customWidth="1"/>
    <col min="9" max="9" width="13.75390625" style="21" bestFit="1" customWidth="1"/>
    <col min="10" max="16384" width="9.125" style="21" customWidth="1"/>
  </cols>
  <sheetData>
    <row r="1" spans="1:8" s="31" customFormat="1" ht="57.75" customHeight="1">
      <c r="A1" s="25" t="s">
        <v>103</v>
      </c>
      <c r="B1" s="25" t="s">
        <v>70</v>
      </c>
      <c r="C1" s="26" t="s">
        <v>71</v>
      </c>
      <c r="D1" s="27" t="s">
        <v>192</v>
      </c>
      <c r="E1" s="28" t="s">
        <v>194</v>
      </c>
      <c r="F1" s="29" t="s">
        <v>195</v>
      </c>
      <c r="G1" s="30" t="s">
        <v>3</v>
      </c>
      <c r="H1" s="27" t="s">
        <v>193</v>
      </c>
    </row>
    <row r="2" spans="1:8" s="36" customFormat="1" ht="11.25">
      <c r="A2" s="32">
        <v>1</v>
      </c>
      <c r="B2" s="32">
        <v>2</v>
      </c>
      <c r="C2" s="32">
        <v>3</v>
      </c>
      <c r="D2" s="32">
        <v>4</v>
      </c>
      <c r="E2" s="33">
        <v>5</v>
      </c>
      <c r="F2" s="34">
        <v>6</v>
      </c>
      <c r="G2" s="35">
        <v>7</v>
      </c>
      <c r="H2" s="32">
        <v>8</v>
      </c>
    </row>
    <row r="3" spans="1:8" s="9" customFormat="1" ht="24" customHeight="1">
      <c r="A3" s="55" t="s">
        <v>72</v>
      </c>
      <c r="B3" s="56" t="s">
        <v>73</v>
      </c>
      <c r="C3" s="57"/>
      <c r="D3" s="58">
        <f>D27+D28+D36</f>
        <v>497732088</v>
      </c>
      <c r="E3" s="91">
        <f>E27+E28+E36</f>
        <v>520791129</v>
      </c>
      <c r="F3" s="112">
        <f>F27+F28+F36</f>
        <v>483290461.27000004</v>
      </c>
      <c r="G3" s="120">
        <f>F3/E3</f>
        <v>0.9279928830546574</v>
      </c>
      <c r="H3" s="121">
        <f>F3/$F$3</f>
        <v>1</v>
      </c>
    </row>
    <row r="4" spans="1:8" s="8" customFormat="1" ht="6.75" customHeight="1">
      <c r="A4" s="59"/>
      <c r="B4" s="60"/>
      <c r="C4" s="61"/>
      <c r="D4" s="62"/>
      <c r="E4" s="92"/>
      <c r="F4" s="10"/>
      <c r="G4" s="116"/>
      <c r="H4" s="117"/>
    </row>
    <row r="5" spans="1:9" s="9" customFormat="1" ht="24" customHeight="1">
      <c r="A5" s="63" t="s">
        <v>74</v>
      </c>
      <c r="B5" s="64" t="s">
        <v>75</v>
      </c>
      <c r="C5" s="65"/>
      <c r="D5" s="66">
        <f>SUM(D6:D19)</f>
        <v>244452813</v>
      </c>
      <c r="E5" s="93">
        <f>SUM(E6:E19)</f>
        <v>244548143</v>
      </c>
      <c r="F5" s="109">
        <f>SUM(F6:F19)</f>
        <v>226505983.73000002</v>
      </c>
      <c r="G5" s="118">
        <f aca="true" t="shared" si="0" ref="G5:G42">F5/E5</f>
        <v>0.926222464629388</v>
      </c>
      <c r="H5" s="119">
        <f aca="true" t="shared" si="1" ref="H5:H36">F5/$F$3</f>
        <v>0.46867464161155425</v>
      </c>
      <c r="I5" s="11"/>
    </row>
    <row r="6" spans="1:10" s="8" customFormat="1" ht="12.75">
      <c r="A6" s="67">
        <v>1</v>
      </c>
      <c r="B6" s="68" t="s">
        <v>76</v>
      </c>
      <c r="C6" s="69" t="s">
        <v>26</v>
      </c>
      <c r="D6" s="62">
        <v>62750000</v>
      </c>
      <c r="E6" s="92">
        <v>62750000</v>
      </c>
      <c r="F6" s="110">
        <v>61975156.89</v>
      </c>
      <c r="G6" s="116">
        <f t="shared" si="0"/>
        <v>0.9876519026294821</v>
      </c>
      <c r="H6" s="117">
        <f t="shared" si="1"/>
        <v>0.12823583715503195</v>
      </c>
      <c r="I6" s="11"/>
      <c r="J6" s="12"/>
    </row>
    <row r="7" spans="1:9" s="8" customFormat="1" ht="12.75">
      <c r="A7" s="67">
        <v>2</v>
      </c>
      <c r="B7" s="68" t="s">
        <v>58</v>
      </c>
      <c r="C7" s="69" t="s">
        <v>27</v>
      </c>
      <c r="D7" s="62">
        <v>446000</v>
      </c>
      <c r="E7" s="92">
        <v>446000</v>
      </c>
      <c r="F7" s="110">
        <v>401179.87</v>
      </c>
      <c r="G7" s="116">
        <f t="shared" si="0"/>
        <v>0.8995064349775784</v>
      </c>
      <c r="H7" s="117">
        <f t="shared" si="1"/>
        <v>0.0008301009478767111</v>
      </c>
      <c r="I7" s="11"/>
    </row>
    <row r="8" spans="1:9" s="8" customFormat="1" ht="12.75">
      <c r="A8" s="67">
        <v>3</v>
      </c>
      <c r="B8" s="68" t="s">
        <v>59</v>
      </c>
      <c r="C8" s="69" t="s">
        <v>28</v>
      </c>
      <c r="D8" s="62">
        <v>10700</v>
      </c>
      <c r="E8" s="92">
        <v>10700</v>
      </c>
      <c r="F8" s="110">
        <v>11107.31</v>
      </c>
      <c r="G8" s="116">
        <f t="shared" si="0"/>
        <v>1.038066355140187</v>
      </c>
      <c r="H8" s="117">
        <f t="shared" si="1"/>
        <v>2.298267996188461E-05</v>
      </c>
      <c r="I8" s="11"/>
    </row>
    <row r="9" spans="1:9" s="8" customFormat="1" ht="12.75">
      <c r="A9" s="67">
        <v>4</v>
      </c>
      <c r="B9" s="68" t="s">
        <v>77</v>
      </c>
      <c r="C9" s="69" t="s">
        <v>32</v>
      </c>
      <c r="D9" s="62">
        <v>4400000</v>
      </c>
      <c r="E9" s="92">
        <v>4400000</v>
      </c>
      <c r="F9" s="110">
        <v>3495477.27</v>
      </c>
      <c r="G9" s="116">
        <f t="shared" si="0"/>
        <v>0.7944266522727272</v>
      </c>
      <c r="H9" s="117">
        <f t="shared" si="1"/>
        <v>0.007232663481117581</v>
      </c>
      <c r="I9" s="11"/>
    </row>
    <row r="10" spans="1:9" s="8" customFormat="1" ht="12.75">
      <c r="A10" s="67">
        <v>5</v>
      </c>
      <c r="B10" s="68" t="s">
        <v>78</v>
      </c>
      <c r="C10" s="69" t="s">
        <v>30</v>
      </c>
      <c r="D10" s="62">
        <v>270000</v>
      </c>
      <c r="E10" s="92">
        <v>270000</v>
      </c>
      <c r="F10" s="110">
        <v>280239.9</v>
      </c>
      <c r="G10" s="116">
        <f t="shared" si="0"/>
        <v>1.0379255555555555</v>
      </c>
      <c r="H10" s="117">
        <f t="shared" si="1"/>
        <v>0.0005798581235466146</v>
      </c>
      <c r="I10" s="11"/>
    </row>
    <row r="11" spans="1:9" s="8" customFormat="1" ht="12.75">
      <c r="A11" s="67">
        <v>6</v>
      </c>
      <c r="B11" s="68" t="s">
        <v>60</v>
      </c>
      <c r="C11" s="69" t="s">
        <v>29</v>
      </c>
      <c r="D11" s="62">
        <v>4400000</v>
      </c>
      <c r="E11" s="92">
        <v>4400000</v>
      </c>
      <c r="F11" s="110">
        <v>4934428.69</v>
      </c>
      <c r="G11" s="116">
        <f t="shared" si="0"/>
        <v>1.121461065909091</v>
      </c>
      <c r="H11" s="117">
        <f t="shared" si="1"/>
        <v>0.010210068448347218</v>
      </c>
      <c r="I11" s="11"/>
    </row>
    <row r="12" spans="1:9" s="8" customFormat="1" ht="12.75">
      <c r="A12" s="67">
        <v>7</v>
      </c>
      <c r="B12" s="68" t="s">
        <v>61</v>
      </c>
      <c r="C12" s="69" t="s">
        <v>31</v>
      </c>
      <c r="D12" s="62">
        <v>800000</v>
      </c>
      <c r="E12" s="92">
        <v>800000</v>
      </c>
      <c r="F12" s="110">
        <v>910996.04</v>
      </c>
      <c r="G12" s="116">
        <f t="shared" si="0"/>
        <v>1.13874505</v>
      </c>
      <c r="H12" s="117">
        <f t="shared" si="1"/>
        <v>0.0018849865929612328</v>
      </c>
      <c r="I12" s="11"/>
    </row>
    <row r="13" spans="1:9" s="8" customFormat="1" ht="12.75">
      <c r="A13" s="67">
        <v>8</v>
      </c>
      <c r="B13" s="68" t="s">
        <v>41</v>
      </c>
      <c r="C13" s="69" t="s">
        <v>40</v>
      </c>
      <c r="D13" s="62">
        <v>15000</v>
      </c>
      <c r="E13" s="92">
        <v>15000</v>
      </c>
      <c r="F13" s="110">
        <v>12390.38</v>
      </c>
      <c r="G13" s="116">
        <f t="shared" si="0"/>
        <v>0.8260253333333333</v>
      </c>
      <c r="H13" s="117">
        <f t="shared" si="1"/>
        <v>2.563754303662505E-05</v>
      </c>
      <c r="I13" s="11"/>
    </row>
    <row r="14" spans="1:9" s="8" customFormat="1" ht="12.75">
      <c r="A14" s="67">
        <v>9</v>
      </c>
      <c r="B14" s="68" t="s">
        <v>101</v>
      </c>
      <c r="C14" s="69" t="s">
        <v>35</v>
      </c>
      <c r="D14" s="62">
        <v>8400000</v>
      </c>
      <c r="E14" s="92">
        <v>8400000</v>
      </c>
      <c r="F14" s="110">
        <v>6684071.07</v>
      </c>
      <c r="G14" s="116">
        <f t="shared" si="0"/>
        <v>0.7957227464285714</v>
      </c>
      <c r="H14" s="117">
        <f t="shared" si="1"/>
        <v>0.013830339321068884</v>
      </c>
      <c r="I14" s="11"/>
    </row>
    <row r="15" spans="1:9" s="8" customFormat="1" ht="12.75">
      <c r="A15" s="67">
        <v>10</v>
      </c>
      <c r="B15" s="68" t="s">
        <v>79</v>
      </c>
      <c r="C15" s="69" t="s">
        <v>25</v>
      </c>
      <c r="D15" s="62">
        <v>15500000</v>
      </c>
      <c r="E15" s="92">
        <v>15500000</v>
      </c>
      <c r="F15" s="110">
        <v>12703934.95</v>
      </c>
      <c r="G15" s="116">
        <f t="shared" si="0"/>
        <v>0.8196087064516129</v>
      </c>
      <c r="H15" s="117">
        <f t="shared" si="1"/>
        <v>0.02628633496431184</v>
      </c>
      <c r="I15" s="11"/>
    </row>
    <row r="16" spans="1:9" s="8" customFormat="1" ht="12.75">
      <c r="A16" s="67">
        <v>11</v>
      </c>
      <c r="B16" s="68" t="s">
        <v>80</v>
      </c>
      <c r="C16" s="69" t="s">
        <v>24</v>
      </c>
      <c r="D16" s="62">
        <v>142691113</v>
      </c>
      <c r="E16" s="92">
        <v>142686443</v>
      </c>
      <c r="F16" s="110">
        <v>129702397</v>
      </c>
      <c r="G16" s="116">
        <f t="shared" si="0"/>
        <v>0.909002945710827</v>
      </c>
      <c r="H16" s="117">
        <f t="shared" si="1"/>
        <v>0.26837359185440063</v>
      </c>
      <c r="I16" s="11"/>
    </row>
    <row r="17" spans="1:9" s="8" customFormat="1" ht="12.75">
      <c r="A17" s="67">
        <v>12</v>
      </c>
      <c r="B17" s="68" t="s">
        <v>83</v>
      </c>
      <c r="C17" s="69" t="s">
        <v>33</v>
      </c>
      <c r="D17" s="62">
        <v>900000</v>
      </c>
      <c r="E17" s="92">
        <v>900000</v>
      </c>
      <c r="F17" s="110">
        <v>574598</v>
      </c>
      <c r="G17" s="116">
        <f t="shared" si="0"/>
        <v>0.6384422222222222</v>
      </c>
      <c r="H17" s="117">
        <f t="shared" si="1"/>
        <v>0.0011889289072456763</v>
      </c>
      <c r="I17" s="11"/>
    </row>
    <row r="18" spans="1:9" s="8" customFormat="1" ht="12.75">
      <c r="A18" s="67">
        <v>13</v>
      </c>
      <c r="B18" s="68" t="s">
        <v>84</v>
      </c>
      <c r="C18" s="69" t="s">
        <v>34</v>
      </c>
      <c r="D18" s="62">
        <v>250000</v>
      </c>
      <c r="E18" s="92">
        <v>250000</v>
      </c>
      <c r="F18" s="110">
        <v>275961.58</v>
      </c>
      <c r="G18" s="116">
        <f t="shared" si="0"/>
        <v>1.1038463200000002</v>
      </c>
      <c r="H18" s="117">
        <f t="shared" si="1"/>
        <v>0.0005710056417724919</v>
      </c>
      <c r="I18" s="11"/>
    </row>
    <row r="19" spans="1:9" s="9" customFormat="1" ht="25.5">
      <c r="A19" s="67">
        <v>14</v>
      </c>
      <c r="B19" s="68" t="s">
        <v>109</v>
      </c>
      <c r="C19" s="69" t="s">
        <v>107</v>
      </c>
      <c r="D19" s="62">
        <v>3620000</v>
      </c>
      <c r="E19" s="92">
        <v>3720000</v>
      </c>
      <c r="F19" s="110">
        <v>4544044.78</v>
      </c>
      <c r="G19" s="116">
        <f t="shared" si="0"/>
        <v>1.2215174139784948</v>
      </c>
      <c r="H19" s="117">
        <f t="shared" si="1"/>
        <v>0.009402305950874908</v>
      </c>
      <c r="I19" s="11"/>
    </row>
    <row r="20" spans="1:9" s="8" customFormat="1" ht="19.5" customHeight="1">
      <c r="A20" s="63" t="s">
        <v>85</v>
      </c>
      <c r="B20" s="70" t="s">
        <v>86</v>
      </c>
      <c r="C20" s="65"/>
      <c r="D20" s="66">
        <f>D21+D22+D23</f>
        <v>31250000</v>
      </c>
      <c r="E20" s="93">
        <f>E21+E22+E23</f>
        <v>28250000</v>
      </c>
      <c r="F20" s="109">
        <f>F21+F22+F23</f>
        <v>12321233.32</v>
      </c>
      <c r="G20" s="118">
        <f t="shared" si="0"/>
        <v>0.43614985203539824</v>
      </c>
      <c r="H20" s="119">
        <f t="shared" si="1"/>
        <v>0.025494468249222267</v>
      </c>
      <c r="I20" s="11"/>
    </row>
    <row r="21" spans="1:9" s="8" customFormat="1" ht="15" customHeight="1">
      <c r="A21" s="67">
        <v>1</v>
      </c>
      <c r="B21" s="68" t="s">
        <v>87</v>
      </c>
      <c r="C21" s="69" t="s">
        <v>17</v>
      </c>
      <c r="D21" s="62">
        <v>1250000</v>
      </c>
      <c r="E21" s="92">
        <v>1250000</v>
      </c>
      <c r="F21" s="110">
        <v>1063034.38</v>
      </c>
      <c r="G21" s="116">
        <f t="shared" si="0"/>
        <v>0.8504275039999999</v>
      </c>
      <c r="H21" s="117">
        <f t="shared" si="1"/>
        <v>0.002199576580109894</v>
      </c>
      <c r="I21" s="11"/>
    </row>
    <row r="22" spans="1:9" s="8" customFormat="1" ht="15" customHeight="1">
      <c r="A22" s="67">
        <v>2</v>
      </c>
      <c r="B22" s="68" t="s">
        <v>88</v>
      </c>
      <c r="C22" s="69" t="s">
        <v>16</v>
      </c>
      <c r="D22" s="62">
        <v>3000000</v>
      </c>
      <c r="E22" s="92">
        <v>3000000</v>
      </c>
      <c r="F22" s="110">
        <v>2690963.16</v>
      </c>
      <c r="G22" s="116">
        <f t="shared" si="0"/>
        <v>0.89698772</v>
      </c>
      <c r="H22" s="117">
        <f t="shared" si="1"/>
        <v>0.00556800387272001</v>
      </c>
      <c r="I22" s="11"/>
    </row>
    <row r="23" spans="1:9" s="8" customFormat="1" ht="15" customHeight="1">
      <c r="A23" s="67">
        <v>3</v>
      </c>
      <c r="B23" s="68" t="s">
        <v>89</v>
      </c>
      <c r="C23" s="69" t="s">
        <v>108</v>
      </c>
      <c r="D23" s="62">
        <v>27000000</v>
      </c>
      <c r="E23" s="92">
        <v>24000000</v>
      </c>
      <c r="F23" s="110">
        <v>8567235.78</v>
      </c>
      <c r="G23" s="116">
        <f t="shared" si="0"/>
        <v>0.3569681575</v>
      </c>
      <c r="H23" s="117">
        <f t="shared" si="1"/>
        <v>0.017726887796392362</v>
      </c>
      <c r="I23" s="11"/>
    </row>
    <row r="24" spans="1:9" s="8" customFormat="1" ht="25.5">
      <c r="A24" s="63" t="s">
        <v>90</v>
      </c>
      <c r="B24" s="70" t="s">
        <v>226</v>
      </c>
      <c r="C24" s="71"/>
      <c r="D24" s="66">
        <v>60830932</v>
      </c>
      <c r="E24" s="93">
        <v>77481165</v>
      </c>
      <c r="F24" s="109">
        <v>74234554.3</v>
      </c>
      <c r="G24" s="118">
        <f t="shared" si="0"/>
        <v>0.9580980655105018</v>
      </c>
      <c r="H24" s="119">
        <f t="shared" si="1"/>
        <v>0.15360235768966968</v>
      </c>
      <c r="I24" s="11"/>
    </row>
    <row r="25" spans="1:9" s="8" customFormat="1" ht="15" customHeight="1">
      <c r="A25" s="72">
        <v>1</v>
      </c>
      <c r="B25" s="73" t="s">
        <v>227</v>
      </c>
      <c r="C25" s="74" t="s">
        <v>38</v>
      </c>
      <c r="D25" s="75">
        <v>2650000</v>
      </c>
      <c r="E25" s="94">
        <v>2650000</v>
      </c>
      <c r="F25" s="111">
        <v>2954461.62</v>
      </c>
      <c r="G25" s="116">
        <f t="shared" si="0"/>
        <v>1.1148911773584906</v>
      </c>
      <c r="H25" s="117">
        <f t="shared" si="1"/>
        <v>0.006113221461553801</v>
      </c>
      <c r="I25" s="11"/>
    </row>
    <row r="26" spans="1:9" s="8" customFormat="1" ht="39.75" customHeight="1">
      <c r="A26" s="72">
        <v>2</v>
      </c>
      <c r="B26" s="73" t="s">
        <v>225</v>
      </c>
      <c r="C26" s="76" t="s">
        <v>223</v>
      </c>
      <c r="D26" s="75">
        <v>7112682</v>
      </c>
      <c r="E26" s="94">
        <v>21067744</v>
      </c>
      <c r="F26" s="111">
        <v>21354604.82</v>
      </c>
      <c r="G26" s="116">
        <f t="shared" si="0"/>
        <v>1.013616114758182</v>
      </c>
      <c r="H26" s="117">
        <f t="shared" si="1"/>
        <v>0.04418586032897061</v>
      </c>
      <c r="I26" s="11"/>
    </row>
    <row r="27" spans="1:9" s="8" customFormat="1" ht="19.5" customHeight="1">
      <c r="A27" s="77" t="s">
        <v>93</v>
      </c>
      <c r="B27" s="78" t="s">
        <v>94</v>
      </c>
      <c r="C27" s="79"/>
      <c r="D27" s="58">
        <f>D5+D20+D24</f>
        <v>336533745</v>
      </c>
      <c r="E27" s="91">
        <f>E5+E20+E24</f>
        <v>350279308</v>
      </c>
      <c r="F27" s="112">
        <f>F5+F20+F24</f>
        <v>313061771.35</v>
      </c>
      <c r="G27" s="120">
        <f>F27/E27</f>
        <v>0.8937489717491391</v>
      </c>
      <c r="H27" s="121">
        <f>F27/$F$3</f>
        <v>0.6477714675504462</v>
      </c>
      <c r="I27" s="13"/>
    </row>
    <row r="28" spans="1:9" s="8" customFormat="1" ht="19.5" customHeight="1">
      <c r="A28" s="63" t="s">
        <v>91</v>
      </c>
      <c r="B28" s="70" t="s">
        <v>92</v>
      </c>
      <c r="C28" s="80"/>
      <c r="D28" s="66">
        <f>SUM(D29:D32)</f>
        <v>121493179</v>
      </c>
      <c r="E28" s="93">
        <f>SUM(E29:E32)</f>
        <v>128094043</v>
      </c>
      <c r="F28" s="147">
        <f>SUM(F29:F32)</f>
        <v>128094043</v>
      </c>
      <c r="G28" s="118">
        <f t="shared" si="0"/>
        <v>1</v>
      </c>
      <c r="H28" s="119">
        <f t="shared" si="1"/>
        <v>0.2650456676992796</v>
      </c>
      <c r="I28" s="11"/>
    </row>
    <row r="29" spans="1:9" s="8" customFormat="1" ht="12.75">
      <c r="A29" s="72">
        <v>1</v>
      </c>
      <c r="B29" s="73" t="s">
        <v>102</v>
      </c>
      <c r="C29" s="81">
        <v>2920</v>
      </c>
      <c r="D29" s="75">
        <v>112361635</v>
      </c>
      <c r="E29" s="94">
        <v>115810497</v>
      </c>
      <c r="F29" s="111">
        <v>115810497</v>
      </c>
      <c r="G29" s="116">
        <f t="shared" si="0"/>
        <v>1</v>
      </c>
      <c r="H29" s="117">
        <f t="shared" si="1"/>
        <v>0.23962918013252513</v>
      </c>
      <c r="I29" s="11"/>
    </row>
    <row r="30" spans="1:9" s="8" customFormat="1" ht="12.75">
      <c r="A30" s="72">
        <v>2</v>
      </c>
      <c r="B30" s="73" t="s">
        <v>10</v>
      </c>
      <c r="C30" s="81">
        <v>2920</v>
      </c>
      <c r="D30" s="75">
        <v>9131544</v>
      </c>
      <c r="E30" s="94">
        <v>9121558</v>
      </c>
      <c r="F30" s="111">
        <v>9121558</v>
      </c>
      <c r="G30" s="116">
        <f t="shared" si="0"/>
        <v>1</v>
      </c>
      <c r="H30" s="117">
        <f t="shared" si="1"/>
        <v>0.018873863092663142</v>
      </c>
      <c r="I30" s="11"/>
    </row>
    <row r="31" spans="1:9" s="14" customFormat="1" ht="14.25">
      <c r="A31" s="72">
        <v>3</v>
      </c>
      <c r="B31" s="73" t="s">
        <v>111</v>
      </c>
      <c r="C31" s="81">
        <v>2790</v>
      </c>
      <c r="D31" s="75"/>
      <c r="E31" s="94">
        <v>3000000</v>
      </c>
      <c r="F31" s="111">
        <v>3000000</v>
      </c>
      <c r="G31" s="116">
        <f t="shared" si="0"/>
        <v>1</v>
      </c>
      <c r="H31" s="117">
        <f t="shared" si="1"/>
        <v>0.0062074471573813845</v>
      </c>
      <c r="I31" s="11"/>
    </row>
    <row r="32" spans="1:9" s="14" customFormat="1" ht="14.25">
      <c r="A32" s="72">
        <v>4</v>
      </c>
      <c r="B32" s="73" t="s">
        <v>199</v>
      </c>
      <c r="C32" s="81">
        <v>2760</v>
      </c>
      <c r="D32" s="75"/>
      <c r="E32" s="94">
        <v>161988</v>
      </c>
      <c r="F32" s="111">
        <v>161988</v>
      </c>
      <c r="G32" s="116">
        <f t="shared" si="0"/>
        <v>1</v>
      </c>
      <c r="H32" s="117">
        <f t="shared" si="1"/>
        <v>0.00033517731670996525</v>
      </c>
      <c r="I32" s="11"/>
    </row>
    <row r="33" spans="1:9" s="8" customFormat="1" ht="19.5" customHeight="1">
      <c r="A33" s="63" t="s">
        <v>95</v>
      </c>
      <c r="B33" s="70" t="s">
        <v>96</v>
      </c>
      <c r="C33" s="80"/>
      <c r="D33" s="66">
        <v>5365774</v>
      </c>
      <c r="E33" s="93">
        <v>9045215</v>
      </c>
      <c r="F33" s="109">
        <v>8911402.17</v>
      </c>
      <c r="G33" s="118">
        <f t="shared" si="0"/>
        <v>0.985206230034333</v>
      </c>
      <c r="H33" s="119">
        <f t="shared" si="1"/>
        <v>0.0184390193561496</v>
      </c>
      <c r="I33" s="12"/>
    </row>
    <row r="34" spans="1:8" s="8" customFormat="1" ht="19.5" customHeight="1">
      <c r="A34" s="65" t="s">
        <v>97</v>
      </c>
      <c r="B34" s="70" t="s">
        <v>8</v>
      </c>
      <c r="C34" s="80"/>
      <c r="D34" s="66">
        <v>34310390</v>
      </c>
      <c r="E34" s="93">
        <v>33148429</v>
      </c>
      <c r="F34" s="109">
        <v>32999123.81</v>
      </c>
      <c r="G34" s="118">
        <f t="shared" si="0"/>
        <v>0.9954958592456975</v>
      </c>
      <c r="H34" s="119">
        <f t="shared" si="1"/>
        <v>0.06828010576348695</v>
      </c>
    </row>
    <row r="35" spans="1:8" s="14" customFormat="1" ht="24" customHeight="1">
      <c r="A35" s="65" t="s">
        <v>7</v>
      </c>
      <c r="B35" s="70" t="s">
        <v>9</v>
      </c>
      <c r="C35" s="80"/>
      <c r="D35" s="66">
        <v>29000</v>
      </c>
      <c r="E35" s="93">
        <v>224134</v>
      </c>
      <c r="F35" s="109">
        <v>224120.94</v>
      </c>
      <c r="G35" s="118">
        <f t="shared" si="0"/>
        <v>0.9999417312857487</v>
      </c>
      <c r="H35" s="119">
        <f t="shared" si="1"/>
        <v>0.00046373963063754795</v>
      </c>
    </row>
    <row r="36" spans="1:8" s="9" customFormat="1" ht="19.5" customHeight="1">
      <c r="A36" s="77" t="s">
        <v>98</v>
      </c>
      <c r="B36" s="78" t="s">
        <v>224</v>
      </c>
      <c r="C36" s="79"/>
      <c r="D36" s="58">
        <f>D33+D34+D35</f>
        <v>39705164</v>
      </c>
      <c r="E36" s="91">
        <f>E33+E34+E35</f>
        <v>42417778</v>
      </c>
      <c r="F36" s="112">
        <f>F33+F34+F35</f>
        <v>42134646.919999994</v>
      </c>
      <c r="G36" s="120">
        <f t="shared" si="0"/>
        <v>0.9933251788907942</v>
      </c>
      <c r="H36" s="121">
        <f t="shared" si="1"/>
        <v>0.08718286475027409</v>
      </c>
    </row>
    <row r="37" spans="1:8" s="8" customFormat="1" ht="36">
      <c r="A37" s="82" t="s">
        <v>99</v>
      </c>
      <c r="B37" s="83" t="s">
        <v>100</v>
      </c>
      <c r="C37" s="84"/>
      <c r="D37" s="85">
        <f>SUM(D38:D41)</f>
        <v>80834394</v>
      </c>
      <c r="E37" s="95">
        <f>SUM(E38:E41)</f>
        <v>72187290</v>
      </c>
      <c r="F37" s="126">
        <f>SUM(F38:F41)</f>
        <v>62796338.019999996</v>
      </c>
      <c r="G37" s="122">
        <f t="shared" si="0"/>
        <v>0.8699085118723808</v>
      </c>
      <c r="H37" s="123"/>
    </row>
    <row r="38" spans="1:8" s="8" customFormat="1" ht="15" customHeight="1">
      <c r="A38" s="67"/>
      <c r="B38" s="68" t="s">
        <v>43</v>
      </c>
      <c r="C38" s="69">
        <v>931</v>
      </c>
      <c r="D38" s="86">
        <v>5000000</v>
      </c>
      <c r="E38" s="96">
        <v>5000000</v>
      </c>
      <c r="F38" s="127">
        <v>5000000</v>
      </c>
      <c r="G38" s="116">
        <f t="shared" si="0"/>
        <v>1</v>
      </c>
      <c r="H38" s="117"/>
    </row>
    <row r="39" spans="1:8" s="8" customFormat="1" ht="15" customHeight="1">
      <c r="A39" s="67"/>
      <c r="B39" s="68" t="s">
        <v>1</v>
      </c>
      <c r="C39" s="69">
        <v>952</v>
      </c>
      <c r="D39" s="86">
        <v>65391258</v>
      </c>
      <c r="E39" s="96">
        <v>9537172</v>
      </c>
      <c r="F39" s="127">
        <v>9534366.45</v>
      </c>
      <c r="G39" s="116">
        <f t="shared" si="0"/>
        <v>0.9997058299881767</v>
      </c>
      <c r="H39" s="117"/>
    </row>
    <row r="40" spans="1:8" s="8" customFormat="1" ht="15" customHeight="1">
      <c r="A40" s="67"/>
      <c r="B40" s="68" t="s">
        <v>206</v>
      </c>
      <c r="C40" s="69">
        <v>953</v>
      </c>
      <c r="D40" s="86"/>
      <c r="E40" s="96">
        <v>24388146</v>
      </c>
      <c r="F40" s="127">
        <v>15000000</v>
      </c>
      <c r="G40" s="116"/>
      <c r="H40" s="117"/>
    </row>
    <row r="41" spans="1:8" s="8" customFormat="1" ht="15" customHeight="1">
      <c r="A41" s="67"/>
      <c r="B41" s="68" t="s">
        <v>2</v>
      </c>
      <c r="C41" s="69">
        <v>955</v>
      </c>
      <c r="D41" s="86">
        <v>10443136</v>
      </c>
      <c r="E41" s="96">
        <v>33261972</v>
      </c>
      <c r="F41" s="127">
        <v>33261971.57</v>
      </c>
      <c r="G41" s="116">
        <f t="shared" si="0"/>
        <v>0.999999987072324</v>
      </c>
      <c r="H41" s="117"/>
    </row>
    <row r="42" spans="1:8" s="14" customFormat="1" ht="19.5" customHeight="1" thickBot="1">
      <c r="A42" s="87"/>
      <c r="B42" s="88" t="s">
        <v>0</v>
      </c>
      <c r="C42" s="89"/>
      <c r="D42" s="90">
        <f>D3+D37</f>
        <v>578566482</v>
      </c>
      <c r="E42" s="97">
        <f>E3+E37</f>
        <v>592978419</v>
      </c>
      <c r="F42" s="128">
        <f>F3+F37</f>
        <v>546086799.2900001</v>
      </c>
      <c r="G42" s="124">
        <f t="shared" si="0"/>
        <v>0.9209218780860895</v>
      </c>
      <c r="H42" s="125"/>
    </row>
    <row r="43" spans="1:8" s="17" customFormat="1" ht="12.75">
      <c r="A43" s="15"/>
      <c r="B43" s="16"/>
      <c r="C43" s="16"/>
      <c r="D43" s="16"/>
      <c r="E43" s="16"/>
      <c r="F43" s="16"/>
      <c r="G43" s="16"/>
      <c r="H43" s="16"/>
    </row>
    <row r="44" spans="1:2" s="16" customFormat="1" ht="12.75">
      <c r="A44" s="15"/>
      <c r="B44" s="15"/>
    </row>
    <row r="45" s="15" customFormat="1" ht="12.75"/>
    <row r="46" s="16" customFormat="1" ht="12.75">
      <c r="A46" s="15"/>
    </row>
    <row r="47" spans="1:8" s="18" customFormat="1" ht="12.75">
      <c r="A47" s="15"/>
      <c r="B47" s="15"/>
      <c r="C47" s="15"/>
      <c r="D47" s="16"/>
      <c r="E47" s="16"/>
      <c r="F47" s="16"/>
      <c r="G47" s="16"/>
      <c r="H47" s="16"/>
    </row>
    <row r="48" spans="1:8" s="18" customFormat="1" ht="12.75">
      <c r="A48" s="15"/>
      <c r="B48" s="15"/>
      <c r="C48" s="15"/>
      <c r="D48" s="16"/>
      <c r="E48" s="16"/>
      <c r="F48" s="16"/>
      <c r="G48" s="16"/>
      <c r="H48" s="16"/>
    </row>
    <row r="49" spans="1:8" s="18" customFormat="1" ht="12.75">
      <c r="A49" s="15"/>
      <c r="B49" s="15"/>
      <c r="C49" s="15"/>
      <c r="D49" s="16"/>
      <c r="E49" s="16"/>
      <c r="F49" s="16"/>
      <c r="G49" s="16"/>
      <c r="H49" s="16"/>
    </row>
    <row r="50" spans="1:8" s="18" customFormat="1" ht="12.75">
      <c r="A50" s="15"/>
      <c r="B50" s="15"/>
      <c r="C50" s="15"/>
      <c r="D50" s="16"/>
      <c r="E50" s="16"/>
      <c r="F50" s="16"/>
      <c r="G50" s="16"/>
      <c r="H50" s="16"/>
    </row>
    <row r="51" spans="1:8" s="18" customFormat="1" ht="12.75">
      <c r="A51" s="15"/>
      <c r="B51" s="15"/>
      <c r="C51" s="15"/>
      <c r="D51" s="16"/>
      <c r="E51" s="16"/>
      <c r="F51" s="16"/>
      <c r="G51" s="16"/>
      <c r="H51" s="16"/>
    </row>
    <row r="52" spans="1:8" s="18" customFormat="1" ht="12.75">
      <c r="A52" s="15"/>
      <c r="B52" s="15"/>
      <c r="C52" s="15"/>
      <c r="D52" s="16"/>
      <c r="E52" s="16"/>
      <c r="F52" s="16"/>
      <c r="G52" s="16"/>
      <c r="H52" s="16"/>
    </row>
    <row r="53" spans="1:8" s="18" customFormat="1" ht="12.75">
      <c r="A53" s="15"/>
      <c r="B53" s="15"/>
      <c r="C53" s="15"/>
      <c r="D53" s="16"/>
      <c r="E53" s="16"/>
      <c r="F53" s="16"/>
      <c r="G53" s="16"/>
      <c r="H53" s="16"/>
    </row>
    <row r="54" spans="1:8" s="18" customFormat="1" ht="12.75">
      <c r="A54" s="15"/>
      <c r="B54" s="16"/>
      <c r="C54" s="16"/>
      <c r="D54" s="16"/>
      <c r="E54" s="16"/>
      <c r="F54" s="16"/>
      <c r="G54" s="16"/>
      <c r="H54" s="16"/>
    </row>
    <row r="55" spans="1:3" ht="12.75">
      <c r="A55" s="19"/>
      <c r="B55" s="20"/>
      <c r="C55" s="20"/>
    </row>
    <row r="56" spans="1:3" ht="12.75">
      <c r="A56" s="19"/>
      <c r="B56" s="20"/>
      <c r="C56" s="20"/>
    </row>
    <row r="57" spans="1:3" ht="12.75">
      <c r="A57" s="19"/>
      <c r="B57" s="20"/>
      <c r="C57" s="20"/>
    </row>
    <row r="58" spans="1:3" ht="12.75">
      <c r="A58" s="19"/>
      <c r="B58" s="20"/>
      <c r="C58" s="20"/>
    </row>
    <row r="59" spans="1:3" ht="12.75">
      <c r="A59" s="19"/>
      <c r="B59" s="20"/>
      <c r="C59" s="20"/>
    </row>
    <row r="60" spans="1:3" ht="12.75">
      <c r="A60" s="19"/>
      <c r="B60" s="20"/>
      <c r="C60" s="20"/>
    </row>
    <row r="61" spans="1:3" ht="12.75">
      <c r="A61" s="19"/>
      <c r="B61" s="20"/>
      <c r="C61" s="20"/>
    </row>
    <row r="62" spans="1:3" ht="12.75">
      <c r="A62" s="19"/>
      <c r="B62" s="20"/>
      <c r="C62" s="20"/>
    </row>
    <row r="63" spans="1:3" ht="12.75">
      <c r="A63" s="19"/>
      <c r="B63" s="20"/>
      <c r="C63" s="20"/>
    </row>
    <row r="64" spans="1:3" ht="12.75">
      <c r="A64" s="19"/>
      <c r="B64" s="20"/>
      <c r="C64" s="20"/>
    </row>
    <row r="65" spans="1:3" ht="12.75">
      <c r="A65" s="19"/>
      <c r="B65" s="20"/>
      <c r="C65" s="20"/>
    </row>
    <row r="66" spans="1:3" ht="12.75">
      <c r="A66" s="19"/>
      <c r="B66" s="20"/>
      <c r="C66" s="20"/>
    </row>
    <row r="67" spans="1:3" ht="12.75">
      <c r="A67" s="19"/>
      <c r="B67" s="20"/>
      <c r="C67" s="20"/>
    </row>
    <row r="68" spans="1:3" ht="12.75">
      <c r="A68" s="19"/>
      <c r="B68" s="20"/>
      <c r="C68" s="20"/>
    </row>
    <row r="69" spans="1:3" ht="12.75">
      <c r="A69" s="19"/>
      <c r="B69" s="20"/>
      <c r="C69" s="20"/>
    </row>
    <row r="70" spans="1:3" ht="12.75">
      <c r="A70" s="19"/>
      <c r="B70" s="20"/>
      <c r="C70" s="20"/>
    </row>
    <row r="71" spans="1:3" ht="12.75">
      <c r="A71" s="19"/>
      <c r="B71" s="20"/>
      <c r="C71" s="20"/>
    </row>
    <row r="72" spans="1:3" ht="12.75">
      <c r="A72" s="19"/>
      <c r="B72" s="20"/>
      <c r="C72" s="20"/>
    </row>
    <row r="73" spans="1:3" ht="12.75">
      <c r="A73" s="19"/>
      <c r="B73" s="20"/>
      <c r="C73" s="20"/>
    </row>
    <row r="74" spans="1:3" ht="12.75">
      <c r="A74" s="19"/>
      <c r="B74" s="20"/>
      <c r="C74" s="20"/>
    </row>
    <row r="75" spans="1:3" ht="12.75">
      <c r="A75" s="19"/>
      <c r="B75" s="20"/>
      <c r="C75" s="20"/>
    </row>
    <row r="76" spans="1:3" ht="12.75">
      <c r="A76" s="19"/>
      <c r="B76" s="20"/>
      <c r="C76" s="20"/>
    </row>
    <row r="77" spans="1:3" ht="12.75">
      <c r="A77" s="19"/>
      <c r="B77" s="20"/>
      <c r="C77" s="20"/>
    </row>
    <row r="78" spans="1:3" ht="12.75">
      <c r="A78" s="19"/>
      <c r="B78" s="20"/>
      <c r="C78" s="20"/>
    </row>
    <row r="79" spans="1:3" ht="12.75">
      <c r="A79" s="19"/>
      <c r="B79" s="20"/>
      <c r="C79" s="20"/>
    </row>
    <row r="80" spans="1:3" ht="12.75">
      <c r="A80" s="19"/>
      <c r="B80" s="20"/>
      <c r="C80" s="20"/>
    </row>
    <row r="81" spans="1:3" ht="12.75">
      <c r="A81" s="19"/>
      <c r="B81" s="20"/>
      <c r="C81" s="20"/>
    </row>
    <row r="82" spans="1:3" ht="12.75">
      <c r="A82" s="19"/>
      <c r="B82" s="20"/>
      <c r="C82" s="20"/>
    </row>
    <row r="83" spans="1:3" ht="12.75">
      <c r="A83" s="19"/>
      <c r="B83" s="20"/>
      <c r="C83" s="20"/>
    </row>
    <row r="84" spans="1:3" ht="12.75">
      <c r="A84" s="19"/>
      <c r="B84" s="20"/>
      <c r="C84" s="20"/>
    </row>
  </sheetData>
  <printOptions gridLines="1" horizontalCentered="1"/>
  <pageMargins left="0.1968503937007874" right="0.1968503937007874" top="0.7086614173228347" bottom="0.5511811023622047" header="0.4724409448818898" footer="0.35433070866141736"/>
  <pageSetup horizontalDpi="300" verticalDpi="300" orientation="landscape" paperSize="9" scale="90" r:id="rId1"/>
  <headerFooter alignWithMargins="0">
    <oddHeader>&amp;C&amp;"Arial CE,Pogrubiony"&amp;12Wykonanie dochodów budżetu miasta Opola w 2009 roku - wg źródeł&amp;RZałącznik nr 1c&amp;9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ja</cp:lastModifiedBy>
  <cp:lastPrinted>2010-03-15T08:06:42Z</cp:lastPrinted>
  <dcterms:created xsi:type="dcterms:W3CDTF">2000-11-14T12:10:39Z</dcterms:created>
  <dcterms:modified xsi:type="dcterms:W3CDTF">2010-03-15T08:21:57Z</dcterms:modified>
  <cp:category/>
  <cp:version/>
  <cp:contentType/>
  <cp:contentStatus/>
</cp:coreProperties>
</file>