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35" activeTab="0"/>
  </bookViews>
  <sheets>
    <sheet name="Dochody zał. 1" sheetId="1" r:id="rId1"/>
    <sheet name="Dochody zał. 1a" sheetId="2" r:id="rId2"/>
    <sheet name="Dochody zał. 1b" sheetId="3" r:id="rId3"/>
    <sheet name="zał. 1c-wg zrodel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localSheetId="2" hidden="1">'[2]Inwestycje-zał.3'!#REF!</definedName>
    <definedName name="__123Graph_B" localSheetId="3" hidden="1">'[5]Inwestycje-zał.3'!#REF!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localSheetId="2" hidden="1">'[2]Inwestycje-zał.3'!#REF!</definedName>
    <definedName name="__123Graph_D" localSheetId="3" hidden="1">'[5]Inwestycje-zał.3'!#REF!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localSheetId="2" hidden="1">'[2]Inwestycje-zał.3'!#REF!</definedName>
    <definedName name="__123Graph_F" localSheetId="3" hidden="1">'[5]Inwestycje-zał.3'!#REF!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localSheetId="2" hidden="1">'[2]Inwestycje-zał.3'!#REF!</definedName>
    <definedName name="__123Graph_X" localSheetId="3" hidden="1">'[5]Inwestycje-zał.3'!#REF!</definedName>
    <definedName name="__123Graph_X" hidden="1">'[1]Inwestycje-zał.3'!#REF!</definedName>
    <definedName name="aa" hidden="1">'[6]Inwestycje-zał.3'!#REF!</definedName>
    <definedName name="aaa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'[6]Inwestycje-zał.3'!#REF!</definedName>
    <definedName name="_xlnm.Print_Area" localSheetId="3">'zał. 1c-wg zrodel'!$A$1:$H$46</definedName>
    <definedName name="planowanie" hidden="1">'[1]Inwestycje-zał.3'!#REF!</definedName>
    <definedName name="Sierpień" hidden="1">'[1]Inwestycje-zał.3'!#REF!</definedName>
    <definedName name="_xlnm.Print_Titles" localSheetId="0">'Dochody zał. 1'!$1:$2</definedName>
    <definedName name="_xlnm.Print_Titles" localSheetId="1">'Dochody zał. 1a'!$1:$2</definedName>
    <definedName name="_xlnm.Print_Titles" localSheetId="2">'Dochody zał. 1b'!$1:$2</definedName>
    <definedName name="_xlnm.Print_Titles" localSheetId="3">'zał. 1c-wg zrodel'!$1:$2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<sst xmlns="http://schemas.openxmlformats.org/spreadsheetml/2006/main" count="632" uniqueCount="178">
  <si>
    <t>ŚRODKI DO DYSPOZYCJI</t>
  </si>
  <si>
    <t>Dotacje celowe otrzymane z budżetu państwa na zadania bieżące realizowane przez powiat na podstawie porozumień z organami administracji rządowej</t>
  </si>
  <si>
    <t>URZĘDY NACZELNYCH ORGANÓW WŁADZY PAŃSTWOWEJ, KONTROLI I OCHRONY PRAWA ORAZ SĄDOWNICTWA</t>
  </si>
  <si>
    <t xml:space="preserve">Przychody z zaciągniętych pożyczek i kredytów na rynku krajowym </t>
  </si>
  <si>
    <t>Przychody z tytułu innych rozliczeń krajowych</t>
  </si>
  <si>
    <t>%                         6:5</t>
  </si>
  <si>
    <t>Podatek od działalności gospodarczej osób fizycznych, opłacany w formie karty podatkowej</t>
  </si>
  <si>
    <t>Rekompensaty utraconych dochodów w podatkach i opłatach lokalnych</t>
  </si>
  <si>
    <t>Środki na dofinansowanie własnych zadań bieżących gmin (związków gmin), powiatów (związków powiatów), samorządów województw, pozyskane z innych źródeł</t>
  </si>
  <si>
    <t>Środki z Funduszu Pracy otrzymane przez powiat z przeznaczeniem na finansowanie kosztów wynagrodzenia i składek na ubezpieczenie społeczne pracowników PUP</t>
  </si>
  <si>
    <t>KULTURA I OCHRONA DZIEDZICTWA NARODOWEGO</t>
  </si>
  <si>
    <t xml:space="preserve">KULTURA FIZYCZNA I SPORT </t>
  </si>
  <si>
    <t>Przychody ze spłat pożyczek udzielonych na finansowanie zadań realizowanych z udziałem środków pochodzących z budżetu Unii Europejskiej</t>
  </si>
  <si>
    <t xml:space="preserve">Przychody z zaciągniętych pożyczek na finansowanie zadań realizowanych z udziałem środków pochodzących z budżetu Unii Europejskiej </t>
  </si>
  <si>
    <t>DOCHODY OD OSÓB PRAWNYCH, OD OSÓB FIZYCZNYCH I OD INNYCH JEDNOSTEK NIE POSIADAJĄCYCH OSOBOWOŚCI PRAWNEJ ORAZ WYDATKI ZWIĄZANE Z ICH POBOREM</t>
  </si>
  <si>
    <t>POZOSTAŁE ZADANIA W ZAKRESIE POLITYKI SPOŁECZNEJ</t>
  </si>
  <si>
    <t>VII</t>
  </si>
  <si>
    <t xml:space="preserve">DOTACJE CELOWE NA ZADANIA ZLECONE </t>
  </si>
  <si>
    <t>DOTACJE CELOWE NA ZADANIA REALIZOWANE NA PODSTAWIE POROZUMIEŃ</t>
  </si>
  <si>
    <t>Część równoważąca subwencji ogólnej</t>
  </si>
  <si>
    <t xml:space="preserve">Pozostałe odsetki </t>
  </si>
  <si>
    <t>Podatek dochodowy od osób fizycznych</t>
  </si>
  <si>
    <t>Podatek dochodowy od osób prawnych</t>
  </si>
  <si>
    <t>0450</t>
  </si>
  <si>
    <t>Wpływy z opłaty administracyjnej za czynności urzędowe</t>
  </si>
  <si>
    <t>Dotacja celowa otrzymana przez jednostkę samorządu terytorialnego od innej jednostki samorządu terytorialnego będącej instytucją wdrażającą na zadania bieżące realizowane na podstawie porozumień (umów)</t>
  </si>
  <si>
    <t>Dotacje celowe otrzymane z powiatu na zadania bieżące realizowane na podstawie porozumień (umów) między jednostkami samorządu terytorialnego</t>
  </si>
  <si>
    <t>Dotacje celowe otrzymane od samorządu województwa na zadania bieżące realizowane na podstawie porozumień (umów) między jednostkami samorządu terytorialnego</t>
  </si>
  <si>
    <t>0690</t>
  </si>
  <si>
    <t>0470</t>
  </si>
  <si>
    <t>0750</t>
  </si>
  <si>
    <t>0760</t>
  </si>
  <si>
    <t>0910</t>
  </si>
  <si>
    <t>0970</t>
  </si>
  <si>
    <t>Dochody jednostek samorządu terytorialnego związane z realizacją zadań z zakresu administracji rządowej oraz innych zadań zleconych ustawami</t>
  </si>
  <si>
    <t>0420</t>
  </si>
  <si>
    <t>Dotacje celowe otrzymane z gminy na zadania bieżące realizowane na podstawie porozumień (umów) między jednostkami samorządu terytorialnego</t>
  </si>
  <si>
    <t>0570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</si>
  <si>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</si>
  <si>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</si>
  <si>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</si>
  <si>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</si>
  <si>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</si>
  <si>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</si>
  <si>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</si>
  <si>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</si>
  <si>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</si>
  <si>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</si>
  <si>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</si>
  <si>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0460</t>
  </si>
  <si>
    <t>0500</t>
  </si>
  <si>
    <t>0740</t>
  </si>
  <si>
    <t>0920</t>
  </si>
  <si>
    <t>0480</t>
  </si>
  <si>
    <t xml:space="preserve">POMOC SPOŁECZNA </t>
  </si>
  <si>
    <t>0830</t>
  </si>
  <si>
    <t>0400</t>
  </si>
  <si>
    <t>Wpływy z opłaty produktowej</t>
  </si>
  <si>
    <t>Dotacje celowe otrzymane z gminy na inwestycje i zakupy inwestycyjne realizowane na podstawie porozumień (umów) między jednostkami samorządu terytorialnego</t>
  </si>
  <si>
    <t>Przychody ze sprzedaży innych papierów wartościowych</t>
  </si>
  <si>
    <t>Dotacje celowe otrzymane z budżetu państwa na realizację inwestycji i zakupów inwestycyjnych własnych gmin (związków gmin)</t>
  </si>
  <si>
    <t>Dział</t>
  </si>
  <si>
    <t>§</t>
  </si>
  <si>
    <t>Treść</t>
  </si>
  <si>
    <t>010</t>
  </si>
  <si>
    <t>ROLNICTWO I ŁOWIECTWO</t>
  </si>
  <si>
    <t>Wpływy z różnych opłat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</si>
  <si>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</si>
  <si>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</si>
  <si>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TRANSPORT I ŁĄCZNOŚĆ</t>
  </si>
  <si>
    <t>GOSPODARKA MIESZKANIOWA</t>
  </si>
  <si>
    <t xml:space="preserve">Wpływy z opłat za zarząd, użytkowanie i użytkowanie wieczyste nieruchomości </t>
  </si>
  <si>
    <t>Wpływy z różnych dochodów</t>
  </si>
  <si>
    <t>DZIAŁALNOŚĆ USŁUGOWA</t>
  </si>
  <si>
    <t>Dotacje celowe otrzymane z budżetu państwa na zadania bieżące realizowane przez gminę na podstawie porozumień z organami administracji rządowej</t>
  </si>
  <si>
    <t>ADMINISTRACJA PUBLICZNA</t>
  </si>
  <si>
    <t>Wpływy z opłaty komunikacyjnej</t>
  </si>
  <si>
    <t>Dotacje celowe otrzymane z budżetu państwa na realizację zadań bieżących z zakresu administracji rządowej oraz innych zadań zleconych gminie (związkom gmin) ustawami</t>
  </si>
  <si>
    <t xml:space="preserve">BEZPIECZEŃSTWO PUBLICZNE I OCHRONA PRZECIWPOŻAROWA </t>
  </si>
  <si>
    <t>Grzywny, mandaty i inne kary pieniężne od ludności</t>
  </si>
  <si>
    <t>Dotacje celowe otrzymane z budżetu państwa na inwestycje i zakupy inwestycyjne z zakresu administracji rządowej oraz inne zadania zlecone ustawami realizowane przez powiat</t>
  </si>
  <si>
    <t xml:space="preserve">Podatek od nieruchomości 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</si>
  <si>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</si>
  <si>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</si>
  <si>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</si>
  <si>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</si>
  <si>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</si>
  <si>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</si>
  <si>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Wpływy z opłaty targowej</t>
  </si>
  <si>
    <t>Wpływy z opłaty eksploatacyjnej</t>
  </si>
  <si>
    <t>Odsetki od nieterminowych wpłat z tytułu podatków i opłat</t>
  </si>
  <si>
    <t>RÓŻNE ROZLICZENIA</t>
  </si>
  <si>
    <t>Pozostałe odsetki</t>
  </si>
  <si>
    <t>Subwencje ogólne z budżetu państwa</t>
  </si>
  <si>
    <t>OCHRONA ZDROWIA</t>
  </si>
  <si>
    <t>Wpływy z opłat za zezwolenia na sprzedaż alkoholu</t>
  </si>
  <si>
    <t>Wpływy z usług</t>
  </si>
  <si>
    <t xml:space="preserve">GOSPODARKA KOMUNALNA I OCHRONA ŚRODOWISKA </t>
  </si>
  <si>
    <t xml:space="preserve">OGRODY BOTANICZNE I ZOOLOGICZNE ORAZ NATURALNE OBSZARY I OBIEKTY CHRONIONEJ PRZYRODY </t>
  </si>
  <si>
    <t>OGÓŁEM DOCHODY</t>
  </si>
  <si>
    <t>PRZYCHODY</t>
  </si>
  <si>
    <t>OGÓŁEM</t>
  </si>
  <si>
    <t>OŚWIATA I WYCHOWANIE</t>
  </si>
  <si>
    <t>Dotacje celowe otrzymane z budżetu państwa na realizację własnych zadań bieżących gmin (związków gmin)</t>
  </si>
  <si>
    <t>EDUKACYJNA OPIEKA WYCHOWAWCZA</t>
  </si>
  <si>
    <t>Źródła dochodów</t>
  </si>
  <si>
    <t xml:space="preserve">§ </t>
  </si>
  <si>
    <t>A+B</t>
  </si>
  <si>
    <t>DOCHODY OGÓŁEM</t>
  </si>
  <si>
    <t>I</t>
  </si>
  <si>
    <t>PODATKI I OPŁATY</t>
  </si>
  <si>
    <t>Podatek od nieruchomości</t>
  </si>
  <si>
    <t>Opłata skarbowa</t>
  </si>
  <si>
    <t>Podatki opłacane w formie karty podatkowej</t>
  </si>
  <si>
    <t>Udziały we wpływach z podatku dochodowego od osób prawnych</t>
  </si>
  <si>
    <t>Udziały we wpływach z podatku dochodowego od osób fizycznych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</si>
  <si>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</si>
  <si>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Wpływy z tytułu przekształcenia prawa użytkowania wieczystego przysługującego osobom fizycznym w prawo własności </t>
  </si>
  <si>
    <t>Środki na dofinansowanie własnych inwestycji gmin (związków gmin), powiatów (związków powiatów), samorządów województw, pozyskane z innych źródeł</t>
  </si>
  <si>
    <t>Opłata targowa</t>
  </si>
  <si>
    <t>Opłata eksploatacyjna</t>
  </si>
  <si>
    <t>II</t>
  </si>
  <si>
    <t>DOCHODY Z MAJĄTKU GMINY</t>
  </si>
  <si>
    <t>Dochody z dzierżawy</t>
  </si>
  <si>
    <t>Dochody z wieczystego użytkowania</t>
  </si>
  <si>
    <t>Dochody ze sprzedaży</t>
  </si>
  <si>
    <t>III</t>
  </si>
  <si>
    <t>POZOSTAŁE DOCHODY (wpłaty komunalnych jednostek organizacyjnych, odsetki, opłaty koncesyjne)</t>
  </si>
  <si>
    <t>w tym: opłaty koncesyjne za zezwolenia na sprzedaż alkoholu</t>
  </si>
  <si>
    <t>IV</t>
  </si>
  <si>
    <t>SUBWENCJE</t>
  </si>
  <si>
    <t>A</t>
  </si>
  <si>
    <t>OGÓŁEM DOCHODY WŁASNE</t>
  </si>
  <si>
    <t>w tym: bez subwencji oświatowej</t>
  </si>
  <si>
    <t>V</t>
  </si>
  <si>
    <t>DOTACJE CELOWE NA ZADANIA WŁASNE</t>
  </si>
  <si>
    <t>VI</t>
  </si>
  <si>
    <t>B</t>
  </si>
  <si>
    <t>OGÓŁEM   DOTACJE</t>
  </si>
  <si>
    <t>00</t>
  </si>
  <si>
    <t>PRZYCHODY ZWIĄZANE Z FINANSOWANIEM I ROZDYSPONOWANIEM NADWYŻKI BUDŻETOWEJ ORAZ Z PRYWATYZACJĄ MIENIA SKARBU PAŃSTWA I MAJĄTKU JEDNOSTEK SAMORZĄDU TERYTORIALNEGO</t>
  </si>
  <si>
    <t>Podatek od czynności cywilnoprawnych</t>
  </si>
  <si>
    <t>Część oświatowa subwencji ogólnej</t>
  </si>
  <si>
    <t xml:space="preserve">Lp. </t>
  </si>
  <si>
    <t>Dotacje celowe otrzymane z budżetu państwa na realizację inwestycji i zakupów inwestycyjnych własnych powiatu</t>
  </si>
  <si>
    <t>0580</t>
  </si>
  <si>
    <t>Grzywny i inne kary pieniężne od osób prawnych i innych jednostek organizacyjnych</t>
  </si>
  <si>
    <t>0490</t>
  </si>
  <si>
    <t>Plan wg uchwały RM Nr VI/47/07 
z dnia 18.01.2007r.</t>
  </si>
  <si>
    <t>Plan na 31.12.2007 r.</t>
  </si>
  <si>
    <t>Wykonanie             za 2007 r.</t>
  </si>
  <si>
    <t>Struktura wykonania za 2007 r.</t>
  </si>
  <si>
    <t>Plan na                    31.12.2007 r.</t>
  </si>
  <si>
    <t>Wykonanie za 2007 r.</t>
  </si>
  <si>
    <t>Dotacje celowe otrzymane z budżetu państwa na inwestycje i zakupy inwestycyjne realizowane przez powiat na podstawie porozumień z organami administracji rządowej</t>
  </si>
  <si>
    <t>0770</t>
  </si>
  <si>
    <t xml:space="preserve">Wpłaty z tytułu odpłatnego nabycia prawa własności nieruchomości oraz prawa użytkowania wieczystego nieruchomości </t>
  </si>
  <si>
    <t>Wpływy z innych lokalnych opłat pobieranych przez jednostki samorządu terytorialnego na podstawie odrębnych ustaw</t>
  </si>
  <si>
    <t>Wpływy z dywidend</t>
  </si>
  <si>
    <t xml:space="preserve">Środki na utrzymanie rzecznych przepraw promowych oraz budowę, modernizację, utrzymanie, ochronę i zarządzenie drogami krajowymi i wojewódzkimi w granicach miast na prawach powiatu </t>
  </si>
  <si>
    <t>Dotacje celowe otrzymane z budżetu państwa na inwestycje i zakupy inwestycyjne z zakresu administracji rządowej oraz innych zadań zleconych gminom ustawami</t>
  </si>
  <si>
    <t xml:space="preserve">Dotacje celowe otrzymane z powiatu na zadania bieżące realizowane na podstawie porozumień (umów) między jednostkami samorządu terytorialnego </t>
  </si>
  <si>
    <t>dofinansowanie UE na realizację Programu FS/ISPA</t>
  </si>
  <si>
    <t>udziały gmin w realizacji zadań z Programu FS/ISPA</t>
  </si>
  <si>
    <t>Uzupełnienie subwencji ogólnej dla jednostek samorządu terytorialnego</t>
  </si>
  <si>
    <t>Wpływy do budżetu części zysku gospodarstwa pomocniczego</t>
  </si>
  <si>
    <t>%                      6:5</t>
  </si>
  <si>
    <t>0840</t>
  </si>
  <si>
    <t>Wpływy ze sprzedaży wyrobów</t>
  </si>
  <si>
    <t>OBSŁUGA DŁUGU PUBLICZNEGO</t>
  </si>
  <si>
    <t>0870</t>
  </si>
  <si>
    <t>Wpływy ze sprzedaży składników majątkowych</t>
  </si>
  <si>
    <t>0960</t>
  </si>
  <si>
    <t>Otrzymane spadki, zapisy i darowizny w postaci pieniężnej</t>
  </si>
  <si>
    <t>0680</t>
  </si>
  <si>
    <t>Wpływy od rodziców z tytułu odpłatności za utrzymanie dzieci (wychowanków) w placówkach opiekuńczo-wychowawczych</t>
  </si>
  <si>
    <t>0922</t>
  </si>
  <si>
    <t>%                    6:5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</si>
</sst>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19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i/>
      <sz val="8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9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b/>
      <i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" xfId="62" applyFont="1" applyBorder="1" applyAlignment="1">
      <alignment horizontal="center" vertical="center"/>
      <protection/>
    </xf>
    <xf numFmtId="0" fontId="0" fillId="0" borderId="1" xfId="62" applyFont="1" applyBorder="1" applyAlignment="1">
      <alignment vertical="center" wrapText="1"/>
      <protection/>
    </xf>
    <xf numFmtId="0" fontId="0" fillId="0" borderId="1" xfId="62" applyFont="1" applyBorder="1" applyAlignment="1" quotePrefix="1">
      <alignment horizontal="center" vertical="center" wrapText="1"/>
      <protection/>
    </xf>
    <xf numFmtId="3" fontId="0" fillId="0" borderId="1" xfId="62" applyNumberFormat="1" applyFont="1" applyBorder="1" applyAlignment="1">
      <alignment horizontal="center" vertical="center" wrapText="1"/>
      <protection/>
    </xf>
    <xf numFmtId="3" fontId="6" fillId="2" borderId="1" xfId="62" applyNumberFormat="1" applyFont="1" applyFill="1" applyBorder="1" applyAlignment="1">
      <alignment horizontal="center" vertical="center" wrapText="1"/>
      <protection/>
    </xf>
    <xf numFmtId="0" fontId="0" fillId="0" borderId="1" xfId="62" applyFont="1" applyFill="1" applyBorder="1" applyAlignment="1">
      <alignment vertical="center" wrapText="1"/>
      <protection/>
    </xf>
    <xf numFmtId="0" fontId="0" fillId="0" borderId="1" xfId="62" applyFont="1" applyFill="1" applyBorder="1" applyAlignment="1" quotePrefix="1">
      <alignment horizontal="center" vertical="center" wrapText="1"/>
      <protection/>
    </xf>
    <xf numFmtId="3" fontId="0" fillId="0" borderId="1" xfId="62" applyNumberFormat="1" applyFont="1" applyFill="1" applyBorder="1" applyAlignment="1">
      <alignment horizontal="center" vertical="center" wrapText="1"/>
      <protection/>
    </xf>
    <xf numFmtId="0" fontId="0" fillId="0" borderId="1" xfId="62" applyFont="1" applyFill="1" applyBorder="1" applyAlignment="1">
      <alignment horizontal="center" vertical="center"/>
      <protection/>
    </xf>
    <xf numFmtId="1" fontId="0" fillId="0" borderId="1" xfId="62" applyNumberFormat="1" applyFont="1" applyFill="1" applyBorder="1" applyAlignment="1">
      <alignment horizontal="center" vertical="center" wrapText="1"/>
      <protection/>
    </xf>
    <xf numFmtId="3" fontId="7" fillId="4" borderId="1" xfId="62" applyNumberFormat="1" applyFont="1" applyFill="1" applyBorder="1" applyAlignment="1">
      <alignment horizontal="center" vertical="center" wrapText="1"/>
      <protection/>
    </xf>
    <xf numFmtId="3" fontId="6" fillId="0" borderId="1" xfId="62" applyNumberFormat="1" applyFont="1" applyFill="1" applyBorder="1" applyAlignment="1">
      <alignment horizontal="center" vertical="center" wrapText="1"/>
      <protection/>
    </xf>
    <xf numFmtId="3" fontId="9" fillId="2" borderId="1" xfId="6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6" fillId="0" borderId="2" xfId="62" applyNumberFormat="1" applyFont="1" applyFill="1" applyBorder="1" applyAlignment="1">
      <alignment horizontal="center" vertical="center" wrapText="1"/>
      <protection/>
    </xf>
    <xf numFmtId="3" fontId="9" fillId="2" borderId="2" xfId="62" applyNumberFormat="1" applyFont="1" applyFill="1" applyBorder="1" applyAlignment="1">
      <alignment horizontal="center" vertical="center" wrapText="1"/>
      <protection/>
    </xf>
    <xf numFmtId="3" fontId="7" fillId="4" borderId="2" xfId="62" applyNumberFormat="1" applyFont="1" applyFill="1" applyBorder="1" applyAlignment="1">
      <alignment horizontal="center" vertical="center" wrapText="1"/>
      <protection/>
    </xf>
    <xf numFmtId="3" fontId="0" fillId="0" borderId="2" xfId="62" applyNumberFormat="1" applyFont="1" applyBorder="1" applyAlignment="1">
      <alignment horizontal="center" vertical="center" wrapText="1"/>
      <protection/>
    </xf>
    <xf numFmtId="3" fontId="6" fillId="2" borderId="2" xfId="62" applyNumberFormat="1" applyFont="1" applyFill="1" applyBorder="1" applyAlignment="1">
      <alignment horizontal="center" vertical="center" wrapText="1"/>
      <protection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5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3" fontId="0" fillId="0" borderId="6" xfId="0" applyNumberFormat="1" applyFont="1" applyBorder="1" applyAlignment="1">
      <alignment horizontal="left" vertical="center" wrapText="1"/>
    </xf>
    <xf numFmtId="1" fontId="6" fillId="2" borderId="1" xfId="0" applyNumberFormat="1" applyFont="1" applyFill="1" applyBorder="1" applyAlignment="1" quotePrefix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quotePrefix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 quotePrefix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1" xfId="62" applyFont="1" applyBorder="1" applyAlignment="1">
      <alignment vertical="center" wrapText="1"/>
      <protection/>
    </xf>
    <xf numFmtId="3" fontId="0" fillId="0" borderId="6" xfId="0" applyNumberFormat="1" applyFont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Continuous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Continuous" vertical="center" wrapText="1"/>
    </xf>
    <xf numFmtId="3" fontId="0" fillId="0" borderId="1" xfId="0" applyNumberFormat="1" applyFont="1" applyBorder="1" applyAlignment="1">
      <alignment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 quotePrefix="1">
      <alignment horizontal="center" vertical="center" wrapText="1"/>
    </xf>
    <xf numFmtId="1" fontId="0" fillId="0" borderId="1" xfId="0" applyNumberFormat="1" applyFont="1" applyBorder="1" applyAlignment="1" quotePrefix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1" xfId="62" applyFont="1" applyBorder="1" applyAlignment="1">
      <alignment vertical="center" wrapText="1"/>
      <protection/>
    </xf>
    <xf numFmtId="1" fontId="0" fillId="0" borderId="1" xfId="0" applyNumberFormat="1" applyFont="1" applyBorder="1" applyAlignment="1">
      <alignment horizontal="centerContinuous" vertical="center" wrapText="1"/>
    </xf>
    <xf numFmtId="3" fontId="0" fillId="0" borderId="1" xfId="0" applyNumberFormat="1" applyFont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6" fillId="4" borderId="1" xfId="62" applyFont="1" applyFill="1" applyBorder="1" applyAlignment="1">
      <alignment horizontal="center" vertical="center"/>
      <protection/>
    </xf>
    <xf numFmtId="0" fontId="10" fillId="4" borderId="1" xfId="62" applyFont="1" applyFill="1" applyBorder="1" applyAlignment="1">
      <alignment horizontal="center" vertical="center" wrapText="1"/>
      <protection/>
    </xf>
    <xf numFmtId="0" fontId="6" fillId="4" borderId="1" xfId="62" applyFont="1" applyFill="1" applyBorder="1" applyAlignment="1">
      <alignment horizontal="center" vertical="center" wrapText="1"/>
      <protection/>
    </xf>
    <xf numFmtId="0" fontId="6" fillId="0" borderId="1" xfId="62" applyFont="1" applyBorder="1">
      <alignment/>
      <protection/>
    </xf>
    <xf numFmtId="0" fontId="0" fillId="0" borderId="1" xfId="62" applyFont="1" applyBorder="1">
      <alignment/>
      <protection/>
    </xf>
    <xf numFmtId="0" fontId="0" fillId="0" borderId="1" xfId="62" applyFont="1" applyBorder="1" applyAlignment="1">
      <alignment horizontal="center" vertical="center" wrapText="1"/>
      <protection/>
    </xf>
    <xf numFmtId="0" fontId="6" fillId="2" borderId="1" xfId="62" applyFont="1" applyFill="1" applyBorder="1" applyAlignment="1">
      <alignment horizontal="center" vertical="center"/>
      <protection/>
    </xf>
    <xf numFmtId="0" fontId="10" fillId="2" borderId="1" xfId="62" applyFont="1" applyFill="1" applyBorder="1" applyAlignment="1">
      <alignment horizontal="left" vertical="center"/>
      <protection/>
    </xf>
    <xf numFmtId="0" fontId="6" fillId="2" borderId="1" xfId="62" applyFont="1" applyFill="1" applyBorder="1" applyAlignment="1">
      <alignment horizontal="center" vertical="center" wrapText="1"/>
      <protection/>
    </xf>
    <xf numFmtId="0" fontId="10" fillId="2" borderId="1" xfId="62" applyFont="1" applyFill="1" applyBorder="1" applyAlignment="1">
      <alignment vertical="center" wrapText="1"/>
      <protection/>
    </xf>
    <xf numFmtId="0" fontId="11" fillId="2" borderId="1" xfId="62" applyFont="1" applyFill="1" applyBorder="1" applyAlignment="1">
      <alignment horizontal="center" vertical="center" wrapText="1"/>
      <protection/>
    </xf>
    <xf numFmtId="0" fontId="0" fillId="0" borderId="1" xfId="62" applyFont="1" applyFill="1" applyBorder="1" applyAlignment="1">
      <alignment horizontal="center" vertical="center"/>
      <protection/>
    </xf>
    <xf numFmtId="0" fontId="0" fillId="2" borderId="1" xfId="62" applyFont="1" applyFill="1" applyBorder="1" applyAlignment="1">
      <alignment horizontal="center" vertical="center" wrapText="1"/>
      <protection/>
    </xf>
    <xf numFmtId="0" fontId="7" fillId="4" borderId="1" xfId="62" applyFont="1" applyFill="1" applyBorder="1" applyAlignment="1">
      <alignment horizontal="center" vertical="center"/>
      <protection/>
    </xf>
    <xf numFmtId="0" fontId="12" fillId="4" borderId="1" xfId="62" applyFont="1" applyFill="1" applyBorder="1" applyAlignment="1">
      <alignment horizontal="center" vertical="center" wrapText="1"/>
      <protection/>
    </xf>
    <xf numFmtId="0" fontId="13" fillId="4" borderId="1" xfId="62" applyFont="1" applyFill="1" applyBorder="1" applyAlignment="1">
      <alignment horizontal="center" vertical="center" wrapText="1"/>
      <protection/>
    </xf>
    <xf numFmtId="0" fontId="6" fillId="0" borderId="1" xfId="62" applyFont="1" applyBorder="1" applyAlignment="1">
      <alignment horizontal="center" vertical="center"/>
      <protection/>
    </xf>
    <xf numFmtId="0" fontId="6" fillId="0" borderId="1" xfId="62" applyFont="1" applyBorder="1" applyAlignment="1" quotePrefix="1">
      <alignment horizontal="center" vertical="center"/>
      <protection/>
    </xf>
    <xf numFmtId="0" fontId="14" fillId="0" borderId="1" xfId="62" applyFont="1" applyBorder="1" applyAlignment="1">
      <alignment vertical="center" wrapText="1"/>
      <protection/>
    </xf>
    <xf numFmtId="0" fontId="6" fillId="0" borderId="1" xfId="62" applyFont="1" applyBorder="1" applyAlignment="1">
      <alignment horizontal="center" vertical="center" wrapText="1"/>
      <protection/>
    </xf>
    <xf numFmtId="0" fontId="7" fillId="2" borderId="1" xfId="62" applyFont="1" applyFill="1" applyBorder="1" applyAlignment="1">
      <alignment horizontal="center" vertical="center"/>
      <protection/>
    </xf>
    <xf numFmtId="0" fontId="12" fillId="2" borderId="1" xfId="62" applyFont="1" applyFill="1" applyBorder="1" applyAlignment="1">
      <alignment horizontal="center" vertical="center" wrapText="1"/>
      <protection/>
    </xf>
    <xf numFmtId="0" fontId="13" fillId="2" borderId="1" xfId="62" applyFont="1" applyFill="1" applyBorder="1" applyAlignment="1">
      <alignment horizontal="center" vertical="center" wrapText="1"/>
      <protection/>
    </xf>
    <xf numFmtId="3" fontId="0" fillId="0" borderId="2" xfId="62" applyNumberFormat="1" applyFont="1" applyFill="1" applyBorder="1" applyAlignment="1">
      <alignment horizontal="center" vertical="center" wrapText="1"/>
      <protection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164" fontId="6" fillId="4" borderId="3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4" fontId="7" fillId="4" borderId="5" xfId="62" applyNumberFormat="1" applyFont="1" applyFill="1" applyBorder="1" applyAlignment="1">
      <alignment horizontal="center" vertical="center" wrapText="1"/>
      <protection/>
    </xf>
    <xf numFmtId="4" fontId="0" fillId="0" borderId="5" xfId="62" applyNumberFormat="1" applyFont="1" applyBorder="1" applyAlignment="1">
      <alignment horizontal="center" vertical="center" wrapText="1"/>
      <protection/>
    </xf>
    <xf numFmtId="4" fontId="6" fillId="2" borderId="5" xfId="62" applyNumberFormat="1" applyFont="1" applyFill="1" applyBorder="1" applyAlignment="1">
      <alignment horizontal="center" vertical="center" wrapText="1"/>
      <protection/>
    </xf>
    <xf numFmtId="4" fontId="0" fillId="0" borderId="5" xfId="62" applyNumberFormat="1" applyFont="1" applyFill="1" applyBorder="1" applyAlignment="1">
      <alignment horizontal="center" vertical="center" wrapText="1"/>
      <protection/>
    </xf>
    <xf numFmtId="4" fontId="6" fillId="0" borderId="5" xfId="62" applyNumberFormat="1" applyFont="1" applyFill="1" applyBorder="1" applyAlignment="1">
      <alignment horizontal="center" vertical="center" wrapText="1"/>
      <protection/>
    </xf>
    <xf numFmtId="4" fontId="0" fillId="0" borderId="5" xfId="0" applyNumberFormat="1" applyFont="1" applyBorder="1" applyAlignment="1">
      <alignment horizontal="center" vertical="center" wrapText="1"/>
    </xf>
    <xf numFmtId="4" fontId="9" fillId="2" borderId="7" xfId="62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Normalny_zał. 1,2-2005" xfId="62"/>
    <cellStyle name="Followed Hyperlink" xfId="63"/>
    <cellStyle name="Percent" xfId="64"/>
    <cellStyle name="Currency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HOME\Planowan\xls\2000%20ROK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\USTAWI~1\TEMP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\USTAWI~1\TEMP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\USTAWI~1\TEMP\xls\1999%20ROK\Sprawozdania%201999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\USTAWI~1\TEMP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I56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14" customWidth="1"/>
    <col min="2" max="2" width="9.125" style="14" customWidth="1"/>
    <col min="3" max="3" width="61.625" style="14" customWidth="1"/>
    <col min="4" max="6" width="17.75390625" style="14" customWidth="1"/>
    <col min="7" max="7" width="8.625" style="14" customWidth="1"/>
    <col min="8" max="8" width="11.125" style="14" customWidth="1"/>
    <col min="9" max="9" width="10.125" style="14" bestFit="1" customWidth="1"/>
    <col min="10" max="16384" width="9.125" style="14" customWidth="1"/>
  </cols>
  <sheetData>
    <row r="1" spans="1:8" s="1" customFormat="1" ht="51" customHeight="1">
      <c r="A1" s="6" t="s">
        <v>61</v>
      </c>
      <c r="B1" s="6" t="s">
        <v>62</v>
      </c>
      <c r="C1" s="6" t="s">
        <v>63</v>
      </c>
      <c r="D1" s="6" t="s">
        <v>148</v>
      </c>
      <c r="E1" s="7" t="s">
        <v>149</v>
      </c>
      <c r="F1" s="36" t="s">
        <v>150</v>
      </c>
      <c r="G1" s="33" t="s">
        <v>166</v>
      </c>
      <c r="H1" s="6" t="s">
        <v>151</v>
      </c>
    </row>
    <row r="2" spans="1:8" s="10" customFormat="1" ht="11.25">
      <c r="A2" s="8">
        <v>1</v>
      </c>
      <c r="B2" s="8">
        <v>2</v>
      </c>
      <c r="C2" s="8">
        <v>3</v>
      </c>
      <c r="D2" s="8">
        <v>4</v>
      </c>
      <c r="E2" s="9">
        <v>5</v>
      </c>
      <c r="F2" s="37">
        <v>6</v>
      </c>
      <c r="G2" s="34">
        <v>7</v>
      </c>
      <c r="H2" s="8">
        <v>8</v>
      </c>
    </row>
    <row r="3" spans="1:9" s="1" customFormat="1" ht="19.5" customHeight="1">
      <c r="A3" s="81" t="s">
        <v>64</v>
      </c>
      <c r="B3" s="82"/>
      <c r="C3" s="12" t="s">
        <v>65</v>
      </c>
      <c r="D3" s="12">
        <f>SUM(D4:D4)</f>
        <v>0</v>
      </c>
      <c r="E3" s="13">
        <f>SUM(E4:E4)</f>
        <v>76490</v>
      </c>
      <c r="F3" s="148">
        <f>SUM(F4:F4)</f>
        <v>67092.86</v>
      </c>
      <c r="G3" s="35">
        <f>F3/E3</f>
        <v>0.877145509216891</v>
      </c>
      <c r="H3" s="5">
        <f>F3/$F$160</f>
        <v>0.00011943109615005126</v>
      </c>
      <c r="I3" s="2"/>
    </row>
    <row r="4" spans="1:9" ht="38.25">
      <c r="A4" s="83"/>
      <c r="B4" s="83">
        <v>2010</v>
      </c>
      <c r="C4" s="84" t="s">
        <v>77</v>
      </c>
      <c r="D4" s="85"/>
      <c r="E4" s="86">
        <v>76490</v>
      </c>
      <c r="F4" s="149">
        <v>67092.86</v>
      </c>
      <c r="G4" s="87">
        <f aca="true" t="shared" si="0" ref="G4:G84">F4/E4</f>
        <v>0.877145509216891</v>
      </c>
      <c r="H4" s="88">
        <f aca="true" t="shared" si="1" ref="H4:H84">F4/$F$160</f>
        <v>0.00011943109615005126</v>
      </c>
      <c r="I4" s="2"/>
    </row>
    <row r="5" spans="1:9" ht="19.5" customHeight="1">
      <c r="A5" s="81">
        <v>600</v>
      </c>
      <c r="B5" s="11"/>
      <c r="C5" s="12" t="s">
        <v>69</v>
      </c>
      <c r="D5" s="12">
        <f>SUM(D6:D10)</f>
        <v>32060179</v>
      </c>
      <c r="E5" s="13">
        <f>SUM(E6:E10)</f>
        <v>43778658</v>
      </c>
      <c r="F5" s="148">
        <f>SUM(F6:F10)</f>
        <v>36623078.56</v>
      </c>
      <c r="G5" s="35">
        <f t="shared" si="0"/>
        <v>0.8365509641707154</v>
      </c>
      <c r="H5" s="5">
        <f t="shared" si="1"/>
        <v>0.06519224872527779</v>
      </c>
      <c r="I5" s="2"/>
    </row>
    <row r="6" spans="1:9" ht="12.75">
      <c r="A6" s="83"/>
      <c r="B6" s="89" t="s">
        <v>28</v>
      </c>
      <c r="C6" s="84" t="s">
        <v>66</v>
      </c>
      <c r="D6" s="85">
        <v>8000</v>
      </c>
      <c r="E6" s="25">
        <v>8000</v>
      </c>
      <c r="F6" s="149">
        <v>119986.3</v>
      </c>
      <c r="G6" s="38">
        <f t="shared" si="0"/>
        <v>14.9982875</v>
      </c>
      <c r="H6" s="88">
        <f t="shared" si="1"/>
        <v>0.00021358599606558575</v>
      </c>
      <c r="I6" s="2"/>
    </row>
    <row r="7" spans="1:9" s="1" customFormat="1" ht="12.75">
      <c r="A7" s="91"/>
      <c r="B7" s="92" t="s">
        <v>55</v>
      </c>
      <c r="C7" s="84" t="s">
        <v>96</v>
      </c>
      <c r="D7" s="85">
        <v>144000</v>
      </c>
      <c r="E7" s="25">
        <v>144000</v>
      </c>
      <c r="F7" s="149">
        <v>173128.36</v>
      </c>
      <c r="G7" s="87">
        <f t="shared" si="0"/>
        <v>1.2022802777777777</v>
      </c>
      <c r="H7" s="88">
        <f t="shared" si="1"/>
        <v>0.0003081834610934858</v>
      </c>
      <c r="I7" s="2"/>
    </row>
    <row r="8" spans="1:9" s="1" customFormat="1" ht="12.75">
      <c r="A8" s="91"/>
      <c r="B8" s="92" t="s">
        <v>52</v>
      </c>
      <c r="C8" s="84" t="s">
        <v>20</v>
      </c>
      <c r="D8" s="85"/>
      <c r="E8" s="86"/>
      <c r="F8" s="149">
        <v>83.06</v>
      </c>
      <c r="G8" s="87"/>
      <c r="H8" s="88">
        <f>F8/$F$160</f>
        <v>1.4785398694023862E-07</v>
      </c>
      <c r="I8" s="2"/>
    </row>
    <row r="9" spans="1:9" ht="38.25">
      <c r="A9" s="83"/>
      <c r="B9" s="89">
        <v>6298</v>
      </c>
      <c r="C9" s="84" t="s">
        <v>118</v>
      </c>
      <c r="D9" s="85">
        <v>31908179</v>
      </c>
      <c r="E9" s="25">
        <v>38701658</v>
      </c>
      <c r="F9" s="149">
        <v>36329880.84</v>
      </c>
      <c r="G9" s="87">
        <f t="shared" si="0"/>
        <v>0.93871639401082</v>
      </c>
      <c r="H9" s="88">
        <f t="shared" si="1"/>
        <v>0.06467033141413178</v>
      </c>
      <c r="I9" s="2"/>
    </row>
    <row r="10" spans="1:9" ht="38.25">
      <c r="A10" s="83"/>
      <c r="B10" s="89">
        <v>6423</v>
      </c>
      <c r="C10" s="84" t="s">
        <v>154</v>
      </c>
      <c r="D10" s="85"/>
      <c r="E10" s="25">
        <v>4925000</v>
      </c>
      <c r="F10" s="149">
        <v>0</v>
      </c>
      <c r="G10" s="87">
        <f t="shared" si="0"/>
        <v>0</v>
      </c>
      <c r="H10" s="88">
        <f t="shared" si="1"/>
        <v>0</v>
      </c>
      <c r="I10" s="2"/>
    </row>
    <row r="11" spans="1:9" ht="19.5" customHeight="1">
      <c r="A11" s="11">
        <v>700</v>
      </c>
      <c r="B11" s="11"/>
      <c r="C11" s="12" t="s">
        <v>70</v>
      </c>
      <c r="D11" s="12">
        <f>SUM(D12:D19)</f>
        <v>47567500</v>
      </c>
      <c r="E11" s="13">
        <f>SUM(E12:E19)</f>
        <v>47576322</v>
      </c>
      <c r="F11" s="148">
        <f>SUM(F12:F19)</f>
        <v>53111043.29</v>
      </c>
      <c r="G11" s="35">
        <f t="shared" si="0"/>
        <v>1.1163335259501566</v>
      </c>
      <c r="H11" s="5">
        <f t="shared" si="1"/>
        <v>0.09454225260031432</v>
      </c>
      <c r="I11" s="2"/>
    </row>
    <row r="12" spans="1:9" ht="25.5">
      <c r="A12" s="93"/>
      <c r="B12" s="92" t="s">
        <v>29</v>
      </c>
      <c r="C12" s="84" t="s">
        <v>71</v>
      </c>
      <c r="D12" s="90">
        <v>3000000</v>
      </c>
      <c r="E12" s="94">
        <v>3000000</v>
      </c>
      <c r="F12" s="150">
        <v>2483661.45</v>
      </c>
      <c r="G12" s="87">
        <f t="shared" si="0"/>
        <v>0.82788715</v>
      </c>
      <c r="H12" s="88">
        <f t="shared" si="1"/>
        <v>0.004421132285002096</v>
      </c>
      <c r="I12" s="2"/>
    </row>
    <row r="13" spans="1:9" s="1" customFormat="1" ht="51">
      <c r="A13" s="83"/>
      <c r="B13" s="92" t="s">
        <v>30</v>
      </c>
      <c r="C13" s="84" t="s">
        <v>116</v>
      </c>
      <c r="D13" s="85">
        <v>24650000</v>
      </c>
      <c r="E13" s="86">
        <v>24650000</v>
      </c>
      <c r="F13" s="149">
        <v>22579679.48</v>
      </c>
      <c r="G13" s="87">
        <f t="shared" si="0"/>
        <v>0.9160113379310345</v>
      </c>
      <c r="H13" s="88">
        <f t="shared" si="1"/>
        <v>0.04019378322839747</v>
      </c>
      <c r="I13" s="2"/>
    </row>
    <row r="14" spans="1:9" s="1" customFormat="1" ht="25.5">
      <c r="A14" s="83"/>
      <c r="B14" s="92" t="s">
        <v>31</v>
      </c>
      <c r="C14" s="84" t="s">
        <v>117</v>
      </c>
      <c r="D14" s="85">
        <v>80000</v>
      </c>
      <c r="E14" s="86">
        <v>80000</v>
      </c>
      <c r="F14" s="149">
        <v>51843.86</v>
      </c>
      <c r="G14" s="87">
        <f t="shared" si="0"/>
        <v>0.64804825</v>
      </c>
      <c r="H14" s="88">
        <f t="shared" si="1"/>
        <v>9.228655669842956E-05</v>
      </c>
      <c r="I14" s="2"/>
    </row>
    <row r="15" spans="1:9" ht="25.5">
      <c r="A15" s="91"/>
      <c r="B15" s="92" t="s">
        <v>155</v>
      </c>
      <c r="C15" s="84" t="s">
        <v>156</v>
      </c>
      <c r="D15" s="85">
        <v>17000000</v>
      </c>
      <c r="E15" s="86">
        <v>17000000</v>
      </c>
      <c r="F15" s="149">
        <v>21549445.33</v>
      </c>
      <c r="G15" s="87">
        <f t="shared" si="0"/>
        <v>1.2676144311764705</v>
      </c>
      <c r="H15" s="88">
        <f t="shared" si="1"/>
        <v>0.038359877298232675</v>
      </c>
      <c r="I15" s="2"/>
    </row>
    <row r="16" spans="1:9" s="1" customFormat="1" ht="12.75">
      <c r="A16" s="91"/>
      <c r="B16" s="92" t="s">
        <v>52</v>
      </c>
      <c r="C16" s="84" t="s">
        <v>20</v>
      </c>
      <c r="D16" s="85">
        <v>200000</v>
      </c>
      <c r="E16" s="86">
        <v>200000</v>
      </c>
      <c r="F16" s="149">
        <v>389046.79</v>
      </c>
      <c r="G16" s="87">
        <f t="shared" si="0"/>
        <v>1.94523395</v>
      </c>
      <c r="H16" s="88">
        <f t="shared" si="1"/>
        <v>0.0006925369492872833</v>
      </c>
      <c r="I16" s="2"/>
    </row>
    <row r="17" spans="1:9" s="1" customFormat="1" ht="12.75">
      <c r="A17" s="91"/>
      <c r="B17" s="92" t="s">
        <v>33</v>
      </c>
      <c r="C17" s="84" t="s">
        <v>72</v>
      </c>
      <c r="D17" s="85">
        <v>1500000</v>
      </c>
      <c r="E17" s="86">
        <v>1500000</v>
      </c>
      <c r="F17" s="149">
        <v>4789919.84</v>
      </c>
      <c r="G17" s="87">
        <f t="shared" si="0"/>
        <v>3.193279893333333</v>
      </c>
      <c r="H17" s="88">
        <f t="shared" si="1"/>
        <v>0.008526471773033346</v>
      </c>
      <c r="I17" s="2"/>
    </row>
    <row r="18" spans="1:9" s="1" customFormat="1" ht="38.25">
      <c r="A18" s="91"/>
      <c r="B18" s="83">
        <v>2110</v>
      </c>
      <c r="C18" s="84" t="s">
        <v>67</v>
      </c>
      <c r="D18" s="85">
        <v>80000</v>
      </c>
      <c r="E18" s="86">
        <v>88822</v>
      </c>
      <c r="F18" s="149">
        <v>88502.57</v>
      </c>
      <c r="G18" s="87">
        <f t="shared" si="0"/>
        <v>0.9964037062889826</v>
      </c>
      <c r="H18" s="88">
        <f t="shared" si="1"/>
        <v>0.00015754223246999222</v>
      </c>
      <c r="I18" s="2"/>
    </row>
    <row r="19" spans="1:9" s="1" customFormat="1" ht="38.25">
      <c r="A19" s="91"/>
      <c r="B19" s="83">
        <v>2360</v>
      </c>
      <c r="C19" s="84" t="s">
        <v>34</v>
      </c>
      <c r="D19" s="85">
        <v>1057500</v>
      </c>
      <c r="E19" s="86">
        <v>1057500</v>
      </c>
      <c r="F19" s="149">
        <v>1178943.97</v>
      </c>
      <c r="G19" s="87">
        <f t="shared" si="0"/>
        <v>1.1148406335697398</v>
      </c>
      <c r="H19" s="88">
        <f t="shared" si="1"/>
        <v>0.00209862227719303</v>
      </c>
      <c r="I19" s="2"/>
    </row>
    <row r="20" spans="1:9" s="1" customFormat="1" ht="19.5" customHeight="1">
      <c r="A20" s="11">
        <v>710</v>
      </c>
      <c r="B20" s="11"/>
      <c r="C20" s="12" t="s">
        <v>73</v>
      </c>
      <c r="D20" s="12">
        <f>SUM(D21:D28)</f>
        <v>470000</v>
      </c>
      <c r="E20" s="13">
        <f>SUM(E21:E28)</f>
        <v>495722</v>
      </c>
      <c r="F20" s="148">
        <f>SUM(F21:F28)</f>
        <v>389832.51999999996</v>
      </c>
      <c r="G20" s="35">
        <f t="shared" si="0"/>
        <v>0.7863934221196557</v>
      </c>
      <c r="H20" s="5">
        <f t="shared" si="1"/>
        <v>0.0006939356166742151</v>
      </c>
      <c r="I20" s="2"/>
    </row>
    <row r="21" spans="1:9" s="1" customFormat="1" ht="25.5">
      <c r="A21" s="91"/>
      <c r="B21" s="92" t="s">
        <v>147</v>
      </c>
      <c r="C21" s="84" t="s">
        <v>157</v>
      </c>
      <c r="D21" s="85">
        <v>120000</v>
      </c>
      <c r="E21" s="86">
        <v>120000</v>
      </c>
      <c r="F21" s="149">
        <v>600</v>
      </c>
      <c r="G21" s="87">
        <f t="shared" si="0"/>
        <v>0.005</v>
      </c>
      <c r="H21" s="88">
        <f t="shared" si="1"/>
        <v>1.0680519162550345E-06</v>
      </c>
      <c r="I21" s="2"/>
    </row>
    <row r="22" spans="1:9" s="1" customFormat="1" ht="12.75">
      <c r="A22" s="91"/>
      <c r="B22" s="92" t="s">
        <v>55</v>
      </c>
      <c r="C22" s="84" t="s">
        <v>96</v>
      </c>
      <c r="D22" s="85"/>
      <c r="E22" s="25"/>
      <c r="F22" s="149">
        <v>2810</v>
      </c>
      <c r="G22" s="87"/>
      <c r="H22" s="88">
        <f>F22/$F$160</f>
        <v>5.0020431411277455E-06</v>
      </c>
      <c r="I22" s="2"/>
    </row>
    <row r="23" spans="1:9" s="1" customFormat="1" ht="12.75">
      <c r="A23" s="91"/>
      <c r="B23" s="92" t="s">
        <v>52</v>
      </c>
      <c r="C23" s="84" t="s">
        <v>20</v>
      </c>
      <c r="D23" s="85"/>
      <c r="E23" s="86"/>
      <c r="F23" s="149">
        <v>112.55</v>
      </c>
      <c r="G23" s="87"/>
      <c r="H23" s="88">
        <f>F23/$F$160</f>
        <v>2.0034873862417357E-07</v>
      </c>
      <c r="I23" s="2"/>
    </row>
    <row r="24" spans="1:9" s="1" customFormat="1" ht="38.25">
      <c r="A24" s="91"/>
      <c r="B24" s="92">
        <v>2020</v>
      </c>
      <c r="C24" s="84" t="s">
        <v>74</v>
      </c>
      <c r="D24" s="85">
        <v>8000</v>
      </c>
      <c r="E24" s="86">
        <v>8000</v>
      </c>
      <c r="F24" s="149">
        <v>8000</v>
      </c>
      <c r="G24" s="87">
        <f t="shared" si="0"/>
        <v>1</v>
      </c>
      <c r="H24" s="88">
        <f t="shared" si="1"/>
        <v>1.4240692216733794E-05</v>
      </c>
      <c r="I24" s="2"/>
    </row>
    <row r="25" spans="1:9" s="1" customFormat="1" ht="38.25">
      <c r="A25" s="83"/>
      <c r="B25" s="83">
        <v>2110</v>
      </c>
      <c r="C25" s="84" t="s">
        <v>67</v>
      </c>
      <c r="D25" s="85">
        <v>337000</v>
      </c>
      <c r="E25" s="86">
        <v>362722</v>
      </c>
      <c r="F25" s="149">
        <v>361716.69</v>
      </c>
      <c r="G25" s="87">
        <f t="shared" si="0"/>
        <v>0.9972284283831695</v>
      </c>
      <c r="H25" s="88">
        <f t="shared" si="1"/>
        <v>0.0006438870064932138</v>
      </c>
      <c r="I25" s="2"/>
    </row>
    <row r="26" spans="1:9" s="1" customFormat="1" ht="12.75">
      <c r="A26" s="93"/>
      <c r="B26" s="89">
        <v>2380</v>
      </c>
      <c r="C26" s="84" t="s">
        <v>165</v>
      </c>
      <c r="D26" s="90"/>
      <c r="E26" s="94"/>
      <c r="F26" s="150">
        <v>1922.18</v>
      </c>
      <c r="G26" s="87"/>
      <c r="H26" s="88">
        <f>F26/$F$160</f>
        <v>3.4216467206451707E-06</v>
      </c>
      <c r="I26" s="2"/>
    </row>
    <row r="27" spans="1:9" s="17" customFormat="1" ht="38.25">
      <c r="A27" s="91"/>
      <c r="B27" s="83">
        <v>2708</v>
      </c>
      <c r="C27" s="84" t="s">
        <v>8</v>
      </c>
      <c r="D27" s="85"/>
      <c r="E27" s="86"/>
      <c r="F27" s="149">
        <v>9728.1</v>
      </c>
      <c r="G27" s="87"/>
      <c r="H27" s="88">
        <f>F27/$F$160</f>
        <v>1.7316859744201004E-05</v>
      </c>
      <c r="I27" s="16"/>
    </row>
    <row r="28" spans="1:9" s="1" customFormat="1" ht="38.25">
      <c r="A28" s="91"/>
      <c r="B28" s="83">
        <v>6410</v>
      </c>
      <c r="C28" s="84" t="s">
        <v>80</v>
      </c>
      <c r="D28" s="85">
        <v>5000</v>
      </c>
      <c r="E28" s="86">
        <v>5000</v>
      </c>
      <c r="F28" s="149">
        <v>4943</v>
      </c>
      <c r="G28" s="87">
        <f t="shared" si="0"/>
        <v>0.9886</v>
      </c>
      <c r="H28" s="88">
        <f t="shared" si="1"/>
        <v>8.798967703414392E-06</v>
      </c>
      <c r="I28" s="2"/>
    </row>
    <row r="29" spans="1:9" s="1" customFormat="1" ht="19.5" customHeight="1">
      <c r="A29" s="11">
        <v>750</v>
      </c>
      <c r="B29" s="11"/>
      <c r="C29" s="12" t="s">
        <v>75</v>
      </c>
      <c r="D29" s="12">
        <f>SUM(D30:D40)</f>
        <v>5178549</v>
      </c>
      <c r="E29" s="13">
        <f>SUM(E30:E40)</f>
        <v>5220212</v>
      </c>
      <c r="F29" s="148">
        <f>SUM(F30:F40)</f>
        <v>5137862.37</v>
      </c>
      <c r="G29" s="35">
        <f t="shared" si="0"/>
        <v>0.9842248494888713</v>
      </c>
      <c r="H29" s="5">
        <f t="shared" si="1"/>
        <v>0.009145839582888556</v>
      </c>
      <c r="I29" s="2"/>
    </row>
    <row r="30" spans="1:9" s="1" customFormat="1" ht="12.75">
      <c r="A30" s="93"/>
      <c r="B30" s="89" t="s">
        <v>35</v>
      </c>
      <c r="C30" s="95" t="s">
        <v>76</v>
      </c>
      <c r="D30" s="90">
        <v>2800000</v>
      </c>
      <c r="E30" s="94">
        <v>2800000</v>
      </c>
      <c r="F30" s="150">
        <v>2560662.17</v>
      </c>
      <c r="G30" s="87">
        <f t="shared" si="0"/>
        <v>0.9145222035714285</v>
      </c>
      <c r="H30" s="88">
        <f t="shared" si="1"/>
        <v>0.004558200229250458</v>
      </c>
      <c r="I30" s="2"/>
    </row>
    <row r="31" spans="1:9" s="1" customFormat="1" ht="12.75">
      <c r="A31" s="93"/>
      <c r="B31" s="89" t="s">
        <v>28</v>
      </c>
      <c r="C31" s="84" t="s">
        <v>66</v>
      </c>
      <c r="D31" s="90">
        <v>504400</v>
      </c>
      <c r="E31" s="94">
        <v>504400</v>
      </c>
      <c r="F31" s="150">
        <v>507007.26</v>
      </c>
      <c r="G31" s="87">
        <f t="shared" si="0"/>
        <v>1.0051690325138778</v>
      </c>
      <c r="H31" s="88">
        <f t="shared" si="1"/>
        <v>0.0009025167926636909</v>
      </c>
      <c r="I31" s="2"/>
    </row>
    <row r="32" spans="1:9" s="1" customFormat="1" ht="12.75">
      <c r="A32" s="93"/>
      <c r="B32" s="89" t="s">
        <v>167</v>
      </c>
      <c r="C32" s="84" t="s">
        <v>168</v>
      </c>
      <c r="D32" s="90"/>
      <c r="E32" s="94"/>
      <c r="F32" s="150">
        <v>1619.62</v>
      </c>
      <c r="G32" s="87"/>
      <c r="H32" s="88">
        <f t="shared" si="1"/>
        <v>2.883063741008298E-06</v>
      </c>
      <c r="I32" s="2"/>
    </row>
    <row r="33" spans="1:9" s="1" customFormat="1" ht="12.75">
      <c r="A33" s="91"/>
      <c r="B33" s="92" t="s">
        <v>52</v>
      </c>
      <c r="C33" s="84" t="s">
        <v>20</v>
      </c>
      <c r="D33" s="85"/>
      <c r="E33" s="86"/>
      <c r="F33" s="149">
        <v>635.23</v>
      </c>
      <c r="G33" s="87"/>
      <c r="H33" s="88">
        <f>F33/$F$160</f>
        <v>1.1307643646044761E-06</v>
      </c>
      <c r="I33" s="2"/>
    </row>
    <row r="34" spans="1:9" s="1" customFormat="1" ht="12.75">
      <c r="A34" s="93"/>
      <c r="B34" s="89" t="s">
        <v>33</v>
      </c>
      <c r="C34" s="84" t="s">
        <v>72</v>
      </c>
      <c r="D34" s="90">
        <v>230000</v>
      </c>
      <c r="E34" s="94">
        <v>230000</v>
      </c>
      <c r="F34" s="150">
        <v>496014.38</v>
      </c>
      <c r="G34" s="87">
        <f t="shared" si="0"/>
        <v>2.156584260869565</v>
      </c>
      <c r="H34" s="88">
        <f t="shared" si="1"/>
        <v>0.0008829485150817549</v>
      </c>
      <c r="I34" s="2"/>
    </row>
    <row r="35" spans="1:9" s="1" customFormat="1" ht="38.25">
      <c r="A35" s="91"/>
      <c r="B35" s="83">
        <v>2010</v>
      </c>
      <c r="C35" s="84" t="s">
        <v>77</v>
      </c>
      <c r="D35" s="85">
        <v>655737</v>
      </c>
      <c r="E35" s="86">
        <v>697400</v>
      </c>
      <c r="F35" s="149">
        <v>697182</v>
      </c>
      <c r="G35" s="87">
        <f t="shared" si="0"/>
        <v>0.9996874103814167</v>
      </c>
      <c r="H35" s="88">
        <f t="shared" si="1"/>
        <v>0.0012410442851308625</v>
      </c>
      <c r="I35" s="2"/>
    </row>
    <row r="36" spans="1:9" s="1" customFormat="1" ht="38.25">
      <c r="A36" s="91"/>
      <c r="B36" s="83">
        <v>2110</v>
      </c>
      <c r="C36" s="84" t="s">
        <v>67</v>
      </c>
      <c r="D36" s="85">
        <v>295922</v>
      </c>
      <c r="E36" s="86">
        <v>295922</v>
      </c>
      <c r="F36" s="149">
        <v>295907.95</v>
      </c>
      <c r="G36" s="87">
        <f t="shared" si="0"/>
        <v>0.9999525212724976</v>
      </c>
      <c r="H36" s="88">
        <f t="shared" si="1"/>
        <v>0.0005267417550543316</v>
      </c>
      <c r="I36" s="2"/>
    </row>
    <row r="37" spans="1:9" s="1" customFormat="1" ht="38.25">
      <c r="A37" s="91"/>
      <c r="B37" s="83">
        <v>2120</v>
      </c>
      <c r="C37" s="84" t="s">
        <v>1</v>
      </c>
      <c r="D37" s="85">
        <v>19000</v>
      </c>
      <c r="E37" s="86">
        <v>19000</v>
      </c>
      <c r="F37" s="149">
        <v>16947</v>
      </c>
      <c r="G37" s="87">
        <f t="shared" si="0"/>
        <v>0.8919473684210526</v>
      </c>
      <c r="H37" s="88">
        <f t="shared" si="1"/>
        <v>3.016712637462345E-05</v>
      </c>
      <c r="I37" s="2"/>
    </row>
    <row r="38" spans="1:9" s="1" customFormat="1" ht="38.25">
      <c r="A38" s="91"/>
      <c r="B38" s="83">
        <v>2360</v>
      </c>
      <c r="C38" s="84" t="s">
        <v>34</v>
      </c>
      <c r="D38" s="85">
        <v>26200</v>
      </c>
      <c r="E38" s="86">
        <v>26200</v>
      </c>
      <c r="F38" s="149">
        <v>44888.47</v>
      </c>
      <c r="G38" s="87">
        <f t="shared" si="0"/>
        <v>1.7133003816793893</v>
      </c>
      <c r="H38" s="88">
        <f t="shared" si="1"/>
        <v>7.990536066876105E-05</v>
      </c>
      <c r="I38" s="2"/>
    </row>
    <row r="39" spans="1:9" s="1" customFormat="1" ht="51">
      <c r="A39" s="91"/>
      <c r="B39" s="92">
        <v>2888</v>
      </c>
      <c r="C39" s="84" t="s">
        <v>25</v>
      </c>
      <c r="D39" s="85">
        <v>485468</v>
      </c>
      <c r="E39" s="86">
        <v>485468</v>
      </c>
      <c r="F39" s="149">
        <v>387748.72</v>
      </c>
      <c r="G39" s="87">
        <f t="shared" si="0"/>
        <v>0.798711181787471</v>
      </c>
      <c r="H39" s="88">
        <f t="shared" si="1"/>
        <v>0.0006902262723690614</v>
      </c>
      <c r="I39" s="2"/>
    </row>
    <row r="40" spans="1:9" s="15" customFormat="1" ht="51">
      <c r="A40" s="91"/>
      <c r="B40" s="92">
        <v>2889</v>
      </c>
      <c r="C40" s="84" t="s">
        <v>25</v>
      </c>
      <c r="D40" s="85">
        <v>161822</v>
      </c>
      <c r="E40" s="86">
        <v>161822</v>
      </c>
      <c r="F40" s="149">
        <v>129249.57</v>
      </c>
      <c r="G40" s="87">
        <f t="shared" si="0"/>
        <v>0.7987144516814773</v>
      </c>
      <c r="H40" s="88">
        <f t="shared" si="1"/>
        <v>0.00023007541818939871</v>
      </c>
      <c r="I40" s="2"/>
    </row>
    <row r="41" spans="1:9" s="15" customFormat="1" ht="25.5">
      <c r="A41" s="11">
        <v>751</v>
      </c>
      <c r="B41" s="11"/>
      <c r="C41" s="12" t="s">
        <v>2</v>
      </c>
      <c r="D41" s="12">
        <f>D42</f>
        <v>20068</v>
      </c>
      <c r="E41" s="13">
        <f>E42</f>
        <v>183521</v>
      </c>
      <c r="F41" s="148">
        <f>F42</f>
        <v>181242.7</v>
      </c>
      <c r="G41" s="35">
        <f t="shared" si="0"/>
        <v>0.9875856169048775</v>
      </c>
      <c r="H41" s="5">
        <f t="shared" si="1"/>
        <v>0.0003226276884037273</v>
      </c>
      <c r="I41" s="2"/>
    </row>
    <row r="42" spans="1:9" s="15" customFormat="1" ht="38.25">
      <c r="A42" s="91"/>
      <c r="B42" s="83">
        <v>2010</v>
      </c>
      <c r="C42" s="84" t="s">
        <v>77</v>
      </c>
      <c r="D42" s="85">
        <v>20068</v>
      </c>
      <c r="E42" s="86">
        <v>183521</v>
      </c>
      <c r="F42" s="149">
        <v>181242.7</v>
      </c>
      <c r="G42" s="87">
        <f t="shared" si="0"/>
        <v>0.9875856169048775</v>
      </c>
      <c r="H42" s="88">
        <f t="shared" si="1"/>
        <v>0.0003226276884037273</v>
      </c>
      <c r="I42" s="2"/>
    </row>
    <row r="43" spans="1:9" s="1" customFormat="1" ht="19.5" customHeight="1">
      <c r="A43" s="11">
        <v>754</v>
      </c>
      <c r="B43" s="82"/>
      <c r="C43" s="12" t="s">
        <v>78</v>
      </c>
      <c r="D43" s="12">
        <f>SUM(D44:D50)</f>
        <v>8613000</v>
      </c>
      <c r="E43" s="13">
        <f>SUM(E44:E50)</f>
        <v>9490656</v>
      </c>
      <c r="F43" s="148">
        <f>SUM(F44:F50)</f>
        <v>9533932.72</v>
      </c>
      <c r="G43" s="35">
        <f t="shared" si="0"/>
        <v>1.0045599292609488</v>
      </c>
      <c r="H43" s="5">
        <f t="shared" si="1"/>
        <v>0.016971225185070958</v>
      </c>
      <c r="I43" s="2"/>
    </row>
    <row r="44" spans="1:9" ht="12.75">
      <c r="A44" s="91"/>
      <c r="B44" s="92" t="s">
        <v>37</v>
      </c>
      <c r="C44" s="84" t="s">
        <v>79</v>
      </c>
      <c r="D44" s="85">
        <v>80000</v>
      </c>
      <c r="E44" s="86">
        <v>80000</v>
      </c>
      <c r="F44" s="149">
        <v>118326.95</v>
      </c>
      <c r="G44" s="87">
        <f t="shared" si="0"/>
        <v>1.479086875</v>
      </c>
      <c r="H44" s="88">
        <f t="shared" si="1"/>
        <v>0.0002106322094868561</v>
      </c>
      <c r="I44" s="2"/>
    </row>
    <row r="45" spans="1:9" s="15" customFormat="1" ht="12.75">
      <c r="A45" s="91"/>
      <c r="B45" s="89" t="s">
        <v>28</v>
      </c>
      <c r="C45" s="84" t="s">
        <v>66</v>
      </c>
      <c r="D45" s="85">
        <v>3000</v>
      </c>
      <c r="E45" s="86">
        <v>3000</v>
      </c>
      <c r="F45" s="149">
        <v>2505.62</v>
      </c>
      <c r="G45" s="87">
        <f t="shared" si="0"/>
        <v>0.8352066666666667</v>
      </c>
      <c r="H45" s="88">
        <f t="shared" si="1"/>
        <v>4.460220404011566E-06</v>
      </c>
      <c r="I45" s="2"/>
    </row>
    <row r="46" spans="1:9" s="1" customFormat="1" ht="12.75">
      <c r="A46" s="91"/>
      <c r="B46" s="92" t="s">
        <v>52</v>
      </c>
      <c r="C46" s="84" t="s">
        <v>20</v>
      </c>
      <c r="D46" s="85"/>
      <c r="E46" s="86"/>
      <c r="F46" s="149">
        <v>1174.4</v>
      </c>
      <c r="G46" s="87"/>
      <c r="H46" s="88">
        <f t="shared" si="1"/>
        <v>2.0905336174165213E-06</v>
      </c>
      <c r="I46" s="2"/>
    </row>
    <row r="47" spans="1:9" s="1" customFormat="1" ht="12.75">
      <c r="A47" s="93"/>
      <c r="B47" s="89" t="s">
        <v>33</v>
      </c>
      <c r="C47" s="84" t="s">
        <v>72</v>
      </c>
      <c r="D47" s="90"/>
      <c r="E47" s="94"/>
      <c r="F47" s="150">
        <v>9830.96</v>
      </c>
      <c r="G47" s="87"/>
      <c r="H47" s="88">
        <f>F47/$F$160</f>
        <v>1.7499959444377655E-05</v>
      </c>
      <c r="I47" s="2"/>
    </row>
    <row r="48" spans="1:9" s="15" customFormat="1" ht="38.25">
      <c r="A48" s="91"/>
      <c r="B48" s="83">
        <v>2010</v>
      </c>
      <c r="C48" s="84" t="s">
        <v>77</v>
      </c>
      <c r="D48" s="85">
        <v>7000</v>
      </c>
      <c r="E48" s="86">
        <v>7000</v>
      </c>
      <c r="F48" s="149">
        <v>6999.99</v>
      </c>
      <c r="G48" s="87">
        <f t="shared" si="0"/>
        <v>0.9999985714285714</v>
      </c>
      <c r="H48" s="88">
        <f t="shared" si="1"/>
        <v>1.2460587888776798E-05</v>
      </c>
      <c r="I48" s="2"/>
    </row>
    <row r="49" spans="1:9" s="15" customFormat="1" ht="38.25">
      <c r="A49" s="91"/>
      <c r="B49" s="83">
        <v>2110</v>
      </c>
      <c r="C49" s="84" t="s">
        <v>67</v>
      </c>
      <c r="D49" s="85">
        <v>8489000</v>
      </c>
      <c r="E49" s="86">
        <v>9166656</v>
      </c>
      <c r="F49" s="149">
        <v>9161136.8</v>
      </c>
      <c r="G49" s="87">
        <f t="shared" si="0"/>
        <v>0.9993979047539256</v>
      </c>
      <c r="H49" s="88">
        <f t="shared" si="1"/>
        <v>0.016307616190524194</v>
      </c>
      <c r="I49" s="2"/>
    </row>
    <row r="50" spans="1:9" s="15" customFormat="1" ht="38.25">
      <c r="A50" s="91"/>
      <c r="B50" s="83">
        <v>6410</v>
      </c>
      <c r="C50" s="84" t="s">
        <v>80</v>
      </c>
      <c r="D50" s="85">
        <v>34000</v>
      </c>
      <c r="E50" s="86">
        <v>234000</v>
      </c>
      <c r="F50" s="149">
        <v>233958</v>
      </c>
      <c r="G50" s="87">
        <f t="shared" si="0"/>
        <v>0.9998205128205129</v>
      </c>
      <c r="H50" s="88">
        <f t="shared" si="1"/>
        <v>0.0004164654837053256</v>
      </c>
      <c r="I50" s="2"/>
    </row>
    <row r="51" spans="1:9" s="15" customFormat="1" ht="38.25">
      <c r="A51" s="11">
        <v>756</v>
      </c>
      <c r="B51" s="82"/>
      <c r="C51" s="12" t="s">
        <v>14</v>
      </c>
      <c r="D51" s="12">
        <f>SUM(D52:D69)</f>
        <v>200763271</v>
      </c>
      <c r="E51" s="13">
        <f>SUM(E52:E69)</f>
        <v>202008649</v>
      </c>
      <c r="F51" s="148">
        <f>SUM(F52:F69)</f>
        <v>216497235.47</v>
      </c>
      <c r="G51" s="35">
        <f t="shared" si="0"/>
        <v>1.0717226046593678</v>
      </c>
      <c r="H51" s="5">
        <f t="shared" si="1"/>
        <v>0.38538381201275157</v>
      </c>
      <c r="I51" s="2"/>
    </row>
    <row r="52" spans="1:9" ht="12.75">
      <c r="A52" s="93"/>
      <c r="B52" s="89" t="s">
        <v>38</v>
      </c>
      <c r="C52" s="95" t="s">
        <v>21</v>
      </c>
      <c r="D52" s="94">
        <v>117861471</v>
      </c>
      <c r="E52" s="94">
        <v>116352741</v>
      </c>
      <c r="F52" s="150">
        <v>125798514</v>
      </c>
      <c r="G52" s="87">
        <f t="shared" si="0"/>
        <v>1.081182212974252</v>
      </c>
      <c r="H52" s="88">
        <f t="shared" si="1"/>
        <v>0.22393223989955965</v>
      </c>
      <c r="I52" s="2"/>
    </row>
    <row r="53" spans="1:9" s="1" customFormat="1" ht="12.75">
      <c r="A53" s="93"/>
      <c r="B53" s="89" t="s">
        <v>39</v>
      </c>
      <c r="C53" s="95" t="s">
        <v>22</v>
      </c>
      <c r="D53" s="94">
        <v>11000000</v>
      </c>
      <c r="E53" s="94">
        <v>11000000</v>
      </c>
      <c r="F53" s="150">
        <v>13809909.28</v>
      </c>
      <c r="G53" s="87">
        <f t="shared" si="0"/>
        <v>1.2554462981818182</v>
      </c>
      <c r="H53" s="88">
        <f t="shared" si="1"/>
        <v>0.024582833449686974</v>
      </c>
      <c r="I53" s="2"/>
    </row>
    <row r="54" spans="1:9" s="1" customFormat="1" ht="12.75">
      <c r="A54" s="93"/>
      <c r="B54" s="92" t="s">
        <v>40</v>
      </c>
      <c r="C54" s="84" t="s">
        <v>81</v>
      </c>
      <c r="D54" s="94">
        <v>56500000</v>
      </c>
      <c r="E54" s="94">
        <v>56500000</v>
      </c>
      <c r="F54" s="150">
        <v>54376960.78</v>
      </c>
      <c r="G54" s="87">
        <f t="shared" si="0"/>
        <v>0.96242408460177</v>
      </c>
      <c r="H54" s="88">
        <f t="shared" si="1"/>
        <v>0.0967956952686731</v>
      </c>
      <c r="I54" s="2"/>
    </row>
    <row r="55" spans="1:9" ht="12.75">
      <c r="A55" s="93"/>
      <c r="B55" s="92" t="s">
        <v>41</v>
      </c>
      <c r="C55" s="84" t="s">
        <v>82</v>
      </c>
      <c r="D55" s="94">
        <v>260000</v>
      </c>
      <c r="E55" s="94">
        <v>260000</v>
      </c>
      <c r="F55" s="150">
        <v>264890.28</v>
      </c>
      <c r="G55" s="87">
        <f t="shared" si="0"/>
        <v>1.0188087692307692</v>
      </c>
      <c r="H55" s="88">
        <f t="shared" si="1"/>
        <v>0.0004715276185855545</v>
      </c>
      <c r="I55" s="2"/>
    </row>
    <row r="56" spans="1:9" ht="12.75">
      <c r="A56" s="91"/>
      <c r="B56" s="92" t="s">
        <v>42</v>
      </c>
      <c r="C56" s="84" t="s">
        <v>83</v>
      </c>
      <c r="D56" s="86">
        <v>9000</v>
      </c>
      <c r="E56" s="86">
        <v>9000</v>
      </c>
      <c r="F56" s="149">
        <v>9381.68</v>
      </c>
      <c r="G56" s="87">
        <f t="shared" si="0"/>
        <v>1.042408888888889</v>
      </c>
      <c r="H56" s="88">
        <f t="shared" si="1"/>
        <v>1.6700202169485887E-05</v>
      </c>
      <c r="I56" s="2"/>
    </row>
    <row r="57" spans="1:9" s="1" customFormat="1" ht="12.75">
      <c r="A57" s="91"/>
      <c r="B57" s="92" t="s">
        <v>43</v>
      </c>
      <c r="C57" s="84" t="s">
        <v>84</v>
      </c>
      <c r="D57" s="86">
        <v>2300000</v>
      </c>
      <c r="E57" s="86">
        <v>2300000</v>
      </c>
      <c r="F57" s="149">
        <v>3477900.05</v>
      </c>
      <c r="G57" s="87">
        <f t="shared" si="0"/>
        <v>1.512130456521739</v>
      </c>
      <c r="H57" s="88">
        <f t="shared" si="1"/>
        <v>0.0061909630215766336</v>
      </c>
      <c r="I57" s="2"/>
    </row>
    <row r="58" spans="1:9" ht="25.5">
      <c r="A58" s="91"/>
      <c r="B58" s="92" t="s">
        <v>44</v>
      </c>
      <c r="C58" s="84" t="s">
        <v>6</v>
      </c>
      <c r="D58" s="86">
        <v>250000</v>
      </c>
      <c r="E58" s="86">
        <v>250000</v>
      </c>
      <c r="F58" s="149">
        <v>292578.88</v>
      </c>
      <c r="G58" s="87">
        <f t="shared" si="0"/>
        <v>1.17031552</v>
      </c>
      <c r="H58" s="88">
        <f t="shared" si="1"/>
        <v>0.0005208157223995863</v>
      </c>
      <c r="I58" s="2"/>
    </row>
    <row r="59" spans="1:9" s="1" customFormat="1" ht="12.75">
      <c r="A59" s="91"/>
      <c r="B59" s="92" t="s">
        <v>45</v>
      </c>
      <c r="C59" s="84" t="s">
        <v>85</v>
      </c>
      <c r="D59" s="86">
        <v>1300000</v>
      </c>
      <c r="E59" s="86">
        <v>1300000</v>
      </c>
      <c r="F59" s="149">
        <v>1473859.95</v>
      </c>
      <c r="G59" s="87">
        <f t="shared" si="0"/>
        <v>1.133738423076923</v>
      </c>
      <c r="H59" s="88">
        <f t="shared" si="1"/>
        <v>0.0026235982398150823</v>
      </c>
      <c r="I59" s="2"/>
    </row>
    <row r="60" spans="1:9" s="1" customFormat="1" ht="12.75">
      <c r="A60" s="91"/>
      <c r="B60" s="92" t="s">
        <v>46</v>
      </c>
      <c r="C60" s="84" t="s">
        <v>86</v>
      </c>
      <c r="D60" s="86">
        <v>17000</v>
      </c>
      <c r="E60" s="86">
        <v>17000</v>
      </c>
      <c r="F60" s="149">
        <v>18480.84</v>
      </c>
      <c r="G60" s="87">
        <f t="shared" si="0"/>
        <v>1.0871082352941177</v>
      </c>
      <c r="H60" s="88">
        <f t="shared" si="1"/>
        <v>3.289749429333782E-05</v>
      </c>
      <c r="I60" s="2"/>
    </row>
    <row r="61" spans="1:9" s="1" customFormat="1" ht="12.75">
      <c r="A61" s="91"/>
      <c r="B61" s="92" t="s">
        <v>47</v>
      </c>
      <c r="C61" s="84" t="s">
        <v>87</v>
      </c>
      <c r="D61" s="86">
        <v>4300000</v>
      </c>
      <c r="E61" s="86">
        <v>4305800</v>
      </c>
      <c r="F61" s="149">
        <v>3938587.04</v>
      </c>
      <c r="G61" s="87">
        <f t="shared" si="0"/>
        <v>0.9147166705374147</v>
      </c>
      <c r="H61" s="88">
        <f t="shared" si="1"/>
        <v>0.007011025725682074</v>
      </c>
      <c r="I61" s="2"/>
    </row>
    <row r="62" spans="1:9" s="1" customFormat="1" ht="12.75">
      <c r="A62" s="91"/>
      <c r="B62" s="92" t="s">
        <v>48</v>
      </c>
      <c r="C62" s="84" t="s">
        <v>88</v>
      </c>
      <c r="D62" s="86">
        <v>1000000</v>
      </c>
      <c r="E62" s="86">
        <v>1000000</v>
      </c>
      <c r="F62" s="149">
        <v>946593.6</v>
      </c>
      <c r="G62" s="87">
        <f t="shared" si="0"/>
        <v>0.9465935999999999</v>
      </c>
      <c r="H62" s="88">
        <f t="shared" si="1"/>
        <v>0.0016850185139912527</v>
      </c>
      <c r="I62" s="2"/>
    </row>
    <row r="63" spans="1:9" s="1" customFormat="1" ht="12.75">
      <c r="A63" s="91"/>
      <c r="B63" s="92" t="s">
        <v>23</v>
      </c>
      <c r="C63" s="96" t="s">
        <v>24</v>
      </c>
      <c r="D63" s="86">
        <v>5800</v>
      </c>
      <c r="E63" s="86">
        <v>0</v>
      </c>
      <c r="F63" s="149">
        <v>0</v>
      </c>
      <c r="G63" s="87"/>
      <c r="H63" s="88">
        <f t="shared" si="1"/>
        <v>0</v>
      </c>
      <c r="I63" s="2"/>
    </row>
    <row r="64" spans="1:9" s="1" customFormat="1" ht="12.75">
      <c r="A64" s="91"/>
      <c r="B64" s="92" t="s">
        <v>49</v>
      </c>
      <c r="C64" s="84" t="s">
        <v>89</v>
      </c>
      <c r="D64" s="86">
        <v>200000</v>
      </c>
      <c r="E64" s="86">
        <v>200000</v>
      </c>
      <c r="F64" s="149">
        <v>290815.9</v>
      </c>
      <c r="G64" s="87">
        <f t="shared" si="0"/>
        <v>1.4540795000000002</v>
      </c>
      <c r="H64" s="88">
        <f t="shared" si="1"/>
        <v>0.0005176774654540542</v>
      </c>
      <c r="I64" s="2"/>
    </row>
    <row r="65" spans="1:9" s="1" customFormat="1" ht="25.5">
      <c r="A65" s="91"/>
      <c r="B65" s="92" t="s">
        <v>147</v>
      </c>
      <c r="C65" s="84" t="s">
        <v>157</v>
      </c>
      <c r="D65" s="86">
        <v>10000</v>
      </c>
      <c r="E65" s="86">
        <v>10000</v>
      </c>
      <c r="F65" s="149">
        <v>0</v>
      </c>
      <c r="G65" s="87">
        <f t="shared" si="0"/>
        <v>0</v>
      </c>
      <c r="H65" s="88">
        <f t="shared" si="1"/>
        <v>0</v>
      </c>
      <c r="I65" s="2"/>
    </row>
    <row r="66" spans="1:9" s="1" customFormat="1" ht="12.75">
      <c r="A66" s="91"/>
      <c r="B66" s="92" t="s">
        <v>50</v>
      </c>
      <c r="C66" s="84" t="s">
        <v>141</v>
      </c>
      <c r="D66" s="86">
        <v>5500000</v>
      </c>
      <c r="E66" s="86">
        <v>5500000</v>
      </c>
      <c r="F66" s="149">
        <v>8619013.85</v>
      </c>
      <c r="G66" s="87">
        <f t="shared" si="0"/>
        <v>1.5670934272727273</v>
      </c>
      <c r="H66" s="88">
        <f t="shared" si="1"/>
        <v>0.015342590431201971</v>
      </c>
      <c r="I66" s="2"/>
    </row>
    <row r="67" spans="1:9" s="1" customFormat="1" ht="12.75">
      <c r="A67" s="91"/>
      <c r="B67" s="92" t="s">
        <v>51</v>
      </c>
      <c r="C67" s="84" t="s">
        <v>158</v>
      </c>
      <c r="D67" s="86"/>
      <c r="E67" s="86">
        <v>2285504</v>
      </c>
      <c r="F67" s="149">
        <v>2285503.56</v>
      </c>
      <c r="G67" s="87">
        <f t="shared" si="0"/>
        <v>0.9999998074822884</v>
      </c>
      <c r="H67" s="88">
        <f t="shared" si="1"/>
        <v>0.0040683940947761725</v>
      </c>
      <c r="I67" s="2"/>
    </row>
    <row r="68" spans="1:9" s="1" customFormat="1" ht="12.75">
      <c r="A68" s="91"/>
      <c r="B68" s="92" t="s">
        <v>32</v>
      </c>
      <c r="C68" s="84" t="s">
        <v>90</v>
      </c>
      <c r="D68" s="86">
        <v>250000</v>
      </c>
      <c r="E68" s="86">
        <v>250000</v>
      </c>
      <c r="F68" s="149">
        <v>425641.78</v>
      </c>
      <c r="G68" s="87">
        <f t="shared" si="0"/>
        <v>1.70256712</v>
      </c>
      <c r="H68" s="88">
        <f t="shared" si="1"/>
        <v>0.0007576791979453397</v>
      </c>
      <c r="I68" s="2"/>
    </row>
    <row r="69" spans="1:9" s="1" customFormat="1" ht="25.5">
      <c r="A69" s="91"/>
      <c r="B69" s="92">
        <v>2680</v>
      </c>
      <c r="C69" s="84" t="s">
        <v>7</v>
      </c>
      <c r="D69" s="86"/>
      <c r="E69" s="86">
        <v>468604</v>
      </c>
      <c r="F69" s="149">
        <v>468604</v>
      </c>
      <c r="G69" s="87">
        <f t="shared" si="0"/>
        <v>1</v>
      </c>
      <c r="H69" s="88">
        <f t="shared" si="1"/>
        <v>0.0008341556669412903</v>
      </c>
      <c r="I69" s="2"/>
    </row>
    <row r="70" spans="1:9" s="1" customFormat="1" ht="19.5" customHeight="1">
      <c r="A70" s="11">
        <v>757</v>
      </c>
      <c r="B70" s="82"/>
      <c r="C70" s="12" t="s">
        <v>169</v>
      </c>
      <c r="D70" s="12">
        <f>SUM(D71)</f>
        <v>0</v>
      </c>
      <c r="E70" s="13">
        <f>SUM(E71)</f>
        <v>0</v>
      </c>
      <c r="F70" s="148">
        <f>SUM(F71)</f>
        <v>81997.54</v>
      </c>
      <c r="G70" s="35"/>
      <c r="H70" s="5">
        <f>F70/$F$160</f>
        <v>0.00014596271620866472</v>
      </c>
      <c r="I70" s="2"/>
    </row>
    <row r="71" spans="1:9" s="1" customFormat="1" ht="12.75">
      <c r="A71" s="93"/>
      <c r="B71" s="89" t="s">
        <v>33</v>
      </c>
      <c r="C71" s="84" t="s">
        <v>72</v>
      </c>
      <c r="D71" s="90"/>
      <c r="E71" s="94"/>
      <c r="F71" s="150">
        <v>81997.54</v>
      </c>
      <c r="G71" s="87"/>
      <c r="H71" s="88">
        <f>F71/$F$160</f>
        <v>0.00014596271620866472</v>
      </c>
      <c r="I71" s="2"/>
    </row>
    <row r="72" spans="1:9" s="1" customFormat="1" ht="19.5" customHeight="1">
      <c r="A72" s="11">
        <v>758</v>
      </c>
      <c r="B72" s="82"/>
      <c r="C72" s="12" t="s">
        <v>91</v>
      </c>
      <c r="D72" s="12">
        <f>SUM(D73:D76)</f>
        <v>102801761</v>
      </c>
      <c r="E72" s="13">
        <f>SUM(E73:E76)</f>
        <v>105296807</v>
      </c>
      <c r="F72" s="148">
        <f>SUM(F73:F76)</f>
        <v>106961006.86</v>
      </c>
      <c r="G72" s="35">
        <f t="shared" si="0"/>
        <v>1.0158048463900715</v>
      </c>
      <c r="H72" s="5">
        <f t="shared" si="1"/>
        <v>0.19039984723565148</v>
      </c>
      <c r="I72" s="2"/>
    </row>
    <row r="73" spans="1:9" ht="12.75">
      <c r="A73" s="91"/>
      <c r="B73" s="92" t="s">
        <v>52</v>
      </c>
      <c r="C73" s="84" t="s">
        <v>92</v>
      </c>
      <c r="D73" s="85">
        <v>1500000</v>
      </c>
      <c r="E73" s="86">
        <v>1500000</v>
      </c>
      <c r="F73" s="149">
        <v>2780842.43</v>
      </c>
      <c r="G73" s="87">
        <f t="shared" si="0"/>
        <v>1.8538949533333335</v>
      </c>
      <c r="H73" s="88">
        <f t="shared" si="1"/>
        <v>0.004950140143608011</v>
      </c>
      <c r="I73" s="2"/>
    </row>
    <row r="74" spans="1:9" s="1" customFormat="1" ht="12.75">
      <c r="A74" s="93"/>
      <c r="B74" s="89" t="s">
        <v>33</v>
      </c>
      <c r="C74" s="84" t="s">
        <v>72</v>
      </c>
      <c r="D74" s="90"/>
      <c r="E74" s="94"/>
      <c r="F74" s="150">
        <v>383357.43</v>
      </c>
      <c r="G74" s="87"/>
      <c r="H74" s="88">
        <f t="shared" si="1"/>
        <v>0.0006824093962035087</v>
      </c>
      <c r="I74" s="2"/>
    </row>
    <row r="75" spans="1:9" ht="38.25">
      <c r="A75" s="91"/>
      <c r="B75" s="83">
        <v>2790</v>
      </c>
      <c r="C75" s="97" t="s">
        <v>159</v>
      </c>
      <c r="D75" s="85"/>
      <c r="E75" s="86">
        <v>1000000</v>
      </c>
      <c r="F75" s="149">
        <v>1000000</v>
      </c>
      <c r="G75" s="87">
        <f t="shared" si="0"/>
        <v>1</v>
      </c>
      <c r="H75" s="88">
        <f t="shared" si="1"/>
        <v>0.0017800865270917242</v>
      </c>
      <c r="I75" s="2"/>
    </row>
    <row r="76" spans="1:9" s="1" customFormat="1" ht="12.75">
      <c r="A76" s="91"/>
      <c r="B76" s="83">
        <v>2920</v>
      </c>
      <c r="C76" s="84" t="s">
        <v>93</v>
      </c>
      <c r="D76" s="85">
        <v>101301761</v>
      </c>
      <c r="E76" s="86">
        <v>102796807</v>
      </c>
      <c r="F76" s="149">
        <v>102796807</v>
      </c>
      <c r="G76" s="87">
        <f t="shared" si="0"/>
        <v>1</v>
      </c>
      <c r="H76" s="88">
        <f t="shared" si="1"/>
        <v>0.18298721116874825</v>
      </c>
      <c r="I76" s="2"/>
    </row>
    <row r="77" spans="1:9" ht="19.5" customHeight="1">
      <c r="A77" s="11">
        <v>801</v>
      </c>
      <c r="B77" s="82"/>
      <c r="C77" s="12" t="s">
        <v>102</v>
      </c>
      <c r="D77" s="12">
        <f>SUM(D78:D88)</f>
        <v>182000</v>
      </c>
      <c r="E77" s="13">
        <f>SUM(E78:E88)</f>
        <v>1196450</v>
      </c>
      <c r="F77" s="148">
        <f>SUM(F78:F88)</f>
        <v>1437950.57</v>
      </c>
      <c r="G77" s="35">
        <f t="shared" si="0"/>
        <v>1.2018476075055373</v>
      </c>
      <c r="H77" s="5">
        <f t="shared" si="1"/>
        <v>0.0025596764362808655</v>
      </c>
      <c r="I77" s="2"/>
    </row>
    <row r="78" spans="1:9" s="1" customFormat="1" ht="12.75">
      <c r="A78" s="91"/>
      <c r="B78" s="92" t="s">
        <v>55</v>
      </c>
      <c r="C78" s="84" t="s">
        <v>96</v>
      </c>
      <c r="D78" s="85"/>
      <c r="E78" s="25"/>
      <c r="F78" s="149">
        <v>53901.27</v>
      </c>
      <c r="G78" s="87"/>
      <c r="H78" s="88">
        <f t="shared" si="1"/>
        <v>9.594892452013334E-05</v>
      </c>
      <c r="I78" s="2"/>
    </row>
    <row r="79" spans="1:9" s="1" customFormat="1" ht="12.75">
      <c r="A79" s="91"/>
      <c r="B79" s="92" t="s">
        <v>170</v>
      </c>
      <c r="C79" s="84" t="s">
        <v>171</v>
      </c>
      <c r="D79" s="85"/>
      <c r="E79" s="25"/>
      <c r="F79" s="149">
        <v>720.1</v>
      </c>
      <c r="G79" s="87"/>
      <c r="H79" s="88">
        <f t="shared" si="1"/>
        <v>1.2818403081587508E-06</v>
      </c>
      <c r="I79" s="2"/>
    </row>
    <row r="80" spans="1:9" ht="12.75">
      <c r="A80" s="91"/>
      <c r="B80" s="92" t="s">
        <v>52</v>
      </c>
      <c r="C80" s="84" t="s">
        <v>92</v>
      </c>
      <c r="D80" s="85"/>
      <c r="E80" s="86"/>
      <c r="F80" s="149">
        <v>6228.33</v>
      </c>
      <c r="G80" s="87"/>
      <c r="H80" s="88">
        <f>F80/$F$160</f>
        <v>1.1086966319281198E-05</v>
      </c>
      <c r="I80" s="2"/>
    </row>
    <row r="81" spans="1:9" ht="12.75">
      <c r="A81" s="91"/>
      <c r="B81" s="89" t="s">
        <v>172</v>
      </c>
      <c r="C81" s="84" t="s">
        <v>173</v>
      </c>
      <c r="D81" s="85"/>
      <c r="E81" s="86"/>
      <c r="F81" s="149">
        <v>0.36</v>
      </c>
      <c r="G81" s="87"/>
      <c r="H81" s="88">
        <f>F81/$F$160</f>
        <v>6.408311497530207E-10</v>
      </c>
      <c r="I81" s="2"/>
    </row>
    <row r="82" spans="1:9" s="1" customFormat="1" ht="12.75">
      <c r="A82" s="93"/>
      <c r="B82" s="89" t="s">
        <v>33</v>
      </c>
      <c r="C82" s="84" t="s">
        <v>72</v>
      </c>
      <c r="D82" s="90"/>
      <c r="E82" s="94"/>
      <c r="F82" s="150">
        <v>41629.1</v>
      </c>
      <c r="G82" s="87"/>
      <c r="H82" s="88">
        <f>F82/$F$160</f>
        <v>7.410340004495409E-05</v>
      </c>
      <c r="I82" s="2"/>
    </row>
    <row r="83" spans="1:9" ht="25.5">
      <c r="A83" s="91"/>
      <c r="B83" s="83">
        <v>2030</v>
      </c>
      <c r="C83" s="84" t="s">
        <v>103</v>
      </c>
      <c r="D83" s="85"/>
      <c r="E83" s="86">
        <v>572686</v>
      </c>
      <c r="F83" s="149">
        <v>460733.56</v>
      </c>
      <c r="G83" s="87">
        <f t="shared" si="0"/>
        <v>0.8045133982671132</v>
      </c>
      <c r="H83" s="88">
        <f t="shared" si="1"/>
        <v>0.0008201456027350065</v>
      </c>
      <c r="I83" s="2"/>
    </row>
    <row r="84" spans="1:9" s="1" customFormat="1" ht="25.5">
      <c r="A84" s="91"/>
      <c r="B84" s="83">
        <v>2130</v>
      </c>
      <c r="C84" s="84" t="s">
        <v>68</v>
      </c>
      <c r="D84" s="85"/>
      <c r="E84" s="86">
        <v>81292</v>
      </c>
      <c r="F84" s="149">
        <v>79461.07</v>
      </c>
      <c r="G84" s="87">
        <f t="shared" si="0"/>
        <v>0.977477119519756</v>
      </c>
      <c r="H84" s="88">
        <f t="shared" si="1"/>
        <v>0.0001414475801352924</v>
      </c>
      <c r="I84" s="2"/>
    </row>
    <row r="85" spans="1:9" s="17" customFormat="1" ht="38.25">
      <c r="A85" s="91"/>
      <c r="B85" s="83">
        <v>2310</v>
      </c>
      <c r="C85" s="84" t="s">
        <v>36</v>
      </c>
      <c r="D85" s="85">
        <v>182000</v>
      </c>
      <c r="E85" s="86">
        <v>182000</v>
      </c>
      <c r="F85" s="149">
        <v>231144.4</v>
      </c>
      <c r="G85" s="87">
        <f aca="true" t="shared" si="2" ref="G85:G167">F85/E85</f>
        <v>1.2700241758241757</v>
      </c>
      <c r="H85" s="88">
        <f aca="true" t="shared" si="3" ref="H85:H116">F85/$F$160</f>
        <v>0.00041145703225270035</v>
      </c>
      <c r="I85" s="16"/>
    </row>
    <row r="86" spans="1:9" s="17" customFormat="1" ht="38.25">
      <c r="A86" s="91"/>
      <c r="B86" s="83">
        <v>2707</v>
      </c>
      <c r="C86" s="84" t="s">
        <v>8</v>
      </c>
      <c r="D86" s="85"/>
      <c r="E86" s="86"/>
      <c r="F86" s="149">
        <v>203913.44</v>
      </c>
      <c r="G86" s="87"/>
      <c r="H86" s="88">
        <f t="shared" si="3"/>
        <v>0.0003629835672369267</v>
      </c>
      <c r="I86" s="16"/>
    </row>
    <row r="87" spans="1:9" s="17" customFormat="1" ht="25.5">
      <c r="A87" s="91"/>
      <c r="B87" s="83">
        <v>6330</v>
      </c>
      <c r="C87" s="84" t="s">
        <v>60</v>
      </c>
      <c r="D87" s="85"/>
      <c r="E87" s="86">
        <v>341373</v>
      </c>
      <c r="F87" s="149">
        <v>341119.94</v>
      </c>
      <c r="G87" s="87">
        <f t="shared" si="2"/>
        <v>0.9992586994284844</v>
      </c>
      <c r="H87" s="88">
        <f t="shared" si="3"/>
        <v>0.0006072230093163374</v>
      </c>
      <c r="I87" s="16"/>
    </row>
    <row r="88" spans="1:9" s="17" customFormat="1" ht="25.5">
      <c r="A88" s="91"/>
      <c r="B88" s="83">
        <v>6430</v>
      </c>
      <c r="C88" s="84" t="s">
        <v>144</v>
      </c>
      <c r="D88" s="85"/>
      <c r="E88" s="86">
        <v>19099</v>
      </c>
      <c r="F88" s="149">
        <v>19099</v>
      </c>
      <c r="G88" s="87">
        <f t="shared" si="2"/>
        <v>1</v>
      </c>
      <c r="H88" s="88">
        <f t="shared" si="3"/>
        <v>3.399787258092484E-05</v>
      </c>
      <c r="I88" s="2"/>
    </row>
    <row r="89" spans="1:9" s="17" customFormat="1" ht="19.5" customHeight="1">
      <c r="A89" s="11">
        <v>851</v>
      </c>
      <c r="B89" s="82"/>
      <c r="C89" s="12" t="s">
        <v>94</v>
      </c>
      <c r="D89" s="12">
        <f>SUM(D90:D96)</f>
        <v>6247550</v>
      </c>
      <c r="E89" s="13">
        <f>SUM(E90:E96)</f>
        <v>5717398</v>
      </c>
      <c r="F89" s="148">
        <f>SUM(F90:F96)</f>
        <v>5018096.029999999</v>
      </c>
      <c r="G89" s="35">
        <f t="shared" si="2"/>
        <v>0.8776887720602973</v>
      </c>
      <c r="H89" s="5">
        <f t="shared" si="3"/>
        <v>0.008932645134655467</v>
      </c>
      <c r="I89" s="2"/>
    </row>
    <row r="90" spans="1:9" s="1" customFormat="1" ht="12.75">
      <c r="A90" s="91"/>
      <c r="B90" s="92" t="s">
        <v>53</v>
      </c>
      <c r="C90" s="84" t="s">
        <v>95</v>
      </c>
      <c r="D90" s="85">
        <v>2500000</v>
      </c>
      <c r="E90" s="86">
        <v>2500000</v>
      </c>
      <c r="F90" s="149">
        <v>2750369.33</v>
      </c>
      <c r="G90" s="87">
        <f t="shared" si="2"/>
        <v>1.100147732</v>
      </c>
      <c r="H90" s="88">
        <f t="shared" si="3"/>
        <v>0.004895895388859293</v>
      </c>
      <c r="I90" s="2"/>
    </row>
    <row r="91" spans="1:9" s="15" customFormat="1" ht="12.75">
      <c r="A91" s="91"/>
      <c r="B91" s="89" t="s">
        <v>28</v>
      </c>
      <c r="C91" s="84" t="s">
        <v>66</v>
      </c>
      <c r="D91" s="85"/>
      <c r="E91" s="86"/>
      <c r="F91" s="149">
        <v>26.4</v>
      </c>
      <c r="G91" s="87"/>
      <c r="H91" s="88">
        <f t="shared" si="3"/>
        <v>4.699428431522152E-08</v>
      </c>
      <c r="I91" s="2"/>
    </row>
    <row r="92" spans="1:9" s="1" customFormat="1" ht="51">
      <c r="A92" s="83"/>
      <c r="B92" s="92" t="s">
        <v>30</v>
      </c>
      <c r="C92" s="84" t="s">
        <v>116</v>
      </c>
      <c r="D92" s="85"/>
      <c r="E92" s="86"/>
      <c r="F92" s="149">
        <v>6054.32</v>
      </c>
      <c r="G92" s="87"/>
      <c r="H92" s="88">
        <f t="shared" si="3"/>
        <v>1.0777213462701967E-05</v>
      </c>
      <c r="I92" s="2"/>
    </row>
    <row r="93" spans="1:9" s="17" customFormat="1" ht="12.75">
      <c r="A93" s="91"/>
      <c r="B93" s="92" t="s">
        <v>52</v>
      </c>
      <c r="C93" s="84" t="s">
        <v>92</v>
      </c>
      <c r="D93" s="85"/>
      <c r="E93" s="86"/>
      <c r="F93" s="149">
        <v>110.13</v>
      </c>
      <c r="G93" s="87"/>
      <c r="H93" s="88">
        <f t="shared" si="3"/>
        <v>1.9604092922861158E-07</v>
      </c>
      <c r="I93" s="2"/>
    </row>
    <row r="94" spans="1:9" s="1" customFormat="1" ht="38.25">
      <c r="A94" s="91"/>
      <c r="B94" s="83">
        <v>2010</v>
      </c>
      <c r="C94" s="84" t="s">
        <v>77</v>
      </c>
      <c r="D94" s="85">
        <v>1550</v>
      </c>
      <c r="E94" s="86">
        <v>1550</v>
      </c>
      <c r="F94" s="149">
        <v>1549.82</v>
      </c>
      <c r="G94" s="87">
        <f t="shared" si="2"/>
        <v>0.9998838709677419</v>
      </c>
      <c r="H94" s="88">
        <f t="shared" si="3"/>
        <v>2.758813701417296E-06</v>
      </c>
      <c r="I94" s="2"/>
    </row>
    <row r="95" spans="1:9" ht="38.25">
      <c r="A95" s="91"/>
      <c r="B95" s="83">
        <v>2110</v>
      </c>
      <c r="C95" s="84" t="s">
        <v>67</v>
      </c>
      <c r="D95" s="85">
        <v>3746000</v>
      </c>
      <c r="E95" s="86">
        <v>3200421</v>
      </c>
      <c r="F95" s="149">
        <v>2244559.2</v>
      </c>
      <c r="G95" s="87">
        <f t="shared" si="2"/>
        <v>0.7013324809454756</v>
      </c>
      <c r="H95" s="88">
        <f t="shared" si="3"/>
        <v>0.003995509591179779</v>
      </c>
      <c r="I95" s="2"/>
    </row>
    <row r="96" spans="1:9" s="1" customFormat="1" ht="25.5">
      <c r="A96" s="91"/>
      <c r="B96" s="83">
        <v>6339</v>
      </c>
      <c r="C96" s="84" t="s">
        <v>60</v>
      </c>
      <c r="D96" s="85"/>
      <c r="E96" s="86">
        <v>15427</v>
      </c>
      <c r="F96" s="149">
        <v>15426.83</v>
      </c>
      <c r="G96" s="87">
        <f t="shared" si="2"/>
        <v>0.9999889803591107</v>
      </c>
      <c r="H96" s="88">
        <f t="shared" si="3"/>
        <v>2.7461092238734425E-05</v>
      </c>
      <c r="I96" s="2"/>
    </row>
    <row r="97" spans="1:9" s="1" customFormat="1" ht="19.5" customHeight="1">
      <c r="A97" s="11">
        <v>852</v>
      </c>
      <c r="B97" s="82"/>
      <c r="C97" s="12" t="s">
        <v>54</v>
      </c>
      <c r="D97" s="12">
        <f>SUM(D98:D111)</f>
        <v>30508700</v>
      </c>
      <c r="E97" s="13">
        <f>SUM(E98:E111)</f>
        <v>26315944</v>
      </c>
      <c r="F97" s="148">
        <f>SUM(F98:F111)</f>
        <v>25173889.43</v>
      </c>
      <c r="G97" s="35">
        <f t="shared" si="2"/>
        <v>0.9566021811719921</v>
      </c>
      <c r="H97" s="5">
        <f t="shared" si="3"/>
        <v>0.04481170140883976</v>
      </c>
      <c r="I97" s="2"/>
    </row>
    <row r="98" spans="1:9" s="28" customFormat="1" ht="29.25" customHeight="1">
      <c r="A98" s="111"/>
      <c r="B98" s="109" t="s">
        <v>174</v>
      </c>
      <c r="C98" s="112" t="s">
        <v>175</v>
      </c>
      <c r="D98" s="24"/>
      <c r="E98" s="25"/>
      <c r="F98" s="154">
        <v>24090.16</v>
      </c>
      <c r="G98" s="153"/>
      <c r="H98" s="22">
        <f t="shared" si="3"/>
        <v>4.288256925148397E-05</v>
      </c>
      <c r="I98" s="155"/>
    </row>
    <row r="99" spans="1:9" s="15" customFormat="1" ht="12.75">
      <c r="A99" s="91"/>
      <c r="B99" s="89" t="s">
        <v>28</v>
      </c>
      <c r="C99" s="84" t="s">
        <v>66</v>
      </c>
      <c r="D99" s="85"/>
      <c r="E99" s="86"/>
      <c r="F99" s="149">
        <v>2818.22</v>
      </c>
      <c r="G99" s="87"/>
      <c r="H99" s="88">
        <f t="shared" si="3"/>
        <v>5.016675452380439E-06</v>
      </c>
      <c r="I99" s="2"/>
    </row>
    <row r="100" spans="1:9" s="17" customFormat="1" ht="12.75">
      <c r="A100" s="83"/>
      <c r="B100" s="89" t="s">
        <v>55</v>
      </c>
      <c r="C100" s="84" t="s">
        <v>96</v>
      </c>
      <c r="D100" s="85">
        <v>1901600</v>
      </c>
      <c r="E100" s="86">
        <v>2048600</v>
      </c>
      <c r="F100" s="149">
        <v>2517621.64</v>
      </c>
      <c r="G100" s="87">
        <f t="shared" si="2"/>
        <v>1.228947398223177</v>
      </c>
      <c r="H100" s="88">
        <f t="shared" si="3"/>
        <v>0.004481584361678571</v>
      </c>
      <c r="I100" s="2"/>
    </row>
    <row r="101" spans="1:9" s="17" customFormat="1" ht="12.75">
      <c r="A101" s="91"/>
      <c r="B101" s="92" t="s">
        <v>52</v>
      </c>
      <c r="C101" s="84" t="s">
        <v>92</v>
      </c>
      <c r="D101" s="85">
        <v>1000</v>
      </c>
      <c r="E101" s="86">
        <v>1000</v>
      </c>
      <c r="F101" s="149">
        <v>5283.49</v>
      </c>
      <c r="G101" s="87">
        <f t="shared" si="2"/>
        <v>5.28349</v>
      </c>
      <c r="H101" s="88">
        <f t="shared" si="3"/>
        <v>9.405069365023854E-06</v>
      </c>
      <c r="I101" s="2"/>
    </row>
    <row r="102" spans="1:9" s="1" customFormat="1" ht="12.75">
      <c r="A102" s="83"/>
      <c r="B102" s="89" t="s">
        <v>33</v>
      </c>
      <c r="C102" s="84" t="s">
        <v>72</v>
      </c>
      <c r="D102" s="85">
        <v>243400</v>
      </c>
      <c r="E102" s="86">
        <v>243400</v>
      </c>
      <c r="F102" s="149">
        <v>160126.67</v>
      </c>
      <c r="G102" s="87">
        <f t="shared" si="2"/>
        <v>0.6578745686113394</v>
      </c>
      <c r="H102" s="88">
        <f t="shared" si="3"/>
        <v>0.0002850393278950626</v>
      </c>
      <c r="I102" s="2"/>
    </row>
    <row r="103" spans="1:9" s="1" customFormat="1" ht="38.25">
      <c r="A103" s="83"/>
      <c r="B103" s="83">
        <v>2010</v>
      </c>
      <c r="C103" s="84" t="s">
        <v>77</v>
      </c>
      <c r="D103" s="85">
        <v>22951000</v>
      </c>
      <c r="E103" s="86">
        <v>17473169</v>
      </c>
      <c r="F103" s="149">
        <v>15982679.58</v>
      </c>
      <c r="G103" s="87">
        <f t="shared" si="2"/>
        <v>0.9146983915739612</v>
      </c>
      <c r="H103" s="88">
        <f t="shared" si="3"/>
        <v>0.02845055258718202</v>
      </c>
      <c r="I103" s="2"/>
    </row>
    <row r="104" spans="1:9" s="1" customFormat="1" ht="38.25">
      <c r="A104" s="83"/>
      <c r="B104" s="83">
        <v>2020</v>
      </c>
      <c r="C104" s="84" t="s">
        <v>74</v>
      </c>
      <c r="D104" s="85">
        <v>3155000</v>
      </c>
      <c r="E104" s="86">
        <v>339800</v>
      </c>
      <c r="F104" s="149">
        <v>335951.16</v>
      </c>
      <c r="G104" s="87">
        <f t="shared" si="2"/>
        <v>0.9886732195409064</v>
      </c>
      <c r="H104" s="88">
        <f t="shared" si="3"/>
        <v>0.0005980221336768361</v>
      </c>
      <c r="I104" s="2"/>
    </row>
    <row r="105" spans="1:9" s="1" customFormat="1" ht="25.5">
      <c r="A105" s="83"/>
      <c r="B105" s="83">
        <v>2030</v>
      </c>
      <c r="C105" s="84" t="s">
        <v>103</v>
      </c>
      <c r="D105" s="85">
        <v>1688000</v>
      </c>
      <c r="E105" s="86">
        <v>3153665</v>
      </c>
      <c r="F105" s="149">
        <v>2953926.72</v>
      </c>
      <c r="G105" s="87">
        <f t="shared" si="2"/>
        <v>0.9366647123267691</v>
      </c>
      <c r="H105" s="88">
        <f t="shared" si="3"/>
        <v>0.005258245156288249</v>
      </c>
      <c r="I105" s="2"/>
    </row>
    <row r="106" spans="1:9" s="1" customFormat="1" ht="38.25">
      <c r="A106" s="83"/>
      <c r="B106" s="83">
        <v>2110</v>
      </c>
      <c r="C106" s="84" t="s">
        <v>67</v>
      </c>
      <c r="D106" s="85"/>
      <c r="E106" s="86">
        <v>347500</v>
      </c>
      <c r="F106" s="149">
        <v>326245.88</v>
      </c>
      <c r="G106" s="87">
        <f t="shared" si="2"/>
        <v>0.9388370647482015</v>
      </c>
      <c r="H106" s="88">
        <f t="shared" si="3"/>
        <v>0.0005807458955071834</v>
      </c>
      <c r="I106" s="2"/>
    </row>
    <row r="107" spans="1:9" s="1" customFormat="1" ht="25.5">
      <c r="A107" s="83"/>
      <c r="B107" s="83">
        <v>2130</v>
      </c>
      <c r="C107" s="84" t="s">
        <v>68</v>
      </c>
      <c r="D107" s="85"/>
      <c r="E107" s="86">
        <v>2145447</v>
      </c>
      <c r="F107" s="149">
        <v>2142849.03</v>
      </c>
      <c r="G107" s="87">
        <f t="shared" si="2"/>
        <v>0.9987890775209082</v>
      </c>
      <c r="H107" s="88">
        <f t="shared" si="3"/>
        <v>0.00381445668789457</v>
      </c>
      <c r="I107" s="2"/>
    </row>
    <row r="108" spans="1:9" s="66" customFormat="1" ht="38.25">
      <c r="A108" s="91"/>
      <c r="B108" s="83">
        <v>2320</v>
      </c>
      <c r="C108" s="84" t="s">
        <v>26</v>
      </c>
      <c r="D108" s="85">
        <v>568700</v>
      </c>
      <c r="E108" s="86">
        <v>428054</v>
      </c>
      <c r="F108" s="149">
        <v>587243.36</v>
      </c>
      <c r="G108" s="87">
        <f t="shared" si="2"/>
        <v>1.371890836202909</v>
      </c>
      <c r="H108" s="88">
        <f t="shared" si="3"/>
        <v>0.0010453439932600751</v>
      </c>
      <c r="I108" s="65"/>
    </row>
    <row r="109" spans="1:9" s="1" customFormat="1" ht="38.25">
      <c r="A109" s="91"/>
      <c r="B109" s="83">
        <v>2360</v>
      </c>
      <c r="C109" s="84" t="s">
        <v>34</v>
      </c>
      <c r="D109" s="85"/>
      <c r="E109" s="86"/>
      <c r="F109" s="149">
        <v>53463.12</v>
      </c>
      <c r="G109" s="87"/>
      <c r="H109" s="88">
        <f t="shared" si="3"/>
        <v>9.51689796082881E-05</v>
      </c>
      <c r="I109" s="2"/>
    </row>
    <row r="110" spans="1:9" s="66" customFormat="1" ht="38.25">
      <c r="A110" s="91"/>
      <c r="B110" s="83">
        <v>6310</v>
      </c>
      <c r="C110" s="84" t="s">
        <v>160</v>
      </c>
      <c r="D110" s="85"/>
      <c r="E110" s="86">
        <v>5309</v>
      </c>
      <c r="F110" s="149">
        <v>5309</v>
      </c>
      <c r="G110" s="87">
        <f t="shared" si="2"/>
        <v>1</v>
      </c>
      <c r="H110" s="88">
        <f t="shared" si="3"/>
        <v>9.450479372329964E-06</v>
      </c>
      <c r="I110" s="65"/>
    </row>
    <row r="111" spans="1:9" s="66" customFormat="1" ht="25.5">
      <c r="A111" s="91"/>
      <c r="B111" s="83">
        <v>6430</v>
      </c>
      <c r="C111" s="84" t="s">
        <v>144</v>
      </c>
      <c r="D111" s="85"/>
      <c r="E111" s="86">
        <v>130000</v>
      </c>
      <c r="F111" s="149">
        <v>76281.4</v>
      </c>
      <c r="G111" s="87">
        <f t="shared" si="2"/>
        <v>0.58678</v>
      </c>
      <c r="H111" s="88">
        <f t="shared" si="3"/>
        <v>0.00013578749240769465</v>
      </c>
      <c r="I111" s="65"/>
    </row>
    <row r="112" spans="1:9" s="1" customFormat="1" ht="19.5" customHeight="1">
      <c r="A112" s="11">
        <v>853</v>
      </c>
      <c r="B112" s="82"/>
      <c r="C112" s="12" t="s">
        <v>15</v>
      </c>
      <c r="D112" s="12">
        <f>SUM(D113:D120)</f>
        <v>1032993</v>
      </c>
      <c r="E112" s="13">
        <f>SUM(E113:E120)</f>
        <v>2488560</v>
      </c>
      <c r="F112" s="148">
        <f>SUM(F113:F120)</f>
        <v>2569646.1500000004</v>
      </c>
      <c r="G112" s="35">
        <f t="shared" si="2"/>
        <v>1.0325835623814577</v>
      </c>
      <c r="H112" s="5">
        <f t="shared" si="3"/>
        <v>0.004574192491008121</v>
      </c>
      <c r="I112" s="2"/>
    </row>
    <row r="113" spans="1:9" s="1" customFormat="1" ht="12.75">
      <c r="A113" s="91"/>
      <c r="B113" s="92" t="s">
        <v>55</v>
      </c>
      <c r="C113" s="84" t="s">
        <v>96</v>
      </c>
      <c r="D113" s="85">
        <v>528600</v>
      </c>
      <c r="E113" s="86">
        <v>528600</v>
      </c>
      <c r="F113" s="149">
        <v>560227.46</v>
      </c>
      <c r="G113" s="87">
        <f t="shared" si="2"/>
        <v>1.0598325009458947</v>
      </c>
      <c r="H113" s="88">
        <f t="shared" si="3"/>
        <v>0.0009972533536528178</v>
      </c>
      <c r="I113" s="2"/>
    </row>
    <row r="114" spans="1:9" s="1" customFormat="1" ht="12.75">
      <c r="A114" s="91"/>
      <c r="B114" s="92" t="s">
        <v>170</v>
      </c>
      <c r="C114" s="84" t="s">
        <v>171</v>
      </c>
      <c r="D114" s="85"/>
      <c r="E114" s="25"/>
      <c r="F114" s="149">
        <v>5000</v>
      </c>
      <c r="G114" s="87"/>
      <c r="H114" s="88">
        <f t="shared" si="3"/>
        <v>8.900432635458621E-06</v>
      </c>
      <c r="I114" s="2"/>
    </row>
    <row r="115" spans="1:9" s="17" customFormat="1" ht="12.75">
      <c r="A115" s="91"/>
      <c r="B115" s="92" t="s">
        <v>52</v>
      </c>
      <c r="C115" s="84" t="s">
        <v>92</v>
      </c>
      <c r="D115" s="85"/>
      <c r="E115" s="86"/>
      <c r="F115" s="149">
        <v>299.17</v>
      </c>
      <c r="G115" s="87"/>
      <c r="H115" s="88">
        <f t="shared" si="3"/>
        <v>5.325484863100312E-07</v>
      </c>
      <c r="I115" s="2"/>
    </row>
    <row r="116" spans="1:9" s="1" customFormat="1" ht="12.75">
      <c r="A116" s="83"/>
      <c r="B116" s="92" t="s">
        <v>33</v>
      </c>
      <c r="C116" s="84" t="s">
        <v>72</v>
      </c>
      <c r="D116" s="85"/>
      <c r="E116" s="86">
        <v>38902</v>
      </c>
      <c r="F116" s="149">
        <v>37702.41</v>
      </c>
      <c r="G116" s="87">
        <f t="shared" si="2"/>
        <v>0.9691637962058507</v>
      </c>
      <c r="H116" s="88">
        <f t="shared" si="3"/>
        <v>6.71135520798883E-05</v>
      </c>
      <c r="I116" s="2"/>
    </row>
    <row r="117" spans="1:9" s="1" customFormat="1" ht="38.25">
      <c r="A117" s="83"/>
      <c r="B117" s="83">
        <v>2110</v>
      </c>
      <c r="C117" s="84" t="s">
        <v>67</v>
      </c>
      <c r="D117" s="85">
        <v>176000</v>
      </c>
      <c r="E117" s="86">
        <v>176000</v>
      </c>
      <c r="F117" s="149">
        <v>174815.85</v>
      </c>
      <c r="G117" s="87">
        <f t="shared" si="2"/>
        <v>0.993271875</v>
      </c>
      <c r="H117" s="88">
        <f aca="true" t="shared" si="4" ref="H117:H148">F117/$F$160</f>
        <v>0.0003111873393070878</v>
      </c>
      <c r="I117" s="2"/>
    </row>
    <row r="118" spans="1:9" s="1" customFormat="1" ht="38.25">
      <c r="A118" s="83"/>
      <c r="B118" s="83">
        <v>2320</v>
      </c>
      <c r="C118" s="97" t="s">
        <v>161</v>
      </c>
      <c r="D118" s="85"/>
      <c r="E118" s="86">
        <v>1030744</v>
      </c>
      <c r="F118" s="149">
        <v>1030744</v>
      </c>
      <c r="G118" s="87">
        <f t="shared" si="2"/>
        <v>1</v>
      </c>
      <c r="H118" s="88">
        <f t="shared" si="4"/>
        <v>0.0018348135072806322</v>
      </c>
      <c r="I118" s="2"/>
    </row>
    <row r="119" spans="1:9" s="1" customFormat="1" ht="38.25">
      <c r="A119" s="83"/>
      <c r="B119" s="83">
        <v>2690</v>
      </c>
      <c r="C119" s="84" t="s">
        <v>9</v>
      </c>
      <c r="D119" s="85"/>
      <c r="E119" s="86">
        <v>355100</v>
      </c>
      <c r="F119" s="149">
        <v>355100</v>
      </c>
      <c r="G119" s="87">
        <f t="shared" si="2"/>
        <v>1</v>
      </c>
      <c r="H119" s="88">
        <f t="shared" si="4"/>
        <v>0.0006321087257702713</v>
      </c>
      <c r="I119" s="2"/>
    </row>
    <row r="120" spans="1:9" s="1" customFormat="1" ht="38.25">
      <c r="A120" s="83"/>
      <c r="B120" s="83">
        <v>2708</v>
      </c>
      <c r="C120" s="84" t="s">
        <v>8</v>
      </c>
      <c r="D120" s="85">
        <v>328393</v>
      </c>
      <c r="E120" s="86">
        <v>359214</v>
      </c>
      <c r="F120" s="149">
        <v>405757.26</v>
      </c>
      <c r="G120" s="87">
        <f t="shared" si="2"/>
        <v>1.1295697272378025</v>
      </c>
      <c r="H120" s="88">
        <f t="shared" si="4"/>
        <v>0.0007222830317956538</v>
      </c>
      <c r="I120" s="2"/>
    </row>
    <row r="121" spans="1:9" ht="19.5" customHeight="1">
      <c r="A121" s="11">
        <v>854</v>
      </c>
      <c r="B121" s="82"/>
      <c r="C121" s="12" t="s">
        <v>104</v>
      </c>
      <c r="D121" s="12">
        <f>SUM(D122:D128)</f>
        <v>186201</v>
      </c>
      <c r="E121" s="13">
        <f>SUM(E122:E128)</f>
        <v>853157</v>
      </c>
      <c r="F121" s="148">
        <f>SUM(F122:F128)</f>
        <v>858217.98</v>
      </c>
      <c r="G121" s="35">
        <f t="shared" si="2"/>
        <v>1.0059320617424459</v>
      </c>
      <c r="H121" s="5">
        <f t="shared" si="4"/>
        <v>0.0015277022635058748</v>
      </c>
      <c r="I121" s="2"/>
    </row>
    <row r="122" spans="1:9" s="1" customFormat="1" ht="12.75">
      <c r="A122" s="91"/>
      <c r="B122" s="92" t="s">
        <v>55</v>
      </c>
      <c r="C122" s="84" t="s">
        <v>96</v>
      </c>
      <c r="D122" s="85"/>
      <c r="E122" s="86"/>
      <c r="F122" s="149">
        <v>1053.38</v>
      </c>
      <c r="G122" s="87"/>
      <c r="H122" s="88">
        <f t="shared" si="4"/>
        <v>1.8751075459078806E-06</v>
      </c>
      <c r="I122" s="2"/>
    </row>
    <row r="123" spans="1:9" s="17" customFormat="1" ht="12.75">
      <c r="A123" s="91"/>
      <c r="B123" s="92" t="s">
        <v>52</v>
      </c>
      <c r="C123" s="84" t="s">
        <v>92</v>
      </c>
      <c r="D123" s="85"/>
      <c r="E123" s="86"/>
      <c r="F123" s="149">
        <v>128.83</v>
      </c>
      <c r="G123" s="87"/>
      <c r="H123" s="88">
        <f t="shared" si="4"/>
        <v>2.2932854728522686E-07</v>
      </c>
      <c r="I123" s="2"/>
    </row>
    <row r="124" spans="1:9" s="1" customFormat="1" ht="12.75">
      <c r="A124" s="83"/>
      <c r="B124" s="92" t="s">
        <v>33</v>
      </c>
      <c r="C124" s="84" t="s">
        <v>72</v>
      </c>
      <c r="D124" s="85"/>
      <c r="E124" s="86"/>
      <c r="F124" s="149">
        <v>5126.17</v>
      </c>
      <c r="G124" s="87"/>
      <c r="H124" s="88">
        <f t="shared" si="4"/>
        <v>9.125026152581784E-06</v>
      </c>
      <c r="I124" s="2"/>
    </row>
    <row r="125" spans="1:9" s="1" customFormat="1" ht="25.5">
      <c r="A125" s="91"/>
      <c r="B125" s="92">
        <v>2030</v>
      </c>
      <c r="C125" s="84" t="s">
        <v>103</v>
      </c>
      <c r="D125" s="85"/>
      <c r="E125" s="86">
        <v>601182</v>
      </c>
      <c r="F125" s="149">
        <v>599935.23</v>
      </c>
      <c r="G125" s="87">
        <f t="shared" si="2"/>
        <v>0.9979261355130393</v>
      </c>
      <c r="H125" s="88">
        <f t="shared" si="4"/>
        <v>0.0010679366200506749</v>
      </c>
      <c r="I125" s="2"/>
    </row>
    <row r="126" spans="1:9" s="1" customFormat="1" ht="25.5">
      <c r="A126" s="91"/>
      <c r="B126" s="92">
        <v>2130</v>
      </c>
      <c r="C126" s="84" t="s">
        <v>68</v>
      </c>
      <c r="D126" s="85"/>
      <c r="E126" s="86">
        <v>64525</v>
      </c>
      <c r="F126" s="149">
        <v>64524.37</v>
      </c>
      <c r="G126" s="87">
        <f t="shared" si="2"/>
        <v>0.999990236342503</v>
      </c>
      <c r="H126" s="88">
        <f t="shared" si="4"/>
        <v>0.00011485896170608145</v>
      </c>
      <c r="I126" s="2"/>
    </row>
    <row r="127" spans="1:9" s="1" customFormat="1" ht="51">
      <c r="A127" s="91"/>
      <c r="B127" s="92">
        <v>2888</v>
      </c>
      <c r="C127" s="84" t="s">
        <v>25</v>
      </c>
      <c r="D127" s="85">
        <v>124773</v>
      </c>
      <c r="E127" s="86">
        <v>125985</v>
      </c>
      <c r="F127" s="149">
        <v>125985.15</v>
      </c>
      <c r="G127" s="87">
        <f t="shared" si="2"/>
        <v>1.0000011906179307</v>
      </c>
      <c r="H127" s="88">
        <f t="shared" si="4"/>
        <v>0.00022426446812862994</v>
      </c>
      <c r="I127" s="2"/>
    </row>
    <row r="128" spans="1:9" s="1" customFormat="1" ht="51">
      <c r="A128" s="91"/>
      <c r="B128" s="92">
        <v>2889</v>
      </c>
      <c r="C128" s="84" t="s">
        <v>25</v>
      </c>
      <c r="D128" s="85">
        <v>61428</v>
      </c>
      <c r="E128" s="86">
        <v>61465</v>
      </c>
      <c r="F128" s="149">
        <v>61464.85</v>
      </c>
      <c r="G128" s="87">
        <f t="shared" si="2"/>
        <v>0.9999975595867566</v>
      </c>
      <c r="H128" s="88">
        <f t="shared" si="4"/>
        <v>0.00010941275137471377</v>
      </c>
      <c r="I128" s="2"/>
    </row>
    <row r="129" spans="1:9" s="1" customFormat="1" ht="19.5" customHeight="1">
      <c r="A129" s="11">
        <v>900</v>
      </c>
      <c r="B129" s="82"/>
      <c r="C129" s="12" t="s">
        <v>97</v>
      </c>
      <c r="D129" s="12">
        <f>SUM(D130:D144)</f>
        <v>134284975</v>
      </c>
      <c r="E129" s="13">
        <f>SUM(E130:E144)</f>
        <v>113843894</v>
      </c>
      <c r="F129" s="148">
        <f>SUM(F130:F144)</f>
        <v>94513652.39</v>
      </c>
      <c r="G129" s="35">
        <f t="shared" si="2"/>
        <v>0.8302039667581996</v>
      </c>
      <c r="H129" s="5">
        <f t="shared" si="4"/>
        <v>0.16824247924566954</v>
      </c>
      <c r="I129" s="2"/>
    </row>
    <row r="130" spans="1:9" s="1" customFormat="1" ht="12.75">
      <c r="A130" s="91"/>
      <c r="B130" s="92" t="s">
        <v>56</v>
      </c>
      <c r="C130" s="84" t="s">
        <v>57</v>
      </c>
      <c r="D130" s="85">
        <v>10000</v>
      </c>
      <c r="E130" s="86">
        <v>10000</v>
      </c>
      <c r="F130" s="149">
        <v>23547.32</v>
      </c>
      <c r="G130" s="87">
        <f t="shared" si="2"/>
        <v>2.354732</v>
      </c>
      <c r="H130" s="88">
        <f t="shared" si="4"/>
        <v>4.19162670811175E-05</v>
      </c>
      <c r="I130" s="2"/>
    </row>
    <row r="131" spans="1:9" s="1" customFormat="1" ht="25.5">
      <c r="A131" s="91"/>
      <c r="B131" s="92" t="s">
        <v>147</v>
      </c>
      <c r="C131" s="84" t="s">
        <v>157</v>
      </c>
      <c r="D131" s="86"/>
      <c r="E131" s="86"/>
      <c r="F131" s="149">
        <v>10454.43</v>
      </c>
      <c r="G131" s="87"/>
      <c r="H131" s="88">
        <f t="shared" si="4"/>
        <v>1.8609789991423536E-05</v>
      </c>
      <c r="I131" s="2"/>
    </row>
    <row r="132" spans="1:9" s="1" customFormat="1" ht="12.75">
      <c r="A132" s="91"/>
      <c r="B132" s="92" t="s">
        <v>37</v>
      </c>
      <c r="C132" s="84" t="s">
        <v>79</v>
      </c>
      <c r="D132" s="85">
        <v>170000</v>
      </c>
      <c r="E132" s="86">
        <v>250000</v>
      </c>
      <c r="F132" s="149">
        <v>287843.75</v>
      </c>
      <c r="G132" s="87">
        <f t="shared" si="2"/>
        <v>1.151375</v>
      </c>
      <c r="H132" s="88">
        <f t="shared" si="4"/>
        <v>0.0005123867812825585</v>
      </c>
      <c r="I132" s="2"/>
    </row>
    <row r="133" spans="1:9" s="1" customFormat="1" ht="25.5">
      <c r="A133" s="91"/>
      <c r="B133" s="92" t="s">
        <v>145</v>
      </c>
      <c r="C133" s="84" t="s">
        <v>146</v>
      </c>
      <c r="D133" s="85">
        <v>5000</v>
      </c>
      <c r="E133" s="86">
        <v>10000</v>
      </c>
      <c r="F133" s="149">
        <v>53171.44</v>
      </c>
      <c r="G133" s="87">
        <f t="shared" si="2"/>
        <v>5.317144</v>
      </c>
      <c r="H133" s="88">
        <f t="shared" si="4"/>
        <v>9.4649763970066E-05</v>
      </c>
      <c r="I133" s="2"/>
    </row>
    <row r="134" spans="1:9" s="1" customFormat="1" ht="12.75">
      <c r="A134" s="91"/>
      <c r="B134" s="89" t="s">
        <v>28</v>
      </c>
      <c r="C134" s="84" t="s">
        <v>66</v>
      </c>
      <c r="D134" s="85">
        <v>3000000</v>
      </c>
      <c r="E134" s="86">
        <v>4100000</v>
      </c>
      <c r="F134" s="149">
        <v>4135827.9</v>
      </c>
      <c r="G134" s="87">
        <f t="shared" si="2"/>
        <v>1.008738512195122</v>
      </c>
      <c r="H134" s="88">
        <f t="shared" si="4"/>
        <v>0.007362131523160059</v>
      </c>
      <c r="I134" s="2"/>
    </row>
    <row r="135" spans="1:9" s="1" customFormat="1" ht="12.75">
      <c r="A135" s="91"/>
      <c r="B135" s="92" t="s">
        <v>55</v>
      </c>
      <c r="C135" s="84" t="s">
        <v>96</v>
      </c>
      <c r="D135" s="85">
        <v>44000</v>
      </c>
      <c r="E135" s="86">
        <v>64000</v>
      </c>
      <c r="F135" s="149">
        <v>108822.77</v>
      </c>
      <c r="G135" s="87">
        <f t="shared" si="2"/>
        <v>1.70035578125</v>
      </c>
      <c r="H135" s="88">
        <f t="shared" si="4"/>
        <v>0.0001937139467178015</v>
      </c>
      <c r="I135" s="2"/>
    </row>
    <row r="136" spans="1:9" s="1" customFormat="1" ht="12.75">
      <c r="A136" s="93"/>
      <c r="B136" s="92" t="s">
        <v>52</v>
      </c>
      <c r="C136" s="84" t="s">
        <v>92</v>
      </c>
      <c r="D136" s="85">
        <v>13000</v>
      </c>
      <c r="E136" s="86">
        <v>13000</v>
      </c>
      <c r="F136" s="149">
        <v>19669.92</v>
      </c>
      <c r="G136" s="87">
        <f t="shared" si="2"/>
        <v>1.513070769230769</v>
      </c>
      <c r="H136" s="88">
        <f t="shared" si="4"/>
        <v>3.501415958097205E-05</v>
      </c>
      <c r="I136" s="2"/>
    </row>
    <row r="137" spans="1:9" s="1" customFormat="1" ht="12.75">
      <c r="A137" s="93"/>
      <c r="B137" s="92" t="s">
        <v>176</v>
      </c>
      <c r="C137" s="84" t="s">
        <v>92</v>
      </c>
      <c r="D137" s="85"/>
      <c r="E137" s="86"/>
      <c r="F137" s="149">
        <v>214433.95</v>
      </c>
      <c r="G137" s="87"/>
      <c r="H137" s="88">
        <f t="shared" si="4"/>
        <v>0.00038171098534606044</v>
      </c>
      <c r="I137" s="2"/>
    </row>
    <row r="138" spans="1:9" s="1" customFormat="1" ht="12.75">
      <c r="A138" s="83"/>
      <c r="B138" s="89" t="s">
        <v>33</v>
      </c>
      <c r="C138" s="84" t="s">
        <v>72</v>
      </c>
      <c r="D138" s="85">
        <v>5000</v>
      </c>
      <c r="E138" s="86">
        <v>100000</v>
      </c>
      <c r="F138" s="149">
        <v>83622.22</v>
      </c>
      <c r="G138" s="87">
        <f t="shared" si="2"/>
        <v>0.8362222</v>
      </c>
      <c r="H138" s="88">
        <f t="shared" si="4"/>
        <v>0.00014885478718750013</v>
      </c>
      <c r="I138" s="2"/>
    </row>
    <row r="139" spans="1:9" s="1" customFormat="1" ht="38.25">
      <c r="A139" s="91"/>
      <c r="B139" s="83">
        <v>2310</v>
      </c>
      <c r="C139" s="84" t="s">
        <v>36</v>
      </c>
      <c r="D139" s="85">
        <v>386300</v>
      </c>
      <c r="E139" s="86">
        <v>345535</v>
      </c>
      <c r="F139" s="149">
        <v>272605.38</v>
      </c>
      <c r="G139" s="87">
        <f t="shared" si="2"/>
        <v>0.7889370975443877</v>
      </c>
      <c r="H139" s="88">
        <f t="shared" si="4"/>
        <v>0.0004852611641507198</v>
      </c>
      <c r="I139" s="2"/>
    </row>
    <row r="140" spans="1:9" s="1" customFormat="1" ht="38.25">
      <c r="A140" s="91"/>
      <c r="B140" s="83">
        <v>2320</v>
      </c>
      <c r="C140" s="84" t="s">
        <v>26</v>
      </c>
      <c r="D140" s="85"/>
      <c r="E140" s="86">
        <v>22000</v>
      </c>
      <c r="F140" s="149">
        <v>21995.5</v>
      </c>
      <c r="G140" s="87">
        <f t="shared" si="2"/>
        <v>0.9997954545454546</v>
      </c>
      <c r="H140" s="88">
        <f t="shared" si="4"/>
        <v>3.915389320664602E-05</v>
      </c>
      <c r="I140" s="2"/>
    </row>
    <row r="141" spans="1:9" s="1" customFormat="1" ht="38.25">
      <c r="A141" s="91"/>
      <c r="B141" s="89">
        <v>6290</v>
      </c>
      <c r="C141" s="84" t="s">
        <v>118</v>
      </c>
      <c r="D141" s="85"/>
      <c r="E141" s="86"/>
      <c r="F141" s="149">
        <v>7100</v>
      </c>
      <c r="G141" s="87"/>
      <c r="H141" s="88">
        <f t="shared" si="4"/>
        <v>1.2638614342351242E-05</v>
      </c>
      <c r="I141" s="2"/>
    </row>
    <row r="142" spans="1:9" s="1" customFormat="1" ht="38.25">
      <c r="A142" s="91"/>
      <c r="B142" s="89">
        <v>6292</v>
      </c>
      <c r="C142" s="84" t="s">
        <v>118</v>
      </c>
      <c r="D142" s="85">
        <v>84637945</v>
      </c>
      <c r="E142" s="86">
        <v>74017577</v>
      </c>
      <c r="F142" s="149">
        <v>61047400.95</v>
      </c>
      <c r="G142" s="87">
        <f t="shared" si="2"/>
        <v>0.824768972780614</v>
      </c>
      <c r="H142" s="88">
        <f t="shared" si="4"/>
        <v>0.10866965594506153</v>
      </c>
      <c r="I142" s="2"/>
    </row>
    <row r="143" spans="1:9" s="1" customFormat="1" ht="38.25">
      <c r="A143" s="91"/>
      <c r="B143" s="89">
        <v>6610</v>
      </c>
      <c r="C143" s="84" t="s">
        <v>58</v>
      </c>
      <c r="D143" s="85">
        <v>243900</v>
      </c>
      <c r="E143" s="86">
        <v>1948000</v>
      </c>
      <c r="F143" s="149">
        <v>1809316.69</v>
      </c>
      <c r="G143" s="87">
        <f t="shared" si="2"/>
        <v>0.9288073357289528</v>
      </c>
      <c r="H143" s="88">
        <f t="shared" si="4"/>
        <v>0.0032207402631111936</v>
      </c>
      <c r="I143" s="2"/>
    </row>
    <row r="144" spans="1:9" s="1" customFormat="1" ht="38.25">
      <c r="A144" s="91"/>
      <c r="B144" s="89">
        <v>6612</v>
      </c>
      <c r="C144" s="84" t="s">
        <v>58</v>
      </c>
      <c r="D144" s="85">
        <v>45769830</v>
      </c>
      <c r="E144" s="86">
        <v>32963782</v>
      </c>
      <c r="F144" s="149">
        <v>26417840.17</v>
      </c>
      <c r="G144" s="87">
        <f t="shared" si="2"/>
        <v>0.8014201820046013</v>
      </c>
      <c r="H144" s="88">
        <f t="shared" si="4"/>
        <v>0.04702604136147955</v>
      </c>
      <c r="I144" s="2"/>
    </row>
    <row r="145" spans="1:9" s="1" customFormat="1" ht="19.5" customHeight="1">
      <c r="A145" s="11">
        <v>921</v>
      </c>
      <c r="B145" s="82"/>
      <c r="C145" s="12" t="s">
        <v>10</v>
      </c>
      <c r="D145" s="12">
        <f>SUM(D146)</f>
        <v>0</v>
      </c>
      <c r="E145" s="13">
        <f>SUM(E146)</f>
        <v>60000</v>
      </c>
      <c r="F145" s="148">
        <f>SUM(F146)</f>
        <v>49969.49</v>
      </c>
      <c r="G145" s="35">
        <f t="shared" si="2"/>
        <v>0.8328248333333333</v>
      </c>
      <c r="H145" s="5">
        <f t="shared" si="4"/>
        <v>8.895001591464464E-05</v>
      </c>
      <c r="I145" s="2"/>
    </row>
    <row r="146" spans="1:9" s="1" customFormat="1" ht="38.25">
      <c r="A146" s="83"/>
      <c r="B146" s="92">
        <v>2330</v>
      </c>
      <c r="C146" s="84" t="s">
        <v>27</v>
      </c>
      <c r="D146" s="85"/>
      <c r="E146" s="86">
        <v>60000</v>
      </c>
      <c r="F146" s="149">
        <v>49969.49</v>
      </c>
      <c r="G146" s="87">
        <f t="shared" si="2"/>
        <v>0.8328248333333333</v>
      </c>
      <c r="H146" s="88">
        <f t="shared" si="4"/>
        <v>8.895001591464464E-05</v>
      </c>
      <c r="I146" s="2"/>
    </row>
    <row r="147" spans="1:9" s="1" customFormat="1" ht="25.5">
      <c r="A147" s="11">
        <v>925</v>
      </c>
      <c r="B147" s="82"/>
      <c r="C147" s="12" t="s">
        <v>98</v>
      </c>
      <c r="D147" s="12">
        <f>SUM(D148:D151)</f>
        <v>751500</v>
      </c>
      <c r="E147" s="13">
        <f>SUM(E148:E151)</f>
        <v>751500</v>
      </c>
      <c r="F147" s="148">
        <f>SUM(F148:F151)</f>
        <v>1010823.04</v>
      </c>
      <c r="G147" s="35">
        <f t="shared" si="2"/>
        <v>1.345073905522289</v>
      </c>
      <c r="H147" s="5">
        <f t="shared" si="4"/>
        <v>0.001799352474777899</v>
      </c>
      <c r="I147" s="2"/>
    </row>
    <row r="148" spans="1:9" ht="12.75">
      <c r="A148" s="83"/>
      <c r="B148" s="92" t="s">
        <v>55</v>
      </c>
      <c r="C148" s="84" t="s">
        <v>96</v>
      </c>
      <c r="D148" s="85">
        <v>750000</v>
      </c>
      <c r="E148" s="86">
        <v>750000</v>
      </c>
      <c r="F148" s="149">
        <v>986539.87</v>
      </c>
      <c r="G148" s="87">
        <f t="shared" si="2"/>
        <v>1.3153864933333332</v>
      </c>
      <c r="H148" s="88">
        <f t="shared" si="4"/>
        <v>0.0017561263310258211</v>
      </c>
      <c r="I148" s="2"/>
    </row>
    <row r="149" spans="1:9" s="1" customFormat="1" ht="12.75">
      <c r="A149" s="93"/>
      <c r="B149" s="92" t="s">
        <v>52</v>
      </c>
      <c r="C149" s="84" t="s">
        <v>92</v>
      </c>
      <c r="D149" s="85">
        <v>500</v>
      </c>
      <c r="E149" s="86">
        <v>500</v>
      </c>
      <c r="F149" s="149">
        <v>250.79</v>
      </c>
      <c r="G149" s="87">
        <f t="shared" si="2"/>
        <v>0.50158</v>
      </c>
      <c r="H149" s="88">
        <f aca="true" t="shared" si="5" ref="H149:H160">F149/$F$160</f>
        <v>4.4642790012933353E-07</v>
      </c>
      <c r="I149" s="2"/>
    </row>
    <row r="150" spans="1:9" s="17" customFormat="1" ht="12.75">
      <c r="A150" s="93"/>
      <c r="B150" s="89" t="s">
        <v>33</v>
      </c>
      <c r="C150" s="84" t="s">
        <v>72</v>
      </c>
      <c r="D150" s="85">
        <v>1000</v>
      </c>
      <c r="E150" s="86">
        <v>1000</v>
      </c>
      <c r="F150" s="149">
        <v>2679.18</v>
      </c>
      <c r="G150" s="87">
        <f t="shared" si="2"/>
        <v>2.6791799999999997</v>
      </c>
      <c r="H150" s="88">
        <f t="shared" si="5"/>
        <v>4.769172221653605E-06</v>
      </c>
      <c r="I150" s="2"/>
    </row>
    <row r="151" spans="1:9" s="1" customFormat="1" ht="38.25">
      <c r="A151" s="83"/>
      <c r="B151" s="83">
        <v>2708</v>
      </c>
      <c r="C151" s="84" t="s">
        <v>8</v>
      </c>
      <c r="D151" s="85"/>
      <c r="E151" s="86"/>
      <c r="F151" s="149">
        <v>21353.2</v>
      </c>
      <c r="G151" s="87"/>
      <c r="H151" s="88">
        <f t="shared" si="5"/>
        <v>3.8010543630295006E-05</v>
      </c>
      <c r="I151" s="2"/>
    </row>
    <row r="152" spans="1:9" s="17" customFormat="1" ht="19.5" customHeight="1">
      <c r="A152" s="11">
        <v>926</v>
      </c>
      <c r="B152" s="82"/>
      <c r="C152" s="12" t="s">
        <v>11</v>
      </c>
      <c r="D152" s="12">
        <f>SUM(D153:D159)</f>
        <v>2788000</v>
      </c>
      <c r="E152" s="13">
        <f>SUM(E153:E159)</f>
        <v>2988000</v>
      </c>
      <c r="F152" s="148">
        <f>SUM(F153:F159)</f>
        <v>2553874.7699999996</v>
      </c>
      <c r="G152" s="35">
        <f t="shared" si="2"/>
        <v>0.8547104317269075</v>
      </c>
      <c r="H152" s="5">
        <f t="shared" si="5"/>
        <v>0.0045461180699564755</v>
      </c>
      <c r="I152" s="2"/>
    </row>
    <row r="153" spans="1:9" s="1" customFormat="1" ht="12.75">
      <c r="A153" s="64"/>
      <c r="B153" s="92" t="s">
        <v>55</v>
      </c>
      <c r="C153" s="84" t="s">
        <v>96</v>
      </c>
      <c r="D153" s="90">
        <v>2700000</v>
      </c>
      <c r="E153" s="94">
        <v>2700000</v>
      </c>
      <c r="F153" s="150">
        <v>2190878.75</v>
      </c>
      <c r="G153" s="87">
        <f t="shared" si="2"/>
        <v>0.8114365740740741</v>
      </c>
      <c r="H153" s="88">
        <f t="shared" si="5"/>
        <v>0.003899953745366558</v>
      </c>
      <c r="I153" s="2"/>
    </row>
    <row r="154" spans="1:9" ht="12.75">
      <c r="A154" s="64"/>
      <c r="B154" s="92" t="s">
        <v>52</v>
      </c>
      <c r="C154" s="84" t="s">
        <v>92</v>
      </c>
      <c r="D154" s="90">
        <v>10000</v>
      </c>
      <c r="E154" s="94">
        <v>10000</v>
      </c>
      <c r="F154" s="150">
        <v>4733.76</v>
      </c>
      <c r="G154" s="87">
        <f t="shared" si="2"/>
        <v>0.473376</v>
      </c>
      <c r="H154" s="88">
        <f t="shared" si="5"/>
        <v>8.42650239848572E-06</v>
      </c>
      <c r="I154" s="2"/>
    </row>
    <row r="155" spans="1:9" s="1" customFormat="1" ht="12.75">
      <c r="A155" s="64"/>
      <c r="B155" s="92" t="s">
        <v>33</v>
      </c>
      <c r="C155" s="84" t="s">
        <v>72</v>
      </c>
      <c r="D155" s="90">
        <v>78000</v>
      </c>
      <c r="E155" s="94">
        <v>78000</v>
      </c>
      <c r="F155" s="150">
        <v>156147.65</v>
      </c>
      <c r="G155" s="87">
        <f t="shared" si="2"/>
        <v>2.0018929487179484</v>
      </c>
      <c r="H155" s="88">
        <f t="shared" si="5"/>
        <v>0.00027795632800203406</v>
      </c>
      <c r="I155" s="2"/>
    </row>
    <row r="156" spans="1:9" s="1" customFormat="1" ht="38.25">
      <c r="A156" s="83"/>
      <c r="B156" s="83">
        <v>2708</v>
      </c>
      <c r="C156" s="84" t="s">
        <v>8</v>
      </c>
      <c r="D156" s="85"/>
      <c r="E156" s="86"/>
      <c r="F156" s="149">
        <v>36839.44</v>
      </c>
      <c r="G156" s="87"/>
      <c r="H156" s="88">
        <f t="shared" si="5"/>
        <v>6.557739080960396E-05</v>
      </c>
      <c r="I156" s="2"/>
    </row>
    <row r="157" spans="1:9" s="1" customFormat="1" ht="38.25">
      <c r="A157" s="83"/>
      <c r="B157" s="83">
        <v>2709</v>
      </c>
      <c r="C157" s="84" t="s">
        <v>8</v>
      </c>
      <c r="D157" s="85"/>
      <c r="E157" s="86"/>
      <c r="F157" s="149">
        <v>4911.93</v>
      </c>
      <c r="G157" s="87"/>
      <c r="H157" s="88">
        <f t="shared" si="5"/>
        <v>8.743660415017653E-06</v>
      </c>
      <c r="I157" s="2"/>
    </row>
    <row r="158" spans="1:9" s="1" customFormat="1" ht="51">
      <c r="A158" s="91"/>
      <c r="B158" s="92">
        <v>2888</v>
      </c>
      <c r="C158" s="84" t="s">
        <v>25</v>
      </c>
      <c r="D158" s="85"/>
      <c r="E158" s="86"/>
      <c r="F158" s="149">
        <v>9235.42</v>
      </c>
      <c r="G158" s="87"/>
      <c r="H158" s="88">
        <f t="shared" si="5"/>
        <v>1.643984671403345E-05</v>
      </c>
      <c r="I158" s="2"/>
    </row>
    <row r="159" spans="1:9" ht="38.25">
      <c r="A159" s="64"/>
      <c r="B159" s="92">
        <v>6290</v>
      </c>
      <c r="C159" s="84" t="s">
        <v>118</v>
      </c>
      <c r="D159" s="90"/>
      <c r="E159" s="94">
        <v>200000</v>
      </c>
      <c r="F159" s="150">
        <v>151127.82</v>
      </c>
      <c r="G159" s="87">
        <f t="shared" si="2"/>
        <v>0.7556391</v>
      </c>
      <c r="H159" s="88">
        <f t="shared" si="5"/>
        <v>0.00026902059625074325</v>
      </c>
      <c r="I159" s="2"/>
    </row>
    <row r="160" spans="1:9" s="1" customFormat="1" ht="19.5" customHeight="1">
      <c r="A160" s="98" t="s">
        <v>131</v>
      </c>
      <c r="B160" s="98"/>
      <c r="C160" s="99" t="s">
        <v>99</v>
      </c>
      <c r="D160" s="100">
        <f>D3+D5+D11+D20+D29+D41+D43+D51+D70+D72+D77+D89+D97+D112+D121+D129+D147+D152+D145</f>
        <v>573456247</v>
      </c>
      <c r="E160" s="116">
        <f>E3+E5+E11+E20+E29+E41+E43+E51+E70+E72+E77+E89+E97+E112+E121+E129+E147+E152+E145</f>
        <v>568341940</v>
      </c>
      <c r="F160" s="151">
        <f>F3+F5+F11+F20+F29+F41+F43+F51+F70+F72+F77+F89+F97+F112+F121+F129+F147+F152+F145</f>
        <v>561770444.74</v>
      </c>
      <c r="G160" s="35">
        <f t="shared" si="2"/>
        <v>0.988437426842017</v>
      </c>
      <c r="H160" s="5">
        <f t="shared" si="5"/>
        <v>1</v>
      </c>
      <c r="I160" s="2"/>
    </row>
    <row r="161" spans="1:9" s="1" customFormat="1" ht="12.75">
      <c r="A161" s="101"/>
      <c r="B161" s="101"/>
      <c r="C161" s="102"/>
      <c r="D161" s="85"/>
      <c r="E161" s="86"/>
      <c r="F161" s="149"/>
      <c r="G161" s="87"/>
      <c r="H161" s="88"/>
      <c r="I161" s="2"/>
    </row>
    <row r="162" spans="1:9" s="17" customFormat="1" ht="19.5" customHeight="1">
      <c r="A162" s="98" t="s">
        <v>137</v>
      </c>
      <c r="B162" s="98"/>
      <c r="C162" s="99" t="s">
        <v>100</v>
      </c>
      <c r="D162" s="100">
        <f>SUM(D163:D167)</f>
        <v>180083926</v>
      </c>
      <c r="E162" s="116">
        <f>SUM(E163:E167)</f>
        <v>171386418</v>
      </c>
      <c r="F162" s="151">
        <f>SUM(F163:F167)</f>
        <v>113276469.97</v>
      </c>
      <c r="G162" s="35">
        <f t="shared" si="2"/>
        <v>0.6609419304743274</v>
      </c>
      <c r="H162" s="5"/>
      <c r="I162" s="2"/>
    </row>
    <row r="163" spans="1:9" s="17" customFormat="1" ht="38.25">
      <c r="A163" s="83"/>
      <c r="B163" s="83">
        <v>902</v>
      </c>
      <c r="C163" s="102" t="s">
        <v>12</v>
      </c>
      <c r="D163" s="85"/>
      <c r="E163" s="86">
        <v>555815</v>
      </c>
      <c r="F163" s="149">
        <v>0</v>
      </c>
      <c r="G163" s="87">
        <f t="shared" si="2"/>
        <v>0</v>
      </c>
      <c r="H163" s="88"/>
      <c r="I163" s="2"/>
    </row>
    <row r="164" spans="1:9" s="17" customFormat="1" ht="38.25">
      <c r="A164" s="83"/>
      <c r="B164" s="83">
        <v>903</v>
      </c>
      <c r="C164" s="102" t="s">
        <v>13</v>
      </c>
      <c r="D164" s="85">
        <v>69206051</v>
      </c>
      <c r="E164" s="86">
        <v>55757071</v>
      </c>
      <c r="F164" s="149">
        <v>44269011.31</v>
      </c>
      <c r="G164" s="87">
        <f t="shared" si="2"/>
        <v>0.7939622816628944</v>
      </c>
      <c r="H164" s="88"/>
      <c r="I164" s="2"/>
    </row>
    <row r="165" spans="1:9" ht="12.75">
      <c r="A165" s="83"/>
      <c r="B165" s="83">
        <v>931</v>
      </c>
      <c r="C165" s="102" t="s">
        <v>59</v>
      </c>
      <c r="D165" s="85">
        <v>4000000</v>
      </c>
      <c r="E165" s="86">
        <v>0</v>
      </c>
      <c r="F165" s="149">
        <v>0</v>
      </c>
      <c r="G165" s="87"/>
      <c r="H165" s="88"/>
      <c r="I165" s="2"/>
    </row>
    <row r="166" spans="1:9" s="17" customFormat="1" ht="12.75">
      <c r="A166" s="83"/>
      <c r="B166" s="83">
        <v>952</v>
      </c>
      <c r="C166" s="102" t="s">
        <v>3</v>
      </c>
      <c r="D166" s="85">
        <v>91877875</v>
      </c>
      <c r="E166" s="86">
        <v>86794178</v>
      </c>
      <c r="F166" s="149">
        <v>40728105</v>
      </c>
      <c r="G166" s="87">
        <f t="shared" si="2"/>
        <v>0.46924927383954257</v>
      </c>
      <c r="H166" s="88"/>
      <c r="I166" s="2"/>
    </row>
    <row r="167" spans="1:9" s="17" customFormat="1" ht="12.75">
      <c r="A167" s="83"/>
      <c r="B167" s="83">
        <v>955</v>
      </c>
      <c r="C167" s="102" t="s">
        <v>4</v>
      </c>
      <c r="D167" s="85">
        <v>15000000</v>
      </c>
      <c r="E167" s="86">
        <v>28279354</v>
      </c>
      <c r="F167" s="149">
        <v>28279353.66</v>
      </c>
      <c r="G167" s="87">
        <f t="shared" si="2"/>
        <v>0.9999999879770946</v>
      </c>
      <c r="H167" s="88"/>
      <c r="I167" s="2"/>
    </row>
    <row r="168" spans="1:9" s="1" customFormat="1" ht="19.5" customHeight="1" thickBot="1">
      <c r="A168" s="98" t="s">
        <v>107</v>
      </c>
      <c r="B168" s="98"/>
      <c r="C168" s="103" t="s">
        <v>101</v>
      </c>
      <c r="D168" s="100">
        <f>D160+D162</f>
        <v>753540173</v>
      </c>
      <c r="E168" s="116">
        <f>E160+E162</f>
        <v>739728358</v>
      </c>
      <c r="F168" s="152">
        <f>F160+F162</f>
        <v>675046914.71</v>
      </c>
      <c r="G168" s="35">
        <f>F168/E168</f>
        <v>0.9125605465972957</v>
      </c>
      <c r="H168" s="5"/>
      <c r="I168" s="2"/>
    </row>
    <row r="169" spans="1:8" ht="12.75">
      <c r="A169" s="18"/>
      <c r="B169" s="18"/>
      <c r="C169" s="19"/>
      <c r="D169" s="19"/>
      <c r="E169" s="19"/>
      <c r="F169" s="19"/>
      <c r="G169" s="19"/>
      <c r="H169" s="19"/>
    </row>
    <row r="170" spans="1:8" ht="12.75">
      <c r="A170" s="18"/>
      <c r="B170" s="18"/>
      <c r="C170" s="19"/>
      <c r="D170" s="19"/>
      <c r="E170" s="19"/>
      <c r="F170" s="19"/>
      <c r="G170" s="19"/>
      <c r="H170" s="19"/>
    </row>
    <row r="171" spans="2:8" ht="12.75">
      <c r="B171" s="20"/>
      <c r="C171" s="16"/>
      <c r="D171" s="19"/>
      <c r="E171" s="19"/>
      <c r="F171" s="19"/>
      <c r="G171" s="19"/>
      <c r="H171" s="19"/>
    </row>
    <row r="172" spans="2:8" ht="12.75">
      <c r="B172" s="20"/>
      <c r="C172" s="16"/>
      <c r="D172" s="19"/>
      <c r="E172" s="19"/>
      <c r="F172" s="19"/>
      <c r="G172" s="19"/>
      <c r="H172" s="19"/>
    </row>
    <row r="173" spans="2:8" ht="12.75">
      <c r="B173" s="20"/>
      <c r="C173" s="16"/>
      <c r="D173" s="19"/>
      <c r="E173" s="19"/>
      <c r="F173" s="19"/>
      <c r="G173" s="19"/>
      <c r="H173" s="19"/>
    </row>
    <row r="174" spans="2:8" ht="12.75">
      <c r="B174" s="20"/>
      <c r="C174" s="16"/>
      <c r="D174" s="19"/>
      <c r="E174" s="19"/>
      <c r="F174" s="19"/>
      <c r="G174" s="19"/>
      <c r="H174" s="19"/>
    </row>
    <row r="175" spans="2:8" ht="12.75">
      <c r="B175" s="20"/>
      <c r="C175" s="16"/>
      <c r="D175" s="19"/>
      <c r="E175" s="19"/>
      <c r="F175" s="19"/>
      <c r="G175" s="19"/>
      <c r="H175" s="19"/>
    </row>
    <row r="176" spans="2:8" ht="12.75">
      <c r="B176" s="20"/>
      <c r="C176" s="16"/>
      <c r="D176" s="19"/>
      <c r="E176" s="19"/>
      <c r="F176" s="19"/>
      <c r="G176" s="19"/>
      <c r="H176" s="19"/>
    </row>
    <row r="177" spans="2:8" ht="12.75">
      <c r="B177" s="20"/>
      <c r="C177" s="16"/>
      <c r="D177" s="19"/>
      <c r="E177" s="19"/>
      <c r="F177" s="19"/>
      <c r="G177" s="19"/>
      <c r="H177" s="19"/>
    </row>
    <row r="178" spans="2:8" ht="12.75">
      <c r="B178" s="20"/>
      <c r="C178" s="16"/>
      <c r="D178" s="19"/>
      <c r="E178" s="19"/>
      <c r="F178" s="19"/>
      <c r="G178" s="19"/>
      <c r="H178" s="19"/>
    </row>
    <row r="179" spans="2:8" ht="12.75">
      <c r="B179" s="20"/>
      <c r="C179" s="16"/>
      <c r="D179" s="19"/>
      <c r="E179" s="19"/>
      <c r="F179" s="19"/>
      <c r="G179" s="19"/>
      <c r="H179" s="19"/>
    </row>
    <row r="180" spans="2:8" ht="12.75">
      <c r="B180" s="20"/>
      <c r="C180" s="16"/>
      <c r="D180" s="19"/>
      <c r="E180" s="19"/>
      <c r="F180" s="19"/>
      <c r="G180" s="19"/>
      <c r="H180" s="19"/>
    </row>
    <row r="181" spans="2:8" ht="12.75">
      <c r="B181" s="20"/>
      <c r="C181" s="16"/>
      <c r="D181" s="19"/>
      <c r="E181" s="19"/>
      <c r="F181" s="19"/>
      <c r="G181" s="19"/>
      <c r="H181" s="19"/>
    </row>
    <row r="182" spans="2:8" ht="12.75">
      <c r="B182" s="20"/>
      <c r="C182" s="16"/>
      <c r="D182" s="19"/>
      <c r="E182" s="19"/>
      <c r="F182" s="19"/>
      <c r="G182" s="19"/>
      <c r="H182" s="19"/>
    </row>
    <row r="183" spans="2:8" ht="12.75">
      <c r="B183" s="20"/>
      <c r="C183" s="16"/>
      <c r="D183" s="19"/>
      <c r="E183" s="19"/>
      <c r="F183" s="19"/>
      <c r="G183" s="19"/>
      <c r="H183" s="19"/>
    </row>
    <row r="184" spans="2:8" ht="12.75">
      <c r="B184" s="20"/>
      <c r="C184" s="16"/>
      <c r="D184" s="19"/>
      <c r="E184" s="19"/>
      <c r="F184" s="19"/>
      <c r="G184" s="19"/>
      <c r="H184" s="19"/>
    </row>
    <row r="185" spans="2:8" ht="12.75">
      <c r="B185" s="20"/>
      <c r="C185" s="16"/>
      <c r="D185" s="19"/>
      <c r="E185" s="19"/>
      <c r="F185" s="19"/>
      <c r="G185" s="19"/>
      <c r="H185" s="19"/>
    </row>
    <row r="186" spans="2:8" ht="12.75">
      <c r="B186" s="20"/>
      <c r="C186" s="16"/>
      <c r="D186" s="19"/>
      <c r="E186" s="19"/>
      <c r="F186" s="19"/>
      <c r="G186" s="19"/>
      <c r="H186" s="19"/>
    </row>
    <row r="187" spans="2:8" ht="12.75">
      <c r="B187" s="20"/>
      <c r="C187" s="16"/>
      <c r="D187" s="19"/>
      <c r="E187" s="19"/>
      <c r="F187" s="19"/>
      <c r="G187" s="19"/>
      <c r="H187" s="19"/>
    </row>
    <row r="188" spans="2:8" ht="12.75">
      <c r="B188" s="20"/>
      <c r="C188" s="16"/>
      <c r="D188" s="19"/>
      <c r="E188" s="19"/>
      <c r="F188" s="19"/>
      <c r="G188" s="19"/>
      <c r="H188" s="19"/>
    </row>
    <row r="189" spans="2:8" ht="12.75">
      <c r="B189" s="20"/>
      <c r="C189" s="16"/>
      <c r="D189" s="19"/>
      <c r="E189" s="19"/>
      <c r="F189" s="19"/>
      <c r="G189" s="19"/>
      <c r="H189" s="19"/>
    </row>
    <row r="190" spans="2:8" ht="12.75">
      <c r="B190" s="20"/>
      <c r="C190" s="16"/>
      <c r="D190" s="19"/>
      <c r="E190" s="19"/>
      <c r="F190" s="19"/>
      <c r="G190" s="19"/>
      <c r="H190" s="19"/>
    </row>
    <row r="191" spans="2:8" ht="12.75">
      <c r="B191" s="20"/>
      <c r="C191" s="16"/>
      <c r="D191" s="19"/>
      <c r="E191" s="19"/>
      <c r="F191" s="19"/>
      <c r="G191" s="19"/>
      <c r="H191" s="19"/>
    </row>
    <row r="192" spans="2:8" ht="12.75">
      <c r="B192" s="20"/>
      <c r="C192" s="16"/>
      <c r="D192" s="19"/>
      <c r="E192" s="19"/>
      <c r="F192" s="19"/>
      <c r="G192" s="19"/>
      <c r="H192" s="19"/>
    </row>
    <row r="193" spans="2:8" ht="12.75">
      <c r="B193" s="20"/>
      <c r="C193" s="16"/>
      <c r="D193" s="19"/>
      <c r="E193" s="19"/>
      <c r="F193" s="19"/>
      <c r="G193" s="19"/>
      <c r="H193" s="19"/>
    </row>
    <row r="194" spans="2:8" ht="12.75">
      <c r="B194" s="20"/>
      <c r="C194" s="16"/>
      <c r="D194" s="19"/>
      <c r="E194" s="19"/>
      <c r="F194" s="19"/>
      <c r="G194" s="19"/>
      <c r="H194" s="19"/>
    </row>
    <row r="195" spans="2:8" ht="12.75">
      <c r="B195" s="20"/>
      <c r="C195" s="16"/>
      <c r="D195" s="19"/>
      <c r="E195" s="19"/>
      <c r="F195" s="19"/>
      <c r="G195" s="19"/>
      <c r="H195" s="19"/>
    </row>
    <row r="196" spans="2:8" ht="12.75">
      <c r="B196" s="20"/>
      <c r="C196" s="16"/>
      <c r="D196" s="19"/>
      <c r="E196" s="19"/>
      <c r="F196" s="19"/>
      <c r="G196" s="19"/>
      <c r="H196" s="19"/>
    </row>
    <row r="197" spans="2:8" ht="12.75">
      <c r="B197" s="20"/>
      <c r="C197" s="16"/>
      <c r="D197" s="19"/>
      <c r="E197" s="19"/>
      <c r="F197" s="19"/>
      <c r="G197" s="19"/>
      <c r="H197" s="19"/>
    </row>
    <row r="198" spans="2:8" ht="12.75">
      <c r="B198" s="20"/>
      <c r="C198" s="16"/>
      <c r="D198" s="19"/>
      <c r="E198" s="19"/>
      <c r="F198" s="19"/>
      <c r="G198" s="19"/>
      <c r="H198" s="19"/>
    </row>
    <row r="199" spans="2:8" ht="12.75">
      <c r="B199" s="20"/>
      <c r="C199" s="16"/>
      <c r="D199" s="19"/>
      <c r="E199" s="19"/>
      <c r="F199" s="19"/>
      <c r="G199" s="19"/>
      <c r="H199" s="19"/>
    </row>
    <row r="200" spans="2:8" ht="12.75">
      <c r="B200" s="20"/>
      <c r="C200" s="16"/>
      <c r="D200" s="19"/>
      <c r="E200" s="19"/>
      <c r="F200" s="19"/>
      <c r="G200" s="19"/>
      <c r="H200" s="19"/>
    </row>
    <row r="201" spans="2:8" ht="12.75">
      <c r="B201" s="20"/>
      <c r="C201" s="16"/>
      <c r="D201" s="19"/>
      <c r="E201" s="19"/>
      <c r="F201" s="19"/>
      <c r="G201" s="19"/>
      <c r="H201" s="19"/>
    </row>
    <row r="202" spans="2:8" ht="12.75">
      <c r="B202" s="20"/>
      <c r="C202" s="16"/>
      <c r="D202" s="19"/>
      <c r="E202" s="19"/>
      <c r="F202" s="19"/>
      <c r="G202" s="19"/>
      <c r="H202" s="19"/>
    </row>
    <row r="203" spans="2:8" ht="12.75">
      <c r="B203" s="20"/>
      <c r="C203" s="16"/>
      <c r="D203" s="19"/>
      <c r="E203" s="19"/>
      <c r="F203" s="19"/>
      <c r="G203" s="19"/>
      <c r="H203" s="19"/>
    </row>
    <row r="204" spans="2:8" ht="12.75">
      <c r="B204" s="20"/>
      <c r="C204" s="16"/>
      <c r="D204" s="19"/>
      <c r="E204" s="19"/>
      <c r="F204" s="19"/>
      <c r="G204" s="19"/>
      <c r="H204" s="19"/>
    </row>
    <row r="205" spans="2:8" ht="12.75">
      <c r="B205" s="20"/>
      <c r="C205" s="16"/>
      <c r="D205" s="19"/>
      <c r="E205" s="19"/>
      <c r="F205" s="19"/>
      <c r="G205" s="19"/>
      <c r="H205" s="19"/>
    </row>
    <row r="206" spans="2:8" ht="12.75">
      <c r="B206" s="20"/>
      <c r="C206" s="16"/>
      <c r="D206" s="19"/>
      <c r="E206" s="19"/>
      <c r="F206" s="19"/>
      <c r="G206" s="19"/>
      <c r="H206" s="19"/>
    </row>
    <row r="207" spans="2:8" ht="12.75">
      <c r="B207" s="20"/>
      <c r="C207" s="16"/>
      <c r="D207" s="19"/>
      <c r="E207" s="19"/>
      <c r="F207" s="19"/>
      <c r="G207" s="19"/>
      <c r="H207" s="19"/>
    </row>
    <row r="208" spans="2:8" ht="12.75">
      <c r="B208" s="20"/>
      <c r="C208" s="16"/>
      <c r="D208" s="19"/>
      <c r="E208" s="19"/>
      <c r="F208" s="19"/>
      <c r="G208" s="19"/>
      <c r="H208" s="19"/>
    </row>
    <row r="209" spans="2:8" ht="12.75">
      <c r="B209" s="20"/>
      <c r="C209" s="16"/>
      <c r="D209" s="19"/>
      <c r="E209" s="19"/>
      <c r="F209" s="19"/>
      <c r="G209" s="19"/>
      <c r="H209" s="19"/>
    </row>
    <row r="210" spans="2:8" ht="12.75">
      <c r="B210" s="20"/>
      <c r="C210" s="16"/>
      <c r="D210" s="19"/>
      <c r="E210" s="19"/>
      <c r="F210" s="19"/>
      <c r="G210" s="19"/>
      <c r="H210" s="19"/>
    </row>
    <row r="211" spans="2:8" ht="12.75">
      <c r="B211" s="20"/>
      <c r="C211" s="16"/>
      <c r="D211" s="19"/>
      <c r="E211" s="19"/>
      <c r="F211" s="19"/>
      <c r="G211" s="19"/>
      <c r="H211" s="19"/>
    </row>
    <row r="212" spans="2:8" ht="12.75">
      <c r="B212" s="20"/>
      <c r="C212" s="16"/>
      <c r="D212" s="19"/>
      <c r="E212" s="19"/>
      <c r="F212" s="19"/>
      <c r="G212" s="19"/>
      <c r="H212" s="19"/>
    </row>
    <row r="213" spans="2:8" ht="12.75">
      <c r="B213" s="20"/>
      <c r="C213" s="16"/>
      <c r="D213" s="19"/>
      <c r="E213" s="19"/>
      <c r="F213" s="19"/>
      <c r="G213" s="19"/>
      <c r="H213" s="19"/>
    </row>
    <row r="214" spans="2:8" ht="12.75">
      <c r="B214" s="20"/>
      <c r="C214" s="16"/>
      <c r="D214" s="19"/>
      <c r="E214" s="19"/>
      <c r="F214" s="19"/>
      <c r="G214" s="19"/>
      <c r="H214" s="19"/>
    </row>
    <row r="215" spans="2:8" ht="12.75">
      <c r="B215" s="20"/>
      <c r="C215" s="16"/>
      <c r="D215" s="19"/>
      <c r="E215" s="19"/>
      <c r="F215" s="19"/>
      <c r="G215" s="19"/>
      <c r="H215" s="19"/>
    </row>
    <row r="216" spans="2:8" ht="12.75">
      <c r="B216" s="20"/>
      <c r="C216" s="16"/>
      <c r="D216" s="19"/>
      <c r="E216" s="19"/>
      <c r="F216" s="19"/>
      <c r="G216" s="19"/>
      <c r="H216" s="19"/>
    </row>
    <row r="217" spans="2:8" ht="12.75">
      <c r="B217" s="20"/>
      <c r="C217" s="16"/>
      <c r="D217" s="19"/>
      <c r="E217" s="19"/>
      <c r="F217" s="19"/>
      <c r="G217" s="19"/>
      <c r="H217" s="19"/>
    </row>
    <row r="218" spans="2:8" ht="12.75">
      <c r="B218" s="20"/>
      <c r="C218" s="16"/>
      <c r="D218" s="16"/>
      <c r="E218" s="16"/>
      <c r="F218" s="16"/>
      <c r="G218" s="16"/>
      <c r="H218" s="16"/>
    </row>
    <row r="219" spans="2:8" ht="12.75">
      <c r="B219" s="20"/>
      <c r="C219" s="16"/>
      <c r="D219" s="16"/>
      <c r="E219" s="16"/>
      <c r="F219" s="16"/>
      <c r="G219" s="16"/>
      <c r="H219" s="16"/>
    </row>
    <row r="220" spans="2:8" ht="12.75">
      <c r="B220" s="20"/>
      <c r="C220" s="16"/>
      <c r="D220" s="16"/>
      <c r="E220" s="16"/>
      <c r="F220" s="16"/>
      <c r="G220" s="16"/>
      <c r="H220" s="16"/>
    </row>
    <row r="221" spans="2:8" ht="12.75">
      <c r="B221" s="20"/>
      <c r="C221" s="16"/>
      <c r="D221" s="16"/>
      <c r="E221" s="16"/>
      <c r="F221" s="16"/>
      <c r="G221" s="16"/>
      <c r="H221" s="16"/>
    </row>
    <row r="222" spans="2:8" ht="12.75">
      <c r="B222" s="20"/>
      <c r="C222" s="16"/>
      <c r="D222" s="16"/>
      <c r="E222" s="16"/>
      <c r="F222" s="16"/>
      <c r="G222" s="16"/>
      <c r="H222" s="16"/>
    </row>
    <row r="223" spans="2:8" ht="12.75">
      <c r="B223" s="20"/>
      <c r="C223" s="16"/>
      <c r="D223" s="16"/>
      <c r="E223" s="16"/>
      <c r="F223" s="16"/>
      <c r="G223" s="16"/>
      <c r="H223" s="16"/>
    </row>
    <row r="224" spans="2:8" ht="12.75">
      <c r="B224" s="20"/>
      <c r="C224" s="16"/>
      <c r="D224" s="16"/>
      <c r="E224" s="16"/>
      <c r="F224" s="16"/>
      <c r="G224" s="16"/>
      <c r="H224" s="16"/>
    </row>
    <row r="225" spans="2:8" ht="12.75">
      <c r="B225" s="20"/>
      <c r="C225" s="16"/>
      <c r="D225" s="16"/>
      <c r="E225" s="16"/>
      <c r="F225" s="16"/>
      <c r="G225" s="16"/>
      <c r="H225" s="16"/>
    </row>
    <row r="226" spans="2:8" ht="12.75">
      <c r="B226" s="20"/>
      <c r="C226" s="16"/>
      <c r="D226" s="16"/>
      <c r="E226" s="16"/>
      <c r="F226" s="16"/>
      <c r="G226" s="16"/>
      <c r="H226" s="16"/>
    </row>
    <row r="227" spans="2:8" ht="12.75">
      <c r="B227" s="20"/>
      <c r="C227" s="16"/>
      <c r="D227" s="16"/>
      <c r="E227" s="16"/>
      <c r="F227" s="16"/>
      <c r="G227" s="16"/>
      <c r="H227" s="16"/>
    </row>
    <row r="228" spans="2:8" ht="12.75">
      <c r="B228" s="20"/>
      <c r="C228" s="16"/>
      <c r="D228" s="16"/>
      <c r="E228" s="16"/>
      <c r="F228" s="16"/>
      <c r="G228" s="16"/>
      <c r="H228" s="16"/>
    </row>
    <row r="229" spans="2:8" ht="12.75">
      <c r="B229" s="20"/>
      <c r="C229" s="16"/>
      <c r="D229" s="16"/>
      <c r="E229" s="16"/>
      <c r="F229" s="16"/>
      <c r="G229" s="16"/>
      <c r="H229" s="16"/>
    </row>
    <row r="230" spans="2:8" ht="12.75">
      <c r="B230" s="20"/>
      <c r="C230" s="16"/>
      <c r="D230" s="16"/>
      <c r="E230" s="16"/>
      <c r="F230" s="16"/>
      <c r="G230" s="16"/>
      <c r="H230" s="16"/>
    </row>
    <row r="231" spans="2:8" ht="12.75">
      <c r="B231" s="20"/>
      <c r="C231" s="16"/>
      <c r="D231" s="16"/>
      <c r="E231" s="16"/>
      <c r="F231" s="16"/>
      <c r="G231" s="16"/>
      <c r="H231" s="16"/>
    </row>
    <row r="232" spans="2:8" ht="12.75">
      <c r="B232" s="20"/>
      <c r="C232" s="16"/>
      <c r="D232" s="16"/>
      <c r="E232" s="16"/>
      <c r="F232" s="16"/>
      <c r="G232" s="16"/>
      <c r="H232" s="16"/>
    </row>
    <row r="233" spans="2:8" ht="12.75">
      <c r="B233" s="20"/>
      <c r="C233" s="16"/>
      <c r="D233" s="16"/>
      <c r="E233" s="16"/>
      <c r="F233" s="16"/>
      <c r="G233" s="16"/>
      <c r="H233" s="16"/>
    </row>
    <row r="234" spans="2:8" ht="12.75">
      <c r="B234" s="20"/>
      <c r="C234" s="16"/>
      <c r="D234" s="16"/>
      <c r="E234" s="16"/>
      <c r="F234" s="16"/>
      <c r="G234" s="16"/>
      <c r="H234" s="16"/>
    </row>
    <row r="235" spans="2:8" ht="12.75">
      <c r="B235" s="20"/>
      <c r="C235" s="16"/>
      <c r="D235" s="16"/>
      <c r="E235" s="16"/>
      <c r="F235" s="16"/>
      <c r="G235" s="16"/>
      <c r="H235" s="16"/>
    </row>
    <row r="236" spans="2:8" ht="12.75">
      <c r="B236" s="20"/>
      <c r="C236" s="16"/>
      <c r="D236" s="16"/>
      <c r="E236" s="16"/>
      <c r="F236" s="16"/>
      <c r="G236" s="16"/>
      <c r="H236" s="16"/>
    </row>
    <row r="237" spans="2:8" ht="12.75">
      <c r="B237" s="20"/>
      <c r="C237" s="16"/>
      <c r="D237" s="16"/>
      <c r="E237" s="16"/>
      <c r="F237" s="16"/>
      <c r="G237" s="16"/>
      <c r="H237" s="16"/>
    </row>
    <row r="238" spans="2:8" ht="12.75">
      <c r="B238" s="20"/>
      <c r="C238" s="16"/>
      <c r="D238" s="16"/>
      <c r="E238" s="16"/>
      <c r="F238" s="16"/>
      <c r="G238" s="16"/>
      <c r="H238" s="16"/>
    </row>
    <row r="239" spans="2:8" ht="12.75">
      <c r="B239" s="20"/>
      <c r="C239" s="16"/>
      <c r="D239" s="16"/>
      <c r="E239" s="16"/>
      <c r="F239" s="16"/>
      <c r="G239" s="16"/>
      <c r="H239" s="16"/>
    </row>
    <row r="240" spans="2:8" ht="12.75">
      <c r="B240" s="20"/>
      <c r="C240" s="16"/>
      <c r="D240" s="16"/>
      <c r="E240" s="16"/>
      <c r="F240" s="16"/>
      <c r="G240" s="16"/>
      <c r="H240" s="16"/>
    </row>
    <row r="241" spans="2:8" ht="12.75">
      <c r="B241" s="20"/>
      <c r="C241" s="16"/>
      <c r="D241" s="16"/>
      <c r="E241" s="16"/>
      <c r="F241" s="16"/>
      <c r="G241" s="16"/>
      <c r="H241" s="16"/>
    </row>
    <row r="242" spans="2:8" ht="12.75">
      <c r="B242" s="20"/>
      <c r="C242" s="16"/>
      <c r="D242" s="16"/>
      <c r="E242" s="16"/>
      <c r="F242" s="16"/>
      <c r="G242" s="16"/>
      <c r="H242" s="16"/>
    </row>
    <row r="243" spans="2:8" ht="12.75">
      <c r="B243" s="20"/>
      <c r="C243" s="16"/>
      <c r="D243" s="16"/>
      <c r="E243" s="16"/>
      <c r="F243" s="16"/>
      <c r="G243" s="16"/>
      <c r="H243" s="16"/>
    </row>
    <row r="244" spans="2:8" ht="12.75">
      <c r="B244" s="20"/>
      <c r="C244" s="16"/>
      <c r="D244" s="16"/>
      <c r="E244" s="16"/>
      <c r="F244" s="16"/>
      <c r="G244" s="16"/>
      <c r="H244" s="16"/>
    </row>
    <row r="245" spans="2:8" ht="12.75">
      <c r="B245" s="20"/>
      <c r="C245" s="16"/>
      <c r="D245" s="16"/>
      <c r="E245" s="16"/>
      <c r="F245" s="16"/>
      <c r="G245" s="16"/>
      <c r="H245" s="16"/>
    </row>
    <row r="246" spans="2:8" ht="12.75">
      <c r="B246" s="20"/>
      <c r="C246" s="16"/>
      <c r="D246" s="16"/>
      <c r="E246" s="16"/>
      <c r="F246" s="16"/>
      <c r="G246" s="16"/>
      <c r="H246" s="16"/>
    </row>
    <row r="247" spans="2:8" ht="12.75">
      <c r="B247" s="20"/>
      <c r="C247" s="16"/>
      <c r="D247" s="16"/>
      <c r="E247" s="16"/>
      <c r="F247" s="16"/>
      <c r="G247" s="16"/>
      <c r="H247" s="16"/>
    </row>
    <row r="248" spans="2:8" ht="12.75">
      <c r="B248" s="20"/>
      <c r="C248" s="16"/>
      <c r="D248" s="16"/>
      <c r="E248" s="16"/>
      <c r="F248" s="16"/>
      <c r="G248" s="16"/>
      <c r="H248" s="16"/>
    </row>
    <row r="249" spans="2:8" ht="12.75">
      <c r="B249" s="20"/>
      <c r="C249" s="16"/>
      <c r="D249" s="16"/>
      <c r="E249" s="16"/>
      <c r="F249" s="16"/>
      <c r="G249" s="16"/>
      <c r="H249" s="16"/>
    </row>
    <row r="250" spans="2:8" ht="12.75">
      <c r="B250" s="20"/>
      <c r="C250" s="16"/>
      <c r="D250" s="16"/>
      <c r="E250" s="16"/>
      <c r="F250" s="16"/>
      <c r="G250" s="16"/>
      <c r="H250" s="16"/>
    </row>
    <row r="251" spans="2:8" ht="12.75">
      <c r="B251" s="20"/>
      <c r="C251" s="16"/>
      <c r="D251" s="16"/>
      <c r="E251" s="16"/>
      <c r="F251" s="16"/>
      <c r="G251" s="16"/>
      <c r="H251" s="16"/>
    </row>
    <row r="252" spans="2:8" ht="12.75">
      <c r="B252" s="20"/>
      <c r="C252" s="16"/>
      <c r="D252" s="16"/>
      <c r="E252" s="16"/>
      <c r="F252" s="16"/>
      <c r="G252" s="16"/>
      <c r="H252" s="16"/>
    </row>
    <row r="253" spans="2:8" ht="12.75">
      <c r="B253" s="20"/>
      <c r="C253" s="16"/>
      <c r="D253" s="16"/>
      <c r="E253" s="16"/>
      <c r="F253" s="16"/>
      <c r="G253" s="16"/>
      <c r="H253" s="16"/>
    </row>
    <row r="254" spans="2:8" ht="12.75">
      <c r="B254" s="20"/>
      <c r="C254" s="16"/>
      <c r="D254" s="16"/>
      <c r="E254" s="16"/>
      <c r="F254" s="16"/>
      <c r="G254" s="16"/>
      <c r="H254" s="16"/>
    </row>
    <row r="255" spans="2:8" ht="12.75">
      <c r="B255" s="20"/>
      <c r="C255" s="16"/>
      <c r="D255" s="16"/>
      <c r="E255" s="16"/>
      <c r="F255" s="16"/>
      <c r="G255" s="16"/>
      <c r="H255" s="16"/>
    </row>
    <row r="256" spans="2:8" ht="12.75">
      <c r="B256" s="20"/>
      <c r="C256" s="16"/>
      <c r="D256" s="16"/>
      <c r="E256" s="16"/>
      <c r="F256" s="16"/>
      <c r="G256" s="16"/>
      <c r="H256" s="16"/>
    </row>
    <row r="257" spans="2:8" ht="12.75">
      <c r="B257" s="20"/>
      <c r="C257" s="16"/>
      <c r="D257" s="16"/>
      <c r="E257" s="16"/>
      <c r="F257" s="16"/>
      <c r="G257" s="16"/>
      <c r="H257" s="16"/>
    </row>
    <row r="258" spans="2:8" ht="12.75">
      <c r="B258" s="20"/>
      <c r="C258" s="16"/>
      <c r="D258" s="16"/>
      <c r="E258" s="16"/>
      <c r="F258" s="16"/>
      <c r="G258" s="16"/>
      <c r="H258" s="16"/>
    </row>
    <row r="259" spans="2:8" ht="12.75">
      <c r="B259" s="20"/>
      <c r="C259" s="16"/>
      <c r="D259" s="16"/>
      <c r="E259" s="16"/>
      <c r="F259" s="16"/>
      <c r="G259" s="16"/>
      <c r="H259" s="16"/>
    </row>
    <row r="260" spans="2:8" ht="12.75">
      <c r="B260" s="20"/>
      <c r="C260" s="16"/>
      <c r="D260" s="16"/>
      <c r="E260" s="16"/>
      <c r="F260" s="16"/>
      <c r="G260" s="16"/>
      <c r="H260" s="16"/>
    </row>
    <row r="261" spans="2:8" ht="12.75">
      <c r="B261" s="20"/>
      <c r="C261" s="16"/>
      <c r="D261" s="16"/>
      <c r="E261" s="16"/>
      <c r="F261" s="16"/>
      <c r="G261" s="16"/>
      <c r="H261" s="16"/>
    </row>
    <row r="262" spans="2:8" ht="12.75">
      <c r="B262" s="20"/>
      <c r="C262" s="16"/>
      <c r="D262" s="16"/>
      <c r="E262" s="16"/>
      <c r="F262" s="16"/>
      <c r="G262" s="16"/>
      <c r="H262" s="16"/>
    </row>
    <row r="263" spans="2:8" ht="12.75">
      <c r="B263" s="20"/>
      <c r="C263" s="16"/>
      <c r="D263" s="16"/>
      <c r="E263" s="16"/>
      <c r="F263" s="16"/>
      <c r="G263" s="16"/>
      <c r="H263" s="16"/>
    </row>
    <row r="264" spans="2:8" ht="12.75">
      <c r="B264" s="20"/>
      <c r="C264" s="16"/>
      <c r="D264" s="16"/>
      <c r="E264" s="16"/>
      <c r="F264" s="16"/>
      <c r="G264" s="16"/>
      <c r="H264" s="16"/>
    </row>
    <row r="265" spans="2:8" ht="12.75">
      <c r="B265" s="20"/>
      <c r="C265" s="16"/>
      <c r="D265" s="16"/>
      <c r="E265" s="16"/>
      <c r="F265" s="16"/>
      <c r="G265" s="16"/>
      <c r="H265" s="16"/>
    </row>
    <row r="266" spans="2:8" ht="12.75">
      <c r="B266" s="20"/>
      <c r="C266" s="16"/>
      <c r="D266" s="16"/>
      <c r="E266" s="16"/>
      <c r="F266" s="16"/>
      <c r="G266" s="16"/>
      <c r="H266" s="16"/>
    </row>
    <row r="267" spans="2:8" ht="12.75">
      <c r="B267" s="20"/>
      <c r="C267" s="16"/>
      <c r="D267" s="16"/>
      <c r="E267" s="16"/>
      <c r="F267" s="16"/>
      <c r="G267" s="16"/>
      <c r="H267" s="16"/>
    </row>
    <row r="268" spans="2:8" ht="12.75">
      <c r="B268" s="20"/>
      <c r="C268" s="16"/>
      <c r="D268" s="16"/>
      <c r="E268" s="16"/>
      <c r="F268" s="16"/>
      <c r="G268" s="16"/>
      <c r="H268" s="16"/>
    </row>
    <row r="269" spans="2:8" ht="12.75">
      <c r="B269" s="20"/>
      <c r="C269" s="16"/>
      <c r="D269" s="16"/>
      <c r="E269" s="16"/>
      <c r="F269" s="16"/>
      <c r="G269" s="16"/>
      <c r="H269" s="16"/>
    </row>
    <row r="270" spans="2:8" ht="12.75">
      <c r="B270" s="20"/>
      <c r="C270" s="16"/>
      <c r="D270" s="16"/>
      <c r="E270" s="16"/>
      <c r="F270" s="16"/>
      <c r="G270" s="16"/>
      <c r="H270" s="16"/>
    </row>
    <row r="271" spans="2:8" ht="12.75">
      <c r="B271" s="20"/>
      <c r="C271" s="16"/>
      <c r="D271" s="16"/>
      <c r="E271" s="16"/>
      <c r="F271" s="16"/>
      <c r="G271" s="16"/>
      <c r="H271" s="16"/>
    </row>
    <row r="272" spans="2:8" ht="12.75">
      <c r="B272" s="20"/>
      <c r="C272" s="16"/>
      <c r="D272" s="16"/>
      <c r="E272" s="16"/>
      <c r="F272" s="16"/>
      <c r="G272" s="16"/>
      <c r="H272" s="16"/>
    </row>
    <row r="273" spans="2:8" ht="12.75">
      <c r="B273" s="20"/>
      <c r="C273" s="16"/>
      <c r="D273" s="16"/>
      <c r="E273" s="16"/>
      <c r="F273" s="16"/>
      <c r="G273" s="16"/>
      <c r="H273" s="16"/>
    </row>
    <row r="274" spans="2:8" ht="12.75">
      <c r="B274" s="20"/>
      <c r="C274" s="16"/>
      <c r="D274" s="16"/>
      <c r="E274" s="16"/>
      <c r="F274" s="16"/>
      <c r="G274" s="16"/>
      <c r="H274" s="16"/>
    </row>
    <row r="275" spans="2:8" ht="12.75">
      <c r="B275" s="20"/>
      <c r="C275" s="16"/>
      <c r="D275" s="16"/>
      <c r="E275" s="16"/>
      <c r="F275" s="16"/>
      <c r="G275" s="16"/>
      <c r="H275" s="16"/>
    </row>
    <row r="276" spans="2:8" ht="12.75">
      <c r="B276" s="20"/>
      <c r="C276" s="16"/>
      <c r="D276" s="16"/>
      <c r="E276" s="16"/>
      <c r="F276" s="16"/>
      <c r="G276" s="16"/>
      <c r="H276" s="16"/>
    </row>
    <row r="277" spans="2:8" ht="12.75">
      <c r="B277" s="20"/>
      <c r="C277" s="16"/>
      <c r="D277" s="16"/>
      <c r="E277" s="16"/>
      <c r="F277" s="16"/>
      <c r="G277" s="16"/>
      <c r="H277" s="16"/>
    </row>
    <row r="278" spans="2:8" ht="12.75">
      <c r="B278" s="20"/>
      <c r="C278" s="16"/>
      <c r="D278" s="16"/>
      <c r="E278" s="16"/>
      <c r="F278" s="16"/>
      <c r="G278" s="16"/>
      <c r="H278" s="16"/>
    </row>
    <row r="279" spans="2:8" ht="12.75">
      <c r="B279" s="20"/>
      <c r="C279" s="16"/>
      <c r="D279" s="16"/>
      <c r="E279" s="16"/>
      <c r="F279" s="16"/>
      <c r="G279" s="16"/>
      <c r="H279" s="16"/>
    </row>
    <row r="280" spans="2:8" ht="12.75">
      <c r="B280" s="20"/>
      <c r="C280" s="16"/>
      <c r="D280" s="16"/>
      <c r="E280" s="16"/>
      <c r="F280" s="16"/>
      <c r="G280" s="16"/>
      <c r="H280" s="16"/>
    </row>
    <row r="281" spans="2:8" ht="12.75">
      <c r="B281" s="20"/>
      <c r="C281" s="16"/>
      <c r="D281" s="16"/>
      <c r="E281" s="16"/>
      <c r="F281" s="16"/>
      <c r="G281" s="16"/>
      <c r="H281" s="16"/>
    </row>
    <row r="282" spans="2:8" ht="12.75">
      <c r="B282" s="20"/>
      <c r="C282" s="16"/>
      <c r="D282" s="16"/>
      <c r="E282" s="16"/>
      <c r="F282" s="16"/>
      <c r="G282" s="16"/>
      <c r="H282" s="16"/>
    </row>
    <row r="283" spans="2:8" ht="12.75">
      <c r="B283" s="20"/>
      <c r="C283" s="16"/>
      <c r="D283" s="16"/>
      <c r="E283" s="16"/>
      <c r="F283" s="16"/>
      <c r="G283" s="16"/>
      <c r="H283" s="16"/>
    </row>
    <row r="284" spans="2:8" ht="12.75">
      <c r="B284" s="20"/>
      <c r="C284" s="16"/>
      <c r="D284" s="16"/>
      <c r="E284" s="16"/>
      <c r="F284" s="16"/>
      <c r="G284" s="16"/>
      <c r="H284" s="16"/>
    </row>
    <row r="285" spans="2:8" ht="12.75">
      <c r="B285" s="20"/>
      <c r="C285" s="16"/>
      <c r="D285" s="16"/>
      <c r="E285" s="16"/>
      <c r="F285" s="16"/>
      <c r="G285" s="16"/>
      <c r="H285" s="16"/>
    </row>
    <row r="286" spans="2:8" ht="12.75">
      <c r="B286" s="20"/>
      <c r="C286" s="16"/>
      <c r="D286" s="16"/>
      <c r="E286" s="16"/>
      <c r="F286" s="16"/>
      <c r="G286" s="16"/>
      <c r="H286" s="16"/>
    </row>
    <row r="287" spans="2:8" ht="12.75">
      <c r="B287" s="20"/>
      <c r="C287" s="16"/>
      <c r="D287" s="16"/>
      <c r="E287" s="16"/>
      <c r="F287" s="16"/>
      <c r="G287" s="16"/>
      <c r="H287" s="16"/>
    </row>
    <row r="288" spans="2:8" ht="12.75">
      <c r="B288" s="20"/>
      <c r="C288" s="16"/>
      <c r="D288" s="16"/>
      <c r="E288" s="16"/>
      <c r="F288" s="16"/>
      <c r="G288" s="16"/>
      <c r="H288" s="16"/>
    </row>
    <row r="289" spans="2:8" ht="12.75">
      <c r="B289" s="20"/>
      <c r="C289" s="16"/>
      <c r="D289" s="16"/>
      <c r="E289" s="16"/>
      <c r="F289" s="16"/>
      <c r="G289" s="16"/>
      <c r="H289" s="16"/>
    </row>
    <row r="290" spans="2:8" ht="12.75">
      <c r="B290" s="20"/>
      <c r="C290" s="16"/>
      <c r="D290" s="16"/>
      <c r="E290" s="16"/>
      <c r="F290" s="16"/>
      <c r="G290" s="16"/>
      <c r="H290" s="16"/>
    </row>
    <row r="291" spans="2:8" ht="12.75">
      <c r="B291" s="20"/>
      <c r="C291" s="16"/>
      <c r="D291" s="16"/>
      <c r="E291" s="16"/>
      <c r="F291" s="16"/>
      <c r="G291" s="16"/>
      <c r="H291" s="16"/>
    </row>
    <row r="292" spans="2:8" ht="12.75">
      <c r="B292" s="20"/>
      <c r="C292" s="16"/>
      <c r="D292" s="16"/>
      <c r="E292" s="16"/>
      <c r="F292" s="16"/>
      <c r="G292" s="16"/>
      <c r="H292" s="16"/>
    </row>
    <row r="293" spans="2:8" ht="12.75">
      <c r="B293" s="20"/>
      <c r="C293" s="16"/>
      <c r="D293" s="16"/>
      <c r="E293" s="16"/>
      <c r="F293" s="16"/>
      <c r="G293" s="16"/>
      <c r="H293" s="16"/>
    </row>
    <row r="294" spans="2:8" ht="12.75">
      <c r="B294" s="20"/>
      <c r="C294" s="16"/>
      <c r="D294" s="16"/>
      <c r="E294" s="16"/>
      <c r="F294" s="16"/>
      <c r="G294" s="16"/>
      <c r="H294" s="16"/>
    </row>
    <row r="295" spans="2:8" ht="12.75">
      <c r="B295" s="20"/>
      <c r="C295" s="16"/>
      <c r="D295" s="16"/>
      <c r="E295" s="16"/>
      <c r="F295" s="16"/>
      <c r="G295" s="16"/>
      <c r="H295" s="16"/>
    </row>
    <row r="296" spans="2:8" ht="12.75">
      <c r="B296" s="20"/>
      <c r="C296" s="16"/>
      <c r="D296" s="16"/>
      <c r="E296" s="16"/>
      <c r="F296" s="16"/>
      <c r="G296" s="16"/>
      <c r="H296" s="16"/>
    </row>
    <row r="297" spans="2:8" ht="12.75">
      <c r="B297" s="20"/>
      <c r="C297" s="16"/>
      <c r="D297" s="16"/>
      <c r="E297" s="16"/>
      <c r="F297" s="16"/>
      <c r="G297" s="16"/>
      <c r="H297" s="16"/>
    </row>
    <row r="298" spans="2:8" ht="12.75">
      <c r="B298" s="20"/>
      <c r="C298" s="16"/>
      <c r="D298" s="16"/>
      <c r="E298" s="16"/>
      <c r="F298" s="16"/>
      <c r="G298" s="16"/>
      <c r="H298" s="16"/>
    </row>
    <row r="299" spans="2:8" ht="12.75">
      <c r="B299" s="20"/>
      <c r="C299" s="16"/>
      <c r="D299" s="16"/>
      <c r="E299" s="16"/>
      <c r="F299" s="16"/>
      <c r="G299" s="16"/>
      <c r="H299" s="16"/>
    </row>
    <row r="300" spans="2:8" ht="12.75">
      <c r="B300" s="20"/>
      <c r="C300" s="16"/>
      <c r="D300" s="16"/>
      <c r="E300" s="16"/>
      <c r="F300" s="16"/>
      <c r="G300" s="16"/>
      <c r="H300" s="16"/>
    </row>
    <row r="301" spans="2:8" ht="12.75">
      <c r="B301" s="20"/>
      <c r="C301" s="16"/>
      <c r="D301" s="16"/>
      <c r="E301" s="16"/>
      <c r="F301" s="16"/>
      <c r="G301" s="16"/>
      <c r="H301" s="16"/>
    </row>
    <row r="302" spans="2:8" ht="12.75">
      <c r="B302" s="20"/>
      <c r="C302" s="16"/>
      <c r="D302" s="16"/>
      <c r="E302" s="16"/>
      <c r="F302" s="16"/>
      <c r="G302" s="16"/>
      <c r="H302" s="16"/>
    </row>
    <row r="303" spans="2:8" ht="12.75">
      <c r="B303" s="20"/>
      <c r="C303" s="16"/>
      <c r="D303" s="16"/>
      <c r="E303" s="16"/>
      <c r="F303" s="16"/>
      <c r="G303" s="16"/>
      <c r="H303" s="16"/>
    </row>
    <row r="304" spans="2:8" ht="12.75">
      <c r="B304" s="20"/>
      <c r="C304" s="16"/>
      <c r="D304" s="16"/>
      <c r="E304" s="16"/>
      <c r="F304" s="16"/>
      <c r="G304" s="16"/>
      <c r="H304" s="16"/>
    </row>
    <row r="305" spans="2:8" ht="12.75">
      <c r="B305" s="20"/>
      <c r="C305" s="16"/>
      <c r="D305" s="16"/>
      <c r="E305" s="16"/>
      <c r="F305" s="16"/>
      <c r="G305" s="16"/>
      <c r="H305" s="16"/>
    </row>
    <row r="306" spans="2:8" ht="12.75">
      <c r="B306" s="20"/>
      <c r="C306" s="16"/>
      <c r="D306" s="16"/>
      <c r="E306" s="16"/>
      <c r="F306" s="16"/>
      <c r="G306" s="16"/>
      <c r="H306" s="16"/>
    </row>
    <row r="307" spans="2:8" ht="12.75">
      <c r="B307" s="20"/>
      <c r="C307" s="16"/>
      <c r="D307" s="16"/>
      <c r="E307" s="16"/>
      <c r="F307" s="16"/>
      <c r="G307" s="16"/>
      <c r="H307" s="16"/>
    </row>
    <row r="308" spans="2:8" ht="12.75">
      <c r="B308" s="20"/>
      <c r="C308" s="16"/>
      <c r="D308" s="16"/>
      <c r="E308" s="16"/>
      <c r="F308" s="16"/>
      <c r="G308" s="16"/>
      <c r="H308" s="16"/>
    </row>
    <row r="309" spans="2:8" ht="12.75">
      <c r="B309" s="20"/>
      <c r="C309" s="16"/>
      <c r="D309" s="16"/>
      <c r="E309" s="16"/>
      <c r="F309" s="16"/>
      <c r="G309" s="16"/>
      <c r="H309" s="16"/>
    </row>
    <row r="310" spans="2:8" ht="12.75">
      <c r="B310" s="20"/>
      <c r="C310" s="16"/>
      <c r="D310" s="16"/>
      <c r="E310" s="16"/>
      <c r="F310" s="16"/>
      <c r="G310" s="16"/>
      <c r="H310" s="16"/>
    </row>
    <row r="311" spans="2:8" ht="12.75">
      <c r="B311" s="20"/>
      <c r="C311" s="16"/>
      <c r="D311" s="16"/>
      <c r="E311" s="16"/>
      <c r="F311" s="16"/>
      <c r="G311" s="16"/>
      <c r="H311" s="16"/>
    </row>
    <row r="312" spans="2:8" ht="12.75">
      <c r="B312" s="20"/>
      <c r="C312" s="16"/>
      <c r="D312" s="16"/>
      <c r="E312" s="16"/>
      <c r="F312" s="16"/>
      <c r="G312" s="16"/>
      <c r="H312" s="16"/>
    </row>
    <row r="313" spans="2:8" ht="12.75">
      <c r="B313" s="20"/>
      <c r="C313" s="16"/>
      <c r="D313" s="16"/>
      <c r="E313" s="16"/>
      <c r="F313" s="16"/>
      <c r="G313" s="16"/>
      <c r="H313" s="16"/>
    </row>
    <row r="314" spans="2:8" ht="12.75">
      <c r="B314" s="20"/>
      <c r="C314" s="16"/>
      <c r="D314" s="16"/>
      <c r="E314" s="16"/>
      <c r="F314" s="16"/>
      <c r="G314" s="16"/>
      <c r="H314" s="16"/>
    </row>
    <row r="315" spans="2:8" ht="12.75">
      <c r="B315" s="20"/>
      <c r="C315" s="16"/>
      <c r="D315" s="16"/>
      <c r="E315" s="16"/>
      <c r="F315" s="16"/>
      <c r="G315" s="16"/>
      <c r="H315" s="16"/>
    </row>
    <row r="316" spans="2:8" ht="12.75">
      <c r="B316" s="20"/>
      <c r="C316" s="16"/>
      <c r="D316" s="16"/>
      <c r="E316" s="16"/>
      <c r="F316" s="16"/>
      <c r="G316" s="16"/>
      <c r="H316" s="16"/>
    </row>
    <row r="317" spans="2:8" ht="12.75">
      <c r="B317" s="20"/>
      <c r="C317" s="16"/>
      <c r="D317" s="16"/>
      <c r="E317" s="16"/>
      <c r="F317" s="16"/>
      <c r="G317" s="16"/>
      <c r="H317" s="16"/>
    </row>
    <row r="318" spans="2:8" ht="12.75">
      <c r="B318" s="20"/>
      <c r="C318" s="16"/>
      <c r="D318" s="16"/>
      <c r="E318" s="16"/>
      <c r="F318" s="16"/>
      <c r="G318" s="16"/>
      <c r="H318" s="16"/>
    </row>
    <row r="319" spans="2:8" ht="12.75">
      <c r="B319" s="20"/>
      <c r="C319" s="16"/>
      <c r="D319" s="16"/>
      <c r="E319" s="16"/>
      <c r="F319" s="16"/>
      <c r="G319" s="16"/>
      <c r="H319" s="16"/>
    </row>
    <row r="320" spans="2:8" ht="12.75">
      <c r="B320" s="20"/>
      <c r="C320" s="16"/>
      <c r="D320" s="16"/>
      <c r="E320" s="16"/>
      <c r="F320" s="16"/>
      <c r="G320" s="16"/>
      <c r="H320" s="16"/>
    </row>
    <row r="321" spans="2:8" ht="12.75">
      <c r="B321" s="20"/>
      <c r="C321" s="16"/>
      <c r="D321" s="16"/>
      <c r="E321" s="16"/>
      <c r="F321" s="16"/>
      <c r="G321" s="16"/>
      <c r="H321" s="16"/>
    </row>
    <row r="322" spans="2:8" ht="12.75">
      <c r="B322" s="20"/>
      <c r="C322" s="16"/>
      <c r="D322" s="16"/>
      <c r="E322" s="16"/>
      <c r="F322" s="16"/>
      <c r="G322" s="16"/>
      <c r="H322" s="16"/>
    </row>
    <row r="323" spans="2:8" ht="12.75">
      <c r="B323" s="20"/>
      <c r="C323" s="16"/>
      <c r="D323" s="16"/>
      <c r="E323" s="16"/>
      <c r="F323" s="16"/>
      <c r="G323" s="16"/>
      <c r="H323" s="16"/>
    </row>
    <row r="324" spans="2:8" ht="12.75">
      <c r="B324" s="20"/>
      <c r="C324" s="16"/>
      <c r="D324" s="16"/>
      <c r="E324" s="16"/>
      <c r="F324" s="16"/>
      <c r="G324" s="16"/>
      <c r="H324" s="16"/>
    </row>
    <row r="325" spans="2:8" ht="12.75">
      <c r="B325" s="20"/>
      <c r="C325" s="16"/>
      <c r="D325" s="16"/>
      <c r="E325" s="16"/>
      <c r="F325" s="16"/>
      <c r="G325" s="16"/>
      <c r="H325" s="16"/>
    </row>
    <row r="326" spans="2:8" ht="12.75">
      <c r="B326" s="20"/>
      <c r="C326" s="16"/>
      <c r="D326" s="16"/>
      <c r="E326" s="16"/>
      <c r="F326" s="16"/>
      <c r="G326" s="16"/>
      <c r="H326" s="16"/>
    </row>
    <row r="327" spans="2:8" ht="12.75">
      <c r="B327" s="20"/>
      <c r="C327" s="16"/>
      <c r="D327" s="16"/>
      <c r="E327" s="16"/>
      <c r="F327" s="16"/>
      <c r="G327" s="16"/>
      <c r="H327" s="16"/>
    </row>
    <row r="328" spans="2:8" ht="12.75">
      <c r="B328" s="20"/>
      <c r="C328" s="16"/>
      <c r="D328" s="16"/>
      <c r="E328" s="16"/>
      <c r="F328" s="16"/>
      <c r="G328" s="16"/>
      <c r="H328" s="16"/>
    </row>
    <row r="329" spans="2:8" ht="12.75">
      <c r="B329" s="20"/>
      <c r="C329" s="16"/>
      <c r="D329" s="16"/>
      <c r="E329" s="16"/>
      <c r="F329" s="16"/>
      <c r="G329" s="16"/>
      <c r="H329" s="16"/>
    </row>
    <row r="330" spans="2:8" ht="12.75">
      <c r="B330" s="20"/>
      <c r="C330" s="16"/>
      <c r="D330" s="16"/>
      <c r="E330" s="16"/>
      <c r="F330" s="16"/>
      <c r="G330" s="16"/>
      <c r="H330" s="16"/>
    </row>
    <row r="331" spans="2:8" ht="12.75">
      <c r="B331" s="20"/>
      <c r="C331" s="16"/>
      <c r="D331" s="16"/>
      <c r="E331" s="16"/>
      <c r="F331" s="16"/>
      <c r="G331" s="16"/>
      <c r="H331" s="16"/>
    </row>
    <row r="332" spans="2:8" ht="12.75">
      <c r="B332" s="20"/>
      <c r="C332" s="16"/>
      <c r="D332" s="16"/>
      <c r="E332" s="16"/>
      <c r="F332" s="16"/>
      <c r="G332" s="16"/>
      <c r="H332" s="16"/>
    </row>
    <row r="333" spans="2:8" ht="12.75">
      <c r="B333" s="20"/>
      <c r="C333" s="16"/>
      <c r="D333" s="16"/>
      <c r="E333" s="16"/>
      <c r="F333" s="16"/>
      <c r="G333" s="16"/>
      <c r="H333" s="16"/>
    </row>
    <row r="334" spans="2:8" ht="12.75">
      <c r="B334" s="20"/>
      <c r="C334" s="16"/>
      <c r="D334" s="16"/>
      <c r="E334" s="16"/>
      <c r="F334" s="16"/>
      <c r="G334" s="16"/>
      <c r="H334" s="16"/>
    </row>
    <row r="335" spans="2:8" ht="12.75">
      <c r="B335" s="20"/>
      <c r="C335" s="16"/>
      <c r="D335" s="16"/>
      <c r="E335" s="16"/>
      <c r="F335" s="16"/>
      <c r="G335" s="16"/>
      <c r="H335" s="16"/>
    </row>
    <row r="336" spans="2:8" ht="12.75">
      <c r="B336" s="20"/>
      <c r="C336" s="16"/>
      <c r="D336" s="16"/>
      <c r="E336" s="16"/>
      <c r="F336" s="16"/>
      <c r="G336" s="16"/>
      <c r="H336" s="16"/>
    </row>
    <row r="337" spans="2:8" ht="12.75">
      <c r="B337" s="20"/>
      <c r="C337" s="16"/>
      <c r="D337" s="16"/>
      <c r="E337" s="16"/>
      <c r="F337" s="16"/>
      <c r="G337" s="16"/>
      <c r="H337" s="16"/>
    </row>
    <row r="338" spans="2:8" ht="12.75">
      <c r="B338" s="20"/>
      <c r="C338" s="16"/>
      <c r="D338" s="16"/>
      <c r="E338" s="16"/>
      <c r="F338" s="16"/>
      <c r="G338" s="16"/>
      <c r="H338" s="16"/>
    </row>
    <row r="339" spans="2:8" ht="12.75">
      <c r="B339" s="20"/>
      <c r="C339" s="16"/>
      <c r="D339" s="16"/>
      <c r="E339" s="16"/>
      <c r="F339" s="16"/>
      <c r="G339" s="16"/>
      <c r="H339" s="16"/>
    </row>
    <row r="340" spans="2:8" ht="12.75">
      <c r="B340" s="20"/>
      <c r="C340" s="16"/>
      <c r="D340" s="16"/>
      <c r="E340" s="16"/>
      <c r="F340" s="16"/>
      <c r="G340" s="16"/>
      <c r="H340" s="16"/>
    </row>
    <row r="341" spans="2:8" ht="12.75">
      <c r="B341" s="20"/>
      <c r="C341" s="16"/>
      <c r="D341" s="16"/>
      <c r="E341" s="16"/>
      <c r="F341" s="16"/>
      <c r="G341" s="16"/>
      <c r="H341" s="16"/>
    </row>
    <row r="342" spans="2:8" ht="12.75">
      <c r="B342" s="20"/>
      <c r="C342" s="16"/>
      <c r="D342" s="16"/>
      <c r="E342" s="16"/>
      <c r="F342" s="16"/>
      <c r="G342" s="16"/>
      <c r="H342" s="16"/>
    </row>
    <row r="343" spans="2:8" ht="12.75">
      <c r="B343" s="20"/>
      <c r="C343" s="16"/>
      <c r="D343" s="16"/>
      <c r="E343" s="16"/>
      <c r="F343" s="16"/>
      <c r="G343" s="16"/>
      <c r="H343" s="16"/>
    </row>
    <row r="344" spans="2:8" ht="12.75">
      <c r="B344" s="20"/>
      <c r="C344" s="16"/>
      <c r="D344" s="16"/>
      <c r="E344" s="16"/>
      <c r="F344" s="16"/>
      <c r="G344" s="16"/>
      <c r="H344" s="16"/>
    </row>
    <row r="345" spans="2:8" ht="12.75">
      <c r="B345" s="20"/>
      <c r="C345" s="16"/>
      <c r="D345" s="16"/>
      <c r="E345" s="16"/>
      <c r="F345" s="16"/>
      <c r="G345" s="16"/>
      <c r="H345" s="16"/>
    </row>
    <row r="346" spans="2:8" ht="12.75">
      <c r="B346" s="20"/>
      <c r="C346" s="16"/>
      <c r="D346" s="16"/>
      <c r="E346" s="16"/>
      <c r="F346" s="16"/>
      <c r="G346" s="16"/>
      <c r="H346" s="16"/>
    </row>
    <row r="347" spans="2:8" ht="12.75">
      <c r="B347" s="20"/>
      <c r="C347" s="16"/>
      <c r="D347" s="16"/>
      <c r="E347" s="16"/>
      <c r="F347" s="16"/>
      <c r="G347" s="16"/>
      <c r="H347" s="16"/>
    </row>
    <row r="348" spans="2:8" ht="12.75">
      <c r="B348" s="20"/>
      <c r="C348" s="16"/>
      <c r="D348" s="16"/>
      <c r="E348" s="16"/>
      <c r="F348" s="16"/>
      <c r="G348" s="16"/>
      <c r="H348" s="16"/>
    </row>
    <row r="349" spans="2:8" ht="12.75">
      <c r="B349" s="20"/>
      <c r="C349" s="16"/>
      <c r="D349" s="16"/>
      <c r="E349" s="16"/>
      <c r="F349" s="16"/>
      <c r="G349" s="16"/>
      <c r="H349" s="16"/>
    </row>
    <row r="350" spans="2:8" ht="12.75">
      <c r="B350" s="20"/>
      <c r="C350" s="16"/>
      <c r="D350" s="16"/>
      <c r="E350" s="16"/>
      <c r="F350" s="16"/>
      <c r="G350" s="16"/>
      <c r="H350" s="16"/>
    </row>
    <row r="351" spans="2:8" ht="12.75">
      <c r="B351" s="20"/>
      <c r="C351" s="16"/>
      <c r="D351" s="16"/>
      <c r="E351" s="16"/>
      <c r="F351" s="16"/>
      <c r="G351" s="16"/>
      <c r="H351" s="16"/>
    </row>
    <row r="352" spans="2:8" ht="12.75">
      <c r="B352" s="20"/>
      <c r="C352" s="16"/>
      <c r="D352" s="16"/>
      <c r="E352" s="16"/>
      <c r="F352" s="16"/>
      <c r="G352" s="16"/>
      <c r="H352" s="16"/>
    </row>
    <row r="353" spans="2:8" ht="12.75">
      <c r="B353" s="20"/>
      <c r="C353" s="16"/>
      <c r="D353" s="16"/>
      <c r="E353" s="16"/>
      <c r="F353" s="16"/>
      <c r="G353" s="16"/>
      <c r="H353" s="16"/>
    </row>
    <row r="354" spans="2:8" ht="12.75">
      <c r="B354" s="20"/>
      <c r="C354" s="16"/>
      <c r="D354" s="16"/>
      <c r="E354" s="16"/>
      <c r="F354" s="16"/>
      <c r="G354" s="16"/>
      <c r="H354" s="16"/>
    </row>
    <row r="355" spans="2:8" ht="12.75">
      <c r="B355" s="20"/>
      <c r="C355" s="16"/>
      <c r="D355" s="16"/>
      <c r="E355" s="16"/>
      <c r="F355" s="16"/>
      <c r="G355" s="16"/>
      <c r="H355" s="16"/>
    </row>
    <row r="356" spans="2:8" ht="12.75">
      <c r="B356" s="20"/>
      <c r="C356" s="16"/>
      <c r="D356" s="16"/>
      <c r="E356" s="16"/>
      <c r="F356" s="16"/>
      <c r="G356" s="16"/>
      <c r="H356" s="16"/>
    </row>
    <row r="357" spans="2:8" ht="12.75">
      <c r="B357" s="20"/>
      <c r="C357" s="16"/>
      <c r="D357" s="16"/>
      <c r="E357" s="16"/>
      <c r="F357" s="16"/>
      <c r="G357" s="16"/>
      <c r="H357" s="16"/>
    </row>
    <row r="358" spans="2:8" ht="12.75">
      <c r="B358" s="20"/>
      <c r="C358" s="16"/>
      <c r="D358" s="16"/>
      <c r="E358" s="16"/>
      <c r="F358" s="16"/>
      <c r="G358" s="16"/>
      <c r="H358" s="16"/>
    </row>
    <row r="359" spans="2:8" ht="12.75">
      <c r="B359" s="20"/>
      <c r="C359" s="16"/>
      <c r="D359" s="16"/>
      <c r="E359" s="16"/>
      <c r="F359" s="16"/>
      <c r="G359" s="16"/>
      <c r="H359" s="16"/>
    </row>
    <row r="360" spans="2:8" ht="12.75">
      <c r="B360" s="20"/>
      <c r="C360" s="16"/>
      <c r="D360" s="16"/>
      <c r="E360" s="16"/>
      <c r="F360" s="16"/>
      <c r="G360" s="16"/>
      <c r="H360" s="16"/>
    </row>
    <row r="361" spans="2:8" ht="12.75">
      <c r="B361" s="20"/>
      <c r="C361" s="16"/>
      <c r="D361" s="16"/>
      <c r="E361" s="16"/>
      <c r="F361" s="16"/>
      <c r="G361" s="16"/>
      <c r="H361" s="16"/>
    </row>
    <row r="362" spans="2:8" ht="12.75">
      <c r="B362" s="20"/>
      <c r="C362" s="16"/>
      <c r="D362" s="16"/>
      <c r="E362" s="16"/>
      <c r="F362" s="16"/>
      <c r="G362" s="16"/>
      <c r="H362" s="16"/>
    </row>
    <row r="363" spans="2:8" ht="12.75">
      <c r="B363" s="20"/>
      <c r="C363" s="16"/>
      <c r="D363" s="16"/>
      <c r="E363" s="16"/>
      <c r="F363" s="16"/>
      <c r="G363" s="16"/>
      <c r="H363" s="16"/>
    </row>
    <row r="364" spans="2:8" ht="12.75">
      <c r="B364" s="20"/>
      <c r="C364" s="16"/>
      <c r="D364" s="16"/>
      <c r="E364" s="16"/>
      <c r="F364" s="16"/>
      <c r="G364" s="16"/>
      <c r="H364" s="16"/>
    </row>
    <row r="365" spans="2:8" ht="12.75">
      <c r="B365" s="20"/>
      <c r="C365" s="16"/>
      <c r="D365" s="16"/>
      <c r="E365" s="16"/>
      <c r="F365" s="16"/>
      <c r="G365" s="16"/>
      <c r="H365" s="16"/>
    </row>
    <row r="366" spans="2:8" ht="12.75">
      <c r="B366" s="20"/>
      <c r="C366" s="16"/>
      <c r="D366" s="16"/>
      <c r="E366" s="16"/>
      <c r="F366" s="16"/>
      <c r="G366" s="16"/>
      <c r="H366" s="16"/>
    </row>
    <row r="367" spans="2:8" ht="12.75">
      <c r="B367" s="20"/>
      <c r="C367" s="16"/>
      <c r="D367" s="16"/>
      <c r="E367" s="16"/>
      <c r="F367" s="16"/>
      <c r="G367" s="16"/>
      <c r="H367" s="16"/>
    </row>
    <row r="368" spans="2:8" ht="12.75">
      <c r="B368" s="20"/>
      <c r="C368" s="16"/>
      <c r="D368" s="16"/>
      <c r="E368" s="16"/>
      <c r="F368" s="16"/>
      <c r="G368" s="16"/>
      <c r="H368" s="16"/>
    </row>
    <row r="369" spans="2:8" ht="12.75">
      <c r="B369" s="20"/>
      <c r="C369" s="16"/>
      <c r="D369" s="16"/>
      <c r="E369" s="16"/>
      <c r="F369" s="16"/>
      <c r="G369" s="16"/>
      <c r="H369" s="16"/>
    </row>
    <row r="370" spans="2:8" ht="12.75">
      <c r="B370" s="20"/>
      <c r="C370" s="16"/>
      <c r="D370" s="16"/>
      <c r="E370" s="16"/>
      <c r="F370" s="16"/>
      <c r="G370" s="16"/>
      <c r="H370" s="16"/>
    </row>
    <row r="371" spans="2:8" ht="12.75">
      <c r="B371" s="20"/>
      <c r="C371" s="16"/>
      <c r="D371" s="16"/>
      <c r="E371" s="16"/>
      <c r="F371" s="16"/>
      <c r="G371" s="16"/>
      <c r="H371" s="16"/>
    </row>
    <row r="372" spans="2:8" ht="12.75">
      <c r="B372" s="20"/>
      <c r="C372" s="16"/>
      <c r="D372" s="16"/>
      <c r="E372" s="16"/>
      <c r="F372" s="16"/>
      <c r="G372" s="16"/>
      <c r="H372" s="16"/>
    </row>
    <row r="373" spans="2:8" ht="12.75">
      <c r="B373" s="20"/>
      <c r="C373" s="16"/>
      <c r="D373" s="16"/>
      <c r="E373" s="16"/>
      <c r="F373" s="16"/>
      <c r="G373" s="16"/>
      <c r="H373" s="16"/>
    </row>
    <row r="374" spans="2:8" ht="12.75">
      <c r="B374" s="20"/>
      <c r="C374" s="16"/>
      <c r="D374" s="16"/>
      <c r="E374" s="16"/>
      <c r="F374" s="16"/>
      <c r="G374" s="16"/>
      <c r="H374" s="16"/>
    </row>
    <row r="375" spans="2:8" ht="12.75">
      <c r="B375" s="20"/>
      <c r="C375" s="16"/>
      <c r="D375" s="16"/>
      <c r="E375" s="16"/>
      <c r="F375" s="16"/>
      <c r="G375" s="16"/>
      <c r="H375" s="16"/>
    </row>
    <row r="376" spans="2:8" ht="12.75">
      <c r="B376" s="20"/>
      <c r="C376" s="16"/>
      <c r="D376" s="16"/>
      <c r="E376" s="16"/>
      <c r="F376" s="16"/>
      <c r="G376" s="16"/>
      <c r="H376" s="16"/>
    </row>
    <row r="377" spans="2:8" ht="12.75">
      <c r="B377" s="20"/>
      <c r="C377" s="16"/>
      <c r="D377" s="16"/>
      <c r="E377" s="16"/>
      <c r="F377" s="16"/>
      <c r="G377" s="16"/>
      <c r="H377" s="16"/>
    </row>
    <row r="378" spans="2:8" ht="12.75">
      <c r="B378" s="20"/>
      <c r="C378" s="16"/>
      <c r="D378" s="16"/>
      <c r="E378" s="16"/>
      <c r="F378" s="16"/>
      <c r="G378" s="16"/>
      <c r="H378" s="16"/>
    </row>
    <row r="379" spans="2:8" ht="12.75">
      <c r="B379" s="20"/>
      <c r="C379" s="16"/>
      <c r="D379" s="16"/>
      <c r="E379" s="16"/>
      <c r="F379" s="16"/>
      <c r="G379" s="16"/>
      <c r="H379" s="16"/>
    </row>
    <row r="380" spans="2:8" ht="12.75">
      <c r="B380" s="20"/>
      <c r="C380" s="16"/>
      <c r="D380" s="16"/>
      <c r="E380" s="16"/>
      <c r="F380" s="16"/>
      <c r="G380" s="16"/>
      <c r="H380" s="16"/>
    </row>
    <row r="381" spans="2:8" ht="12.75">
      <c r="B381" s="20"/>
      <c r="C381" s="16"/>
      <c r="D381" s="16"/>
      <c r="E381" s="16"/>
      <c r="F381" s="16"/>
      <c r="G381" s="16"/>
      <c r="H381" s="16"/>
    </row>
    <row r="382" spans="2:8" ht="12.75">
      <c r="B382" s="20"/>
      <c r="C382" s="16"/>
      <c r="D382" s="16"/>
      <c r="E382" s="16"/>
      <c r="F382" s="16"/>
      <c r="G382" s="16"/>
      <c r="H382" s="16"/>
    </row>
    <row r="383" spans="2:8" ht="12.75">
      <c r="B383" s="20"/>
      <c r="C383" s="16"/>
      <c r="D383" s="16"/>
      <c r="E383" s="16"/>
      <c r="F383" s="16"/>
      <c r="G383" s="16"/>
      <c r="H383" s="16"/>
    </row>
    <row r="384" spans="2:8" ht="12.75">
      <c r="B384" s="20"/>
      <c r="C384" s="16"/>
      <c r="D384" s="16"/>
      <c r="E384" s="16"/>
      <c r="F384" s="16"/>
      <c r="G384" s="16"/>
      <c r="H384" s="16"/>
    </row>
    <row r="385" spans="2:8" ht="12.75">
      <c r="B385" s="20"/>
      <c r="C385" s="16"/>
      <c r="D385" s="16"/>
      <c r="E385" s="16"/>
      <c r="F385" s="16"/>
      <c r="G385" s="16"/>
      <c r="H385" s="16"/>
    </row>
    <row r="386" spans="2:8" ht="12.75">
      <c r="B386" s="20"/>
      <c r="C386" s="16"/>
      <c r="D386" s="16"/>
      <c r="E386" s="16"/>
      <c r="F386" s="16"/>
      <c r="G386" s="16"/>
      <c r="H386" s="16"/>
    </row>
    <row r="387" spans="2:8" ht="12.75">
      <c r="B387" s="20"/>
      <c r="C387" s="16"/>
      <c r="D387" s="16"/>
      <c r="E387" s="16"/>
      <c r="F387" s="16"/>
      <c r="G387" s="16"/>
      <c r="H387" s="16"/>
    </row>
    <row r="388" spans="2:8" ht="12.75">
      <c r="B388" s="20"/>
      <c r="C388" s="16"/>
      <c r="D388" s="16"/>
      <c r="E388" s="16"/>
      <c r="F388" s="16"/>
      <c r="G388" s="16"/>
      <c r="H388" s="16"/>
    </row>
    <row r="389" spans="2:8" ht="12.75">
      <c r="B389" s="20"/>
      <c r="C389" s="16"/>
      <c r="D389" s="16"/>
      <c r="E389" s="16"/>
      <c r="F389" s="16"/>
      <c r="G389" s="16"/>
      <c r="H389" s="16"/>
    </row>
    <row r="390" spans="2:8" ht="12.75">
      <c r="B390" s="20"/>
      <c r="C390" s="16"/>
      <c r="D390" s="16"/>
      <c r="E390" s="16"/>
      <c r="F390" s="16"/>
      <c r="G390" s="16"/>
      <c r="H390" s="16"/>
    </row>
    <row r="391" spans="2:8" ht="12.75">
      <c r="B391" s="20"/>
      <c r="C391" s="16"/>
      <c r="D391" s="16"/>
      <c r="E391" s="16"/>
      <c r="F391" s="16"/>
      <c r="G391" s="16"/>
      <c r="H391" s="16"/>
    </row>
    <row r="392" spans="2:8" ht="12.75">
      <c r="B392" s="20"/>
      <c r="C392" s="16"/>
      <c r="D392" s="16"/>
      <c r="E392" s="16"/>
      <c r="F392" s="16"/>
      <c r="G392" s="16"/>
      <c r="H392" s="16"/>
    </row>
    <row r="393" spans="2:8" ht="12.75">
      <c r="B393" s="20"/>
      <c r="C393" s="16"/>
      <c r="D393" s="16"/>
      <c r="E393" s="16"/>
      <c r="F393" s="16"/>
      <c r="G393" s="16"/>
      <c r="H393" s="16"/>
    </row>
    <row r="394" spans="2:8" ht="12.75">
      <c r="B394" s="20"/>
      <c r="C394" s="16"/>
      <c r="D394" s="16"/>
      <c r="E394" s="16"/>
      <c r="F394" s="16"/>
      <c r="G394" s="16"/>
      <c r="H394" s="16"/>
    </row>
    <row r="395" spans="2:8" ht="12.75">
      <c r="B395" s="20"/>
      <c r="C395" s="16"/>
      <c r="D395" s="16"/>
      <c r="E395" s="16"/>
      <c r="F395" s="16"/>
      <c r="G395" s="16"/>
      <c r="H395" s="16"/>
    </row>
    <row r="396" spans="2:8" ht="12.75">
      <c r="B396" s="20"/>
      <c r="C396" s="16"/>
      <c r="D396" s="16"/>
      <c r="E396" s="16"/>
      <c r="F396" s="16"/>
      <c r="G396" s="16"/>
      <c r="H396" s="16"/>
    </row>
    <row r="397" spans="2:8" ht="12.75">
      <c r="B397" s="20"/>
      <c r="C397" s="16"/>
      <c r="D397" s="16"/>
      <c r="E397" s="16"/>
      <c r="F397" s="16"/>
      <c r="G397" s="16"/>
      <c r="H397" s="16"/>
    </row>
    <row r="398" spans="2:8" ht="12.75">
      <c r="B398" s="20"/>
      <c r="C398" s="16"/>
      <c r="D398" s="16"/>
      <c r="E398" s="16"/>
      <c r="F398" s="16"/>
      <c r="G398" s="16"/>
      <c r="H398" s="16"/>
    </row>
    <row r="399" spans="2:8" ht="12.75">
      <c r="B399" s="20"/>
      <c r="C399" s="16"/>
      <c r="D399" s="16"/>
      <c r="E399" s="16"/>
      <c r="F399" s="16"/>
      <c r="G399" s="16"/>
      <c r="H399" s="16"/>
    </row>
    <row r="400" spans="2:8" ht="12.75">
      <c r="B400" s="20"/>
      <c r="C400" s="16"/>
      <c r="D400" s="16"/>
      <c r="E400" s="16"/>
      <c r="F400" s="16"/>
      <c r="G400" s="16"/>
      <c r="H400" s="16"/>
    </row>
    <row r="401" spans="2:8" ht="12.75">
      <c r="B401" s="20"/>
      <c r="C401" s="16"/>
      <c r="D401" s="16"/>
      <c r="E401" s="16"/>
      <c r="F401" s="16"/>
      <c r="G401" s="16"/>
      <c r="H401" s="16"/>
    </row>
    <row r="402" spans="2:8" ht="12.75">
      <c r="B402" s="20"/>
      <c r="C402" s="16"/>
      <c r="D402" s="16"/>
      <c r="E402" s="16"/>
      <c r="F402" s="16"/>
      <c r="G402" s="16"/>
      <c r="H402" s="16"/>
    </row>
    <row r="403" spans="2:8" ht="12.75">
      <c r="B403" s="20"/>
      <c r="C403" s="16"/>
      <c r="D403" s="16"/>
      <c r="E403" s="16"/>
      <c r="F403" s="16"/>
      <c r="G403" s="16"/>
      <c r="H403" s="16"/>
    </row>
    <row r="404" spans="2:8" ht="12.75">
      <c r="B404" s="20"/>
      <c r="C404" s="16"/>
      <c r="D404" s="16"/>
      <c r="E404" s="16"/>
      <c r="F404" s="16"/>
      <c r="G404" s="16"/>
      <c r="H404" s="16"/>
    </row>
    <row r="405" spans="2:8" ht="12.75">
      <c r="B405" s="20"/>
      <c r="C405" s="16"/>
      <c r="D405" s="16"/>
      <c r="E405" s="16"/>
      <c r="F405" s="16"/>
      <c r="G405" s="16"/>
      <c r="H405" s="16"/>
    </row>
    <row r="406" spans="2:8" ht="12.75">
      <c r="B406" s="20"/>
      <c r="C406" s="16"/>
      <c r="D406" s="16"/>
      <c r="E406" s="16"/>
      <c r="F406" s="16"/>
      <c r="G406" s="16"/>
      <c r="H406" s="16"/>
    </row>
    <row r="407" spans="2:8" ht="12.75">
      <c r="B407" s="20"/>
      <c r="C407" s="16"/>
      <c r="D407" s="16"/>
      <c r="E407" s="16"/>
      <c r="F407" s="16"/>
      <c r="G407" s="16"/>
      <c r="H407" s="16"/>
    </row>
    <row r="408" spans="2:8" ht="12.75">
      <c r="B408" s="20"/>
      <c r="C408" s="16"/>
      <c r="D408" s="16"/>
      <c r="E408" s="16"/>
      <c r="F408" s="16"/>
      <c r="G408" s="16"/>
      <c r="H408" s="16"/>
    </row>
    <row r="409" spans="2:8" ht="12.75">
      <c r="B409" s="20"/>
      <c r="C409" s="16"/>
      <c r="D409" s="16"/>
      <c r="E409" s="16"/>
      <c r="F409" s="16"/>
      <c r="G409" s="16"/>
      <c r="H409" s="16"/>
    </row>
    <row r="410" spans="2:8" ht="12.75">
      <c r="B410" s="20"/>
      <c r="C410" s="16"/>
      <c r="D410" s="16"/>
      <c r="E410" s="16"/>
      <c r="F410" s="16"/>
      <c r="G410" s="16"/>
      <c r="H410" s="16"/>
    </row>
    <row r="411" spans="2:8" ht="12.75">
      <c r="B411" s="20"/>
      <c r="C411" s="16"/>
      <c r="D411" s="16"/>
      <c r="E411" s="16"/>
      <c r="F411" s="16"/>
      <c r="G411" s="16"/>
      <c r="H411" s="16"/>
    </row>
    <row r="412" spans="2:8" ht="12.75">
      <c r="B412" s="20"/>
      <c r="C412" s="16"/>
      <c r="D412" s="16"/>
      <c r="E412" s="16"/>
      <c r="F412" s="16"/>
      <c r="G412" s="16"/>
      <c r="H412" s="16"/>
    </row>
    <row r="413" spans="2:8" ht="12.75">
      <c r="B413" s="20"/>
      <c r="C413" s="16"/>
      <c r="D413" s="16"/>
      <c r="E413" s="16"/>
      <c r="F413" s="16"/>
      <c r="G413" s="16"/>
      <c r="H413" s="16"/>
    </row>
    <row r="414" spans="2:8" ht="12.75">
      <c r="B414" s="20"/>
      <c r="C414" s="16"/>
      <c r="D414" s="16"/>
      <c r="E414" s="16"/>
      <c r="F414" s="16"/>
      <c r="G414" s="16"/>
      <c r="H414" s="16"/>
    </row>
    <row r="415" spans="2:8" ht="12.75">
      <c r="B415" s="20"/>
      <c r="C415" s="16"/>
      <c r="D415" s="16"/>
      <c r="E415" s="16"/>
      <c r="F415" s="16"/>
      <c r="G415" s="16"/>
      <c r="H415" s="16"/>
    </row>
    <row r="416" spans="2:8" ht="12.75">
      <c r="B416" s="20"/>
      <c r="C416" s="16"/>
      <c r="D416" s="16"/>
      <c r="E416" s="16"/>
      <c r="F416" s="16"/>
      <c r="G416" s="16"/>
      <c r="H416" s="16"/>
    </row>
    <row r="417" spans="2:8" ht="12.75">
      <c r="B417" s="20"/>
      <c r="C417" s="16"/>
      <c r="D417" s="16"/>
      <c r="E417" s="16"/>
      <c r="F417" s="16"/>
      <c r="G417" s="16"/>
      <c r="H417" s="16"/>
    </row>
    <row r="418" spans="2:8" ht="12.75">
      <c r="B418" s="20"/>
      <c r="C418" s="16"/>
      <c r="D418" s="16"/>
      <c r="E418" s="16"/>
      <c r="F418" s="16"/>
      <c r="G418" s="16"/>
      <c r="H418" s="16"/>
    </row>
    <row r="419" spans="2:8" ht="12.75">
      <c r="B419" s="20"/>
      <c r="C419" s="16"/>
      <c r="D419" s="16"/>
      <c r="E419" s="16"/>
      <c r="F419" s="16"/>
      <c r="G419" s="16"/>
      <c r="H419" s="16"/>
    </row>
    <row r="420" spans="2:8" ht="12.75">
      <c r="B420" s="20"/>
      <c r="C420" s="16"/>
      <c r="D420" s="16"/>
      <c r="E420" s="16"/>
      <c r="F420" s="16"/>
      <c r="G420" s="16"/>
      <c r="H420" s="16"/>
    </row>
    <row r="421" spans="2:8" ht="12.75">
      <c r="B421" s="20"/>
      <c r="C421" s="16"/>
      <c r="D421" s="16"/>
      <c r="E421" s="16"/>
      <c r="F421" s="16"/>
      <c r="G421" s="16"/>
      <c r="H421" s="16"/>
    </row>
    <row r="422" spans="2:8" ht="12.75">
      <c r="B422" s="20"/>
      <c r="C422" s="16"/>
      <c r="D422" s="16"/>
      <c r="E422" s="16"/>
      <c r="F422" s="16"/>
      <c r="G422" s="16"/>
      <c r="H422" s="16"/>
    </row>
    <row r="423" spans="2:8" ht="12.75">
      <c r="B423" s="20"/>
      <c r="C423" s="16"/>
      <c r="D423" s="16"/>
      <c r="E423" s="16"/>
      <c r="F423" s="16"/>
      <c r="G423" s="16"/>
      <c r="H423" s="16"/>
    </row>
    <row r="424" spans="2:8" ht="12.75">
      <c r="B424" s="20"/>
      <c r="C424" s="16"/>
      <c r="D424" s="16"/>
      <c r="E424" s="16"/>
      <c r="F424" s="16"/>
      <c r="G424" s="16"/>
      <c r="H424" s="16"/>
    </row>
    <row r="425" spans="2:8" ht="12.75">
      <c r="B425" s="20"/>
      <c r="C425" s="16"/>
      <c r="D425" s="16"/>
      <c r="E425" s="16"/>
      <c r="F425" s="16"/>
      <c r="G425" s="16"/>
      <c r="H425" s="16"/>
    </row>
    <row r="426" spans="2:8" ht="12.75">
      <c r="B426" s="20"/>
      <c r="C426" s="16"/>
      <c r="D426" s="16"/>
      <c r="E426" s="16"/>
      <c r="F426" s="16"/>
      <c r="G426" s="16"/>
      <c r="H426" s="16"/>
    </row>
    <row r="427" spans="2:8" ht="12.75">
      <c r="B427" s="20"/>
      <c r="C427" s="16"/>
      <c r="D427" s="16"/>
      <c r="E427" s="16"/>
      <c r="F427" s="16"/>
      <c r="G427" s="16"/>
      <c r="H427" s="16"/>
    </row>
    <row r="428" spans="2:8" ht="12.75">
      <c r="B428" s="20"/>
      <c r="C428" s="16"/>
      <c r="D428" s="16"/>
      <c r="E428" s="16"/>
      <c r="F428" s="16"/>
      <c r="G428" s="16"/>
      <c r="H428" s="16"/>
    </row>
    <row r="429" spans="2:8" ht="12.75">
      <c r="B429" s="20"/>
      <c r="C429" s="16"/>
      <c r="D429" s="16"/>
      <c r="E429" s="16"/>
      <c r="F429" s="16"/>
      <c r="G429" s="16"/>
      <c r="H429" s="16"/>
    </row>
    <row r="430" spans="2:8" ht="12.75">
      <c r="B430" s="20"/>
      <c r="C430" s="16"/>
      <c r="D430" s="16"/>
      <c r="E430" s="16"/>
      <c r="F430" s="16"/>
      <c r="G430" s="16"/>
      <c r="H430" s="16"/>
    </row>
    <row r="431" spans="2:8" ht="12.75">
      <c r="B431" s="20"/>
      <c r="C431" s="16"/>
      <c r="D431" s="16"/>
      <c r="E431" s="16"/>
      <c r="F431" s="16"/>
      <c r="G431" s="16"/>
      <c r="H431" s="16"/>
    </row>
    <row r="432" spans="2:8" ht="12.75">
      <c r="B432" s="20"/>
      <c r="C432" s="16"/>
      <c r="D432" s="16"/>
      <c r="E432" s="16"/>
      <c r="F432" s="16"/>
      <c r="G432" s="16"/>
      <c r="H432" s="16"/>
    </row>
    <row r="433" spans="2:8" ht="12.75">
      <c r="B433" s="20"/>
      <c r="C433" s="16"/>
      <c r="D433" s="16"/>
      <c r="E433" s="16"/>
      <c r="F433" s="16"/>
      <c r="G433" s="16"/>
      <c r="H433" s="16"/>
    </row>
    <row r="434" spans="2:8" ht="12.75">
      <c r="B434" s="20"/>
      <c r="C434" s="16"/>
      <c r="D434" s="16"/>
      <c r="E434" s="16"/>
      <c r="F434" s="16"/>
      <c r="G434" s="16"/>
      <c r="H434" s="16"/>
    </row>
    <row r="435" spans="2:8" ht="12.75">
      <c r="B435" s="20"/>
      <c r="C435" s="16"/>
      <c r="D435" s="16"/>
      <c r="E435" s="16"/>
      <c r="F435" s="16"/>
      <c r="G435" s="16"/>
      <c r="H435" s="16"/>
    </row>
    <row r="436" spans="2:8" ht="12.75">
      <c r="B436" s="20"/>
      <c r="C436" s="16"/>
      <c r="D436" s="16"/>
      <c r="E436" s="16"/>
      <c r="F436" s="16"/>
      <c r="G436" s="16"/>
      <c r="H436" s="16"/>
    </row>
    <row r="437" spans="2:8" ht="12.75">
      <c r="B437" s="20"/>
      <c r="C437" s="16"/>
      <c r="D437" s="16"/>
      <c r="E437" s="16"/>
      <c r="F437" s="16"/>
      <c r="G437" s="16"/>
      <c r="H437" s="16"/>
    </row>
    <row r="438" spans="2:8" ht="12.75">
      <c r="B438" s="20"/>
      <c r="C438" s="16"/>
      <c r="D438" s="16"/>
      <c r="E438" s="16"/>
      <c r="F438" s="16"/>
      <c r="G438" s="16"/>
      <c r="H438" s="16"/>
    </row>
    <row r="439" spans="2:8" ht="12.75">
      <c r="B439" s="20"/>
      <c r="C439" s="16"/>
      <c r="D439" s="16"/>
      <c r="E439" s="16"/>
      <c r="F439" s="16"/>
      <c r="G439" s="16"/>
      <c r="H439" s="16"/>
    </row>
    <row r="440" spans="2:8" ht="12.75">
      <c r="B440" s="20"/>
      <c r="C440" s="16"/>
      <c r="D440" s="16"/>
      <c r="E440" s="16"/>
      <c r="F440" s="16"/>
      <c r="G440" s="16"/>
      <c r="H440" s="16"/>
    </row>
    <row r="441" spans="2:8" ht="12.75">
      <c r="B441" s="20"/>
      <c r="C441" s="16"/>
      <c r="D441" s="16"/>
      <c r="E441" s="16"/>
      <c r="F441" s="16"/>
      <c r="G441" s="16"/>
      <c r="H441" s="16"/>
    </row>
    <row r="442" spans="2:8" ht="12.75">
      <c r="B442" s="20"/>
      <c r="C442" s="16"/>
      <c r="D442" s="16"/>
      <c r="E442" s="16"/>
      <c r="F442" s="16"/>
      <c r="G442" s="16"/>
      <c r="H442" s="16"/>
    </row>
    <row r="443" spans="2:8" ht="12.75">
      <c r="B443" s="20"/>
      <c r="C443" s="16"/>
      <c r="D443" s="16"/>
      <c r="E443" s="16"/>
      <c r="F443" s="16"/>
      <c r="G443" s="16"/>
      <c r="H443" s="16"/>
    </row>
    <row r="444" spans="2:8" ht="12.75">
      <c r="B444" s="20"/>
      <c r="C444" s="16"/>
      <c r="D444" s="16"/>
      <c r="E444" s="16"/>
      <c r="F444" s="16"/>
      <c r="G444" s="16"/>
      <c r="H444" s="16"/>
    </row>
    <row r="445" spans="2:8" ht="12.75">
      <c r="B445" s="20"/>
      <c r="C445" s="16"/>
      <c r="D445" s="16"/>
      <c r="E445" s="16"/>
      <c r="F445" s="16"/>
      <c r="G445" s="16"/>
      <c r="H445" s="16"/>
    </row>
    <row r="446" spans="2:8" ht="12.75">
      <c r="B446" s="20"/>
      <c r="C446" s="16"/>
      <c r="D446" s="16"/>
      <c r="E446" s="16"/>
      <c r="F446" s="16"/>
      <c r="G446" s="16"/>
      <c r="H446" s="16"/>
    </row>
    <row r="447" spans="2:8" ht="12.75">
      <c r="B447" s="20"/>
      <c r="C447" s="16"/>
      <c r="D447" s="16"/>
      <c r="E447" s="16"/>
      <c r="F447" s="16"/>
      <c r="G447" s="16"/>
      <c r="H447" s="16"/>
    </row>
    <row r="448" spans="2:8" ht="12.75">
      <c r="B448" s="20"/>
      <c r="C448" s="16"/>
      <c r="D448" s="16"/>
      <c r="E448" s="16"/>
      <c r="F448" s="16"/>
      <c r="G448" s="16"/>
      <c r="H448" s="16"/>
    </row>
    <row r="449" spans="2:8" ht="12.75">
      <c r="B449" s="20"/>
      <c r="C449" s="16"/>
      <c r="D449" s="16"/>
      <c r="E449" s="16"/>
      <c r="F449" s="16"/>
      <c r="G449" s="16"/>
      <c r="H449" s="16"/>
    </row>
    <row r="450" spans="2:8" ht="12.75">
      <c r="B450" s="20"/>
      <c r="C450" s="16"/>
      <c r="D450" s="16"/>
      <c r="E450" s="16"/>
      <c r="F450" s="16"/>
      <c r="G450" s="16"/>
      <c r="H450" s="16"/>
    </row>
    <row r="451" spans="2:8" ht="12.75">
      <c r="B451" s="20"/>
      <c r="C451" s="16"/>
      <c r="D451" s="16"/>
      <c r="E451" s="16"/>
      <c r="F451" s="16"/>
      <c r="G451" s="16"/>
      <c r="H451" s="16"/>
    </row>
    <row r="452" spans="2:8" ht="12.75">
      <c r="B452" s="20"/>
      <c r="C452" s="16"/>
      <c r="D452" s="16"/>
      <c r="E452" s="16"/>
      <c r="F452" s="16"/>
      <c r="G452" s="16"/>
      <c r="H452" s="16"/>
    </row>
    <row r="453" spans="2:8" ht="12.75">
      <c r="B453" s="20"/>
      <c r="C453" s="16"/>
      <c r="D453" s="16"/>
      <c r="E453" s="16"/>
      <c r="F453" s="16"/>
      <c r="G453" s="16"/>
      <c r="H453" s="16"/>
    </row>
    <row r="454" spans="2:8" ht="12.75">
      <c r="B454" s="20"/>
      <c r="C454" s="16"/>
      <c r="D454" s="16"/>
      <c r="E454" s="16"/>
      <c r="F454" s="16"/>
      <c r="G454" s="16"/>
      <c r="H454" s="16"/>
    </row>
    <row r="455" spans="2:8" ht="12.75">
      <c r="B455" s="20"/>
      <c r="C455" s="16"/>
      <c r="D455" s="16"/>
      <c r="E455" s="16"/>
      <c r="F455" s="16"/>
      <c r="G455" s="16"/>
      <c r="H455" s="16"/>
    </row>
    <row r="456" spans="2:8" ht="12.75">
      <c r="B456" s="20"/>
      <c r="C456" s="16"/>
      <c r="D456" s="16"/>
      <c r="E456" s="16"/>
      <c r="F456" s="16"/>
      <c r="G456" s="16"/>
      <c r="H456" s="16"/>
    </row>
    <row r="457" spans="2:8" ht="12.75">
      <c r="B457" s="20"/>
      <c r="C457" s="16"/>
      <c r="D457" s="16"/>
      <c r="E457" s="16"/>
      <c r="F457" s="16"/>
      <c r="G457" s="16"/>
      <c r="H457" s="16"/>
    </row>
    <row r="458" spans="2:8" ht="12.75">
      <c r="B458" s="20"/>
      <c r="C458" s="16"/>
      <c r="D458" s="16"/>
      <c r="E458" s="16"/>
      <c r="F458" s="16"/>
      <c r="G458" s="16"/>
      <c r="H458" s="16"/>
    </row>
    <row r="459" spans="2:8" ht="12.75">
      <c r="B459" s="20"/>
      <c r="C459" s="16"/>
      <c r="D459" s="16"/>
      <c r="E459" s="16"/>
      <c r="F459" s="16"/>
      <c r="G459" s="16"/>
      <c r="H459" s="16"/>
    </row>
    <row r="460" spans="2:8" ht="12.75">
      <c r="B460" s="20"/>
      <c r="C460" s="16"/>
      <c r="D460" s="16"/>
      <c r="E460" s="16"/>
      <c r="F460" s="16"/>
      <c r="G460" s="16"/>
      <c r="H460" s="16"/>
    </row>
    <row r="461" spans="2:8" ht="12.75">
      <c r="B461" s="20"/>
      <c r="C461" s="16"/>
      <c r="D461" s="16"/>
      <c r="E461" s="16"/>
      <c r="F461" s="16"/>
      <c r="G461" s="16"/>
      <c r="H461" s="16"/>
    </row>
    <row r="462" spans="2:8" ht="12.75">
      <c r="B462" s="20"/>
      <c r="C462" s="16"/>
      <c r="D462" s="16"/>
      <c r="E462" s="16"/>
      <c r="F462" s="16"/>
      <c r="G462" s="16"/>
      <c r="H462" s="16"/>
    </row>
    <row r="463" spans="2:8" ht="12.75">
      <c r="B463" s="20"/>
      <c r="C463" s="16"/>
      <c r="D463" s="16"/>
      <c r="E463" s="16"/>
      <c r="F463" s="16"/>
      <c r="G463" s="16"/>
      <c r="H463" s="16"/>
    </row>
    <row r="464" spans="2:8" ht="12.75">
      <c r="B464" s="20"/>
      <c r="C464" s="16"/>
      <c r="D464" s="16"/>
      <c r="E464" s="16"/>
      <c r="F464" s="16"/>
      <c r="G464" s="16"/>
      <c r="H464" s="16"/>
    </row>
    <row r="465" spans="2:8" ht="12.75">
      <c r="B465" s="20"/>
      <c r="C465" s="16"/>
      <c r="D465" s="16"/>
      <c r="E465" s="16"/>
      <c r="F465" s="16"/>
      <c r="G465" s="16"/>
      <c r="H465" s="16"/>
    </row>
    <row r="466" spans="2:8" ht="12.75">
      <c r="B466" s="20"/>
      <c r="C466" s="16"/>
      <c r="D466" s="16"/>
      <c r="E466" s="16"/>
      <c r="F466" s="16"/>
      <c r="G466" s="16"/>
      <c r="H466" s="16"/>
    </row>
    <row r="467" spans="2:8" ht="12.75">
      <c r="B467" s="20"/>
      <c r="C467" s="16"/>
      <c r="D467" s="16"/>
      <c r="E467" s="16"/>
      <c r="F467" s="16"/>
      <c r="G467" s="16"/>
      <c r="H467" s="16"/>
    </row>
    <row r="468" spans="2:8" ht="12.75">
      <c r="B468" s="20"/>
      <c r="C468" s="16"/>
      <c r="D468" s="16"/>
      <c r="E468" s="16"/>
      <c r="F468" s="16"/>
      <c r="G468" s="16"/>
      <c r="H468" s="16"/>
    </row>
    <row r="469" spans="2:8" ht="12.75">
      <c r="B469" s="20"/>
      <c r="C469" s="16"/>
      <c r="D469" s="16"/>
      <c r="E469" s="16"/>
      <c r="F469" s="16"/>
      <c r="G469" s="16"/>
      <c r="H469" s="16"/>
    </row>
    <row r="470" spans="2:8" ht="12.75">
      <c r="B470" s="20"/>
      <c r="C470" s="16"/>
      <c r="D470" s="16"/>
      <c r="E470" s="16"/>
      <c r="F470" s="16"/>
      <c r="G470" s="16"/>
      <c r="H470" s="16"/>
    </row>
    <row r="471" spans="2:8" ht="12.75">
      <c r="B471" s="20"/>
      <c r="C471" s="16"/>
      <c r="D471" s="16"/>
      <c r="E471" s="16"/>
      <c r="F471" s="16"/>
      <c r="G471" s="16"/>
      <c r="H471" s="16"/>
    </row>
    <row r="472" spans="2:8" ht="12.75">
      <c r="B472" s="20"/>
      <c r="C472" s="16"/>
      <c r="D472" s="16"/>
      <c r="E472" s="16"/>
      <c r="F472" s="16"/>
      <c r="G472" s="16"/>
      <c r="H472" s="16"/>
    </row>
    <row r="473" spans="2:8" ht="12.75">
      <c r="B473" s="20"/>
      <c r="C473" s="16"/>
      <c r="D473" s="16"/>
      <c r="E473" s="16"/>
      <c r="F473" s="16"/>
      <c r="G473" s="16"/>
      <c r="H473" s="16"/>
    </row>
    <row r="474" spans="2:8" ht="12.75">
      <c r="B474" s="20"/>
      <c r="C474" s="16"/>
      <c r="D474" s="16"/>
      <c r="E474" s="16"/>
      <c r="F474" s="16"/>
      <c r="G474" s="16"/>
      <c r="H474" s="16"/>
    </row>
    <row r="475" spans="2:8" ht="12.75">
      <c r="B475" s="20"/>
      <c r="C475" s="16"/>
      <c r="D475" s="16"/>
      <c r="E475" s="16"/>
      <c r="F475" s="16"/>
      <c r="G475" s="16"/>
      <c r="H475" s="16"/>
    </row>
    <row r="476" spans="2:8" ht="12.75">
      <c r="B476" s="20"/>
      <c r="C476" s="16"/>
      <c r="D476" s="16"/>
      <c r="E476" s="16"/>
      <c r="F476" s="16"/>
      <c r="G476" s="16"/>
      <c r="H476" s="16"/>
    </row>
    <row r="477" spans="2:8" ht="12.75">
      <c r="B477" s="20"/>
      <c r="C477" s="16"/>
      <c r="D477" s="16"/>
      <c r="E477" s="16"/>
      <c r="F477" s="16"/>
      <c r="G477" s="16"/>
      <c r="H477" s="16"/>
    </row>
    <row r="478" spans="2:8" ht="12.75">
      <c r="B478" s="20"/>
      <c r="C478" s="16"/>
      <c r="D478" s="16"/>
      <c r="E478" s="16"/>
      <c r="F478" s="16"/>
      <c r="G478" s="16"/>
      <c r="H478" s="16"/>
    </row>
    <row r="479" spans="2:8" ht="12.75">
      <c r="B479" s="20"/>
      <c r="C479" s="16"/>
      <c r="D479" s="16"/>
      <c r="E479" s="16"/>
      <c r="F479" s="16"/>
      <c r="G479" s="16"/>
      <c r="H479" s="16"/>
    </row>
    <row r="480" spans="2:8" ht="12.75">
      <c r="B480" s="20"/>
      <c r="C480" s="16"/>
      <c r="D480" s="16"/>
      <c r="E480" s="16"/>
      <c r="F480" s="16"/>
      <c r="G480" s="16"/>
      <c r="H480" s="16"/>
    </row>
    <row r="481" spans="2:8" ht="12.75">
      <c r="B481" s="20"/>
      <c r="C481" s="16"/>
      <c r="D481" s="16"/>
      <c r="E481" s="16"/>
      <c r="F481" s="16"/>
      <c r="G481" s="16"/>
      <c r="H481" s="16"/>
    </row>
    <row r="482" spans="2:8" ht="12.75">
      <c r="B482" s="20"/>
      <c r="C482" s="16"/>
      <c r="D482" s="16"/>
      <c r="E482" s="16"/>
      <c r="F482" s="16"/>
      <c r="G482" s="16"/>
      <c r="H482" s="16"/>
    </row>
    <row r="483" spans="2:8" ht="12.75">
      <c r="B483" s="20"/>
      <c r="C483" s="16"/>
      <c r="D483" s="16"/>
      <c r="E483" s="16"/>
      <c r="F483" s="16"/>
      <c r="G483" s="16"/>
      <c r="H483" s="16"/>
    </row>
    <row r="484" spans="2:8" ht="12.75">
      <c r="B484" s="20"/>
      <c r="C484" s="16"/>
      <c r="D484" s="16"/>
      <c r="E484" s="16"/>
      <c r="F484" s="16"/>
      <c r="G484" s="16"/>
      <c r="H484" s="16"/>
    </row>
    <row r="485" spans="2:8" ht="12.75">
      <c r="B485" s="20"/>
      <c r="C485" s="16"/>
      <c r="D485" s="16"/>
      <c r="E485" s="16"/>
      <c r="F485" s="16"/>
      <c r="G485" s="16"/>
      <c r="H485" s="16"/>
    </row>
    <row r="486" spans="2:8" ht="12.75">
      <c r="B486" s="20"/>
      <c r="C486" s="16"/>
      <c r="D486" s="16"/>
      <c r="E486" s="16"/>
      <c r="F486" s="16"/>
      <c r="G486" s="16"/>
      <c r="H486" s="16"/>
    </row>
    <row r="487" spans="2:8" ht="12.75">
      <c r="B487" s="20"/>
      <c r="C487" s="16"/>
      <c r="D487" s="16"/>
      <c r="E487" s="16"/>
      <c r="F487" s="16"/>
      <c r="G487" s="16"/>
      <c r="H487" s="16"/>
    </row>
    <row r="488" spans="2:8" ht="12.75">
      <c r="B488" s="20"/>
      <c r="C488" s="16"/>
      <c r="D488" s="16"/>
      <c r="E488" s="16"/>
      <c r="F488" s="16"/>
      <c r="G488" s="16"/>
      <c r="H488" s="16"/>
    </row>
    <row r="489" spans="2:8" ht="12.75">
      <c r="B489" s="20"/>
      <c r="C489" s="16"/>
      <c r="D489" s="16"/>
      <c r="E489" s="16"/>
      <c r="F489" s="16"/>
      <c r="G489" s="16"/>
      <c r="H489" s="16"/>
    </row>
    <row r="490" spans="2:8" ht="12.75">
      <c r="B490" s="20"/>
      <c r="C490" s="16"/>
      <c r="D490" s="16"/>
      <c r="E490" s="16"/>
      <c r="F490" s="16"/>
      <c r="G490" s="16"/>
      <c r="H490" s="16"/>
    </row>
    <row r="491" spans="2:8" ht="12.75">
      <c r="B491" s="20"/>
      <c r="C491" s="16"/>
      <c r="D491" s="16"/>
      <c r="E491" s="16"/>
      <c r="F491" s="16"/>
      <c r="G491" s="16"/>
      <c r="H491" s="16"/>
    </row>
    <row r="492" spans="2:8" ht="12.75">
      <c r="B492" s="20"/>
      <c r="C492" s="16"/>
      <c r="D492" s="16"/>
      <c r="E492" s="16"/>
      <c r="F492" s="16"/>
      <c r="G492" s="16"/>
      <c r="H492" s="16"/>
    </row>
    <row r="493" spans="2:8" ht="12.75">
      <c r="B493" s="20"/>
      <c r="C493" s="16"/>
      <c r="D493" s="16"/>
      <c r="E493" s="16"/>
      <c r="F493" s="16"/>
      <c r="G493" s="16"/>
      <c r="H493" s="16"/>
    </row>
    <row r="494" spans="2:8" ht="12.75">
      <c r="B494" s="20"/>
      <c r="C494" s="16"/>
      <c r="D494" s="16"/>
      <c r="E494" s="16"/>
      <c r="F494" s="16"/>
      <c r="G494" s="16"/>
      <c r="H494" s="16"/>
    </row>
    <row r="495" spans="2:8" ht="12.75">
      <c r="B495" s="20"/>
      <c r="C495" s="16"/>
      <c r="D495" s="16"/>
      <c r="E495" s="16"/>
      <c r="F495" s="16"/>
      <c r="G495" s="16"/>
      <c r="H495" s="16"/>
    </row>
    <row r="496" spans="2:8" ht="12.75">
      <c r="B496" s="20"/>
      <c r="C496" s="16"/>
      <c r="D496" s="16"/>
      <c r="E496" s="16"/>
      <c r="F496" s="16"/>
      <c r="G496" s="16"/>
      <c r="H496" s="16"/>
    </row>
    <row r="497" spans="2:8" ht="12.75">
      <c r="B497" s="16"/>
      <c r="C497" s="16"/>
      <c r="D497" s="16"/>
      <c r="E497" s="16"/>
      <c r="F497" s="16"/>
      <c r="G497" s="16"/>
      <c r="H497" s="16"/>
    </row>
    <row r="498" spans="2:8" ht="12.75">
      <c r="B498" s="16"/>
      <c r="C498" s="16"/>
      <c r="D498" s="16"/>
      <c r="E498" s="16"/>
      <c r="F498" s="16"/>
      <c r="G498" s="16"/>
      <c r="H498" s="16"/>
    </row>
    <row r="499" spans="2:8" ht="12.75">
      <c r="B499" s="16"/>
      <c r="C499" s="16"/>
      <c r="D499" s="16"/>
      <c r="E499" s="16"/>
      <c r="F499" s="16"/>
      <c r="G499" s="16"/>
      <c r="H499" s="16"/>
    </row>
    <row r="500" spans="2:8" ht="12.75">
      <c r="B500" s="16"/>
      <c r="C500" s="16"/>
      <c r="D500" s="16"/>
      <c r="E500" s="16"/>
      <c r="F500" s="16"/>
      <c r="G500" s="16"/>
      <c r="H500" s="16"/>
    </row>
    <row r="501" spans="2:8" ht="12.75">
      <c r="B501" s="16"/>
      <c r="C501" s="16"/>
      <c r="D501" s="16"/>
      <c r="E501" s="16"/>
      <c r="F501" s="16"/>
      <c r="G501" s="16"/>
      <c r="H501" s="16"/>
    </row>
    <row r="502" spans="2:8" ht="12.75">
      <c r="B502" s="16"/>
      <c r="C502" s="16"/>
      <c r="D502" s="16"/>
      <c r="E502" s="16"/>
      <c r="F502" s="16"/>
      <c r="G502" s="16"/>
      <c r="H502" s="16"/>
    </row>
    <row r="503" spans="2:8" ht="12.75">
      <c r="B503" s="16"/>
      <c r="C503" s="16"/>
      <c r="D503" s="16"/>
      <c r="E503" s="16"/>
      <c r="F503" s="16"/>
      <c r="G503" s="16"/>
      <c r="H503" s="16"/>
    </row>
    <row r="504" spans="2:8" ht="12.75">
      <c r="B504" s="16"/>
      <c r="C504" s="16"/>
      <c r="D504" s="16"/>
      <c r="E504" s="16"/>
      <c r="F504" s="16"/>
      <c r="G504" s="16"/>
      <c r="H504" s="16"/>
    </row>
    <row r="505" spans="2:8" ht="12.75">
      <c r="B505" s="16"/>
      <c r="C505" s="16"/>
      <c r="D505" s="16"/>
      <c r="E505" s="16"/>
      <c r="F505" s="16"/>
      <c r="G505" s="16"/>
      <c r="H505" s="16"/>
    </row>
    <row r="506" spans="2:8" ht="12.75">
      <c r="B506" s="16"/>
      <c r="C506" s="16"/>
      <c r="D506" s="16"/>
      <c r="E506" s="16"/>
      <c r="F506" s="16"/>
      <c r="G506" s="16"/>
      <c r="H506" s="16"/>
    </row>
    <row r="507" spans="2:8" ht="12.75">
      <c r="B507" s="16"/>
      <c r="C507" s="16"/>
      <c r="D507" s="16"/>
      <c r="E507" s="16"/>
      <c r="F507" s="16"/>
      <c r="G507" s="16"/>
      <c r="H507" s="16"/>
    </row>
    <row r="508" spans="2:8" ht="12.75">
      <c r="B508" s="16"/>
      <c r="C508" s="16"/>
      <c r="D508" s="16"/>
      <c r="E508" s="16"/>
      <c r="F508" s="16"/>
      <c r="G508" s="16"/>
      <c r="H508" s="16"/>
    </row>
    <row r="509" spans="2:8" ht="12.75">
      <c r="B509" s="16"/>
      <c r="C509" s="16"/>
      <c r="D509" s="16"/>
      <c r="E509" s="16"/>
      <c r="F509" s="16"/>
      <c r="G509" s="16"/>
      <c r="H509" s="16"/>
    </row>
    <row r="510" spans="2:8" ht="12.75">
      <c r="B510" s="16"/>
      <c r="C510" s="16"/>
      <c r="D510" s="16"/>
      <c r="E510" s="16"/>
      <c r="F510" s="16"/>
      <c r="G510" s="16"/>
      <c r="H510" s="16"/>
    </row>
    <row r="511" spans="2:8" ht="12.75">
      <c r="B511" s="16"/>
      <c r="C511" s="16"/>
      <c r="D511" s="16"/>
      <c r="E511" s="16"/>
      <c r="F511" s="16"/>
      <c r="G511" s="16"/>
      <c r="H511" s="16"/>
    </row>
    <row r="512" spans="2:8" ht="12.75">
      <c r="B512" s="16"/>
      <c r="C512" s="16"/>
      <c r="D512" s="16"/>
      <c r="E512" s="16"/>
      <c r="F512" s="16"/>
      <c r="G512" s="16"/>
      <c r="H512" s="16"/>
    </row>
    <row r="513" spans="2:8" ht="12.75">
      <c r="B513" s="16"/>
      <c r="C513" s="16"/>
      <c r="D513" s="16"/>
      <c r="E513" s="16"/>
      <c r="F513" s="16"/>
      <c r="G513" s="16"/>
      <c r="H513" s="16"/>
    </row>
    <row r="514" spans="2:8" ht="12.75">
      <c r="B514" s="16"/>
      <c r="C514" s="16"/>
      <c r="D514" s="16"/>
      <c r="E514" s="16"/>
      <c r="F514" s="16"/>
      <c r="G514" s="16"/>
      <c r="H514" s="16"/>
    </row>
    <row r="515" spans="2:8" ht="12.75">
      <c r="B515" s="16"/>
      <c r="C515" s="16"/>
      <c r="D515" s="16"/>
      <c r="E515" s="16"/>
      <c r="F515" s="16"/>
      <c r="G515" s="16"/>
      <c r="H515" s="16"/>
    </row>
    <row r="516" spans="2:8" ht="12.75">
      <c r="B516" s="16"/>
      <c r="C516" s="16"/>
      <c r="D516" s="16"/>
      <c r="E516" s="16"/>
      <c r="F516" s="16"/>
      <c r="G516" s="16"/>
      <c r="H516" s="16"/>
    </row>
    <row r="517" spans="2:8" ht="12.75">
      <c r="B517" s="16"/>
      <c r="C517" s="16"/>
      <c r="D517" s="16"/>
      <c r="E517" s="16"/>
      <c r="F517" s="16"/>
      <c r="G517" s="16"/>
      <c r="H517" s="16"/>
    </row>
    <row r="518" spans="2:8" ht="12.75">
      <c r="B518" s="16"/>
      <c r="C518" s="16"/>
      <c r="D518" s="16"/>
      <c r="E518" s="16"/>
      <c r="F518" s="16"/>
      <c r="G518" s="16"/>
      <c r="H518" s="16"/>
    </row>
    <row r="519" spans="2:8" ht="12.75">
      <c r="B519" s="16"/>
      <c r="C519" s="16"/>
      <c r="D519" s="16"/>
      <c r="E519" s="16"/>
      <c r="F519" s="16"/>
      <c r="G519" s="16"/>
      <c r="H519" s="16"/>
    </row>
    <row r="520" spans="2:8" ht="12.75">
      <c r="B520" s="16"/>
      <c r="C520" s="16"/>
      <c r="D520" s="16"/>
      <c r="E520" s="16"/>
      <c r="F520" s="16"/>
      <c r="G520" s="16"/>
      <c r="H520" s="16"/>
    </row>
    <row r="521" spans="2:8" ht="12.75">
      <c r="B521" s="16"/>
      <c r="C521" s="16"/>
      <c r="D521" s="16"/>
      <c r="E521" s="16"/>
      <c r="F521" s="16"/>
      <c r="G521" s="16"/>
      <c r="H521" s="16"/>
    </row>
    <row r="522" spans="4:8" ht="12.75">
      <c r="D522" s="16"/>
      <c r="E522" s="16"/>
      <c r="F522" s="16"/>
      <c r="G522" s="16"/>
      <c r="H522" s="16"/>
    </row>
    <row r="523" spans="4:8" ht="12.75">
      <c r="D523" s="16"/>
      <c r="E523" s="16"/>
      <c r="F523" s="16"/>
      <c r="G523" s="16"/>
      <c r="H523" s="16"/>
    </row>
    <row r="524" spans="4:8" ht="12.75">
      <c r="D524" s="16"/>
      <c r="E524" s="16"/>
      <c r="F524" s="16"/>
      <c r="G524" s="16"/>
      <c r="H524" s="16"/>
    </row>
    <row r="525" spans="4:8" ht="12.75">
      <c r="D525" s="16"/>
      <c r="E525" s="16"/>
      <c r="F525" s="16"/>
      <c r="G525" s="16"/>
      <c r="H525" s="16"/>
    </row>
    <row r="526" spans="4:8" ht="12.75">
      <c r="D526" s="16"/>
      <c r="E526" s="16"/>
      <c r="F526" s="16"/>
      <c r="G526" s="16"/>
      <c r="H526" s="16"/>
    </row>
    <row r="527" spans="4:8" ht="12.75">
      <c r="D527" s="16"/>
      <c r="E527" s="16"/>
      <c r="F527" s="16"/>
      <c r="G527" s="16"/>
      <c r="H527" s="16"/>
    </row>
    <row r="528" spans="4:8" ht="12.75">
      <c r="D528" s="16"/>
      <c r="E528" s="16"/>
      <c r="F528" s="16"/>
      <c r="G528" s="16"/>
      <c r="H528" s="16"/>
    </row>
    <row r="529" spans="4:8" ht="12.75">
      <c r="D529" s="16"/>
      <c r="E529" s="16"/>
      <c r="F529" s="16"/>
      <c r="G529" s="16"/>
      <c r="H529" s="16"/>
    </row>
    <row r="530" spans="4:8" ht="12.75">
      <c r="D530" s="16"/>
      <c r="E530" s="16"/>
      <c r="F530" s="16"/>
      <c r="G530" s="16"/>
      <c r="H530" s="16"/>
    </row>
    <row r="531" spans="4:8" ht="12.75">
      <c r="D531" s="16"/>
      <c r="E531" s="16"/>
      <c r="F531" s="16"/>
      <c r="G531" s="16"/>
      <c r="H531" s="16"/>
    </row>
    <row r="532" spans="4:8" ht="12.75">
      <c r="D532" s="16"/>
      <c r="E532" s="16"/>
      <c r="F532" s="16"/>
      <c r="G532" s="16"/>
      <c r="H532" s="16"/>
    </row>
    <row r="533" spans="4:8" ht="12.75">
      <c r="D533" s="16"/>
      <c r="E533" s="16"/>
      <c r="F533" s="16"/>
      <c r="G533" s="16"/>
      <c r="H533" s="16"/>
    </row>
    <row r="534" spans="4:8" ht="12.75">
      <c r="D534" s="16"/>
      <c r="E534" s="16"/>
      <c r="F534" s="16"/>
      <c r="G534" s="16"/>
      <c r="H534" s="16"/>
    </row>
    <row r="535" spans="4:8" ht="12.75">
      <c r="D535" s="16"/>
      <c r="E535" s="16"/>
      <c r="F535" s="16"/>
      <c r="G535" s="16"/>
      <c r="H535" s="16"/>
    </row>
    <row r="536" spans="4:8" ht="12.75">
      <c r="D536" s="16"/>
      <c r="E536" s="16"/>
      <c r="F536" s="16"/>
      <c r="G536" s="16"/>
      <c r="H536" s="16"/>
    </row>
    <row r="537" spans="4:8" ht="12.75">
      <c r="D537" s="16"/>
      <c r="E537" s="16"/>
      <c r="F537" s="16"/>
      <c r="G537" s="16"/>
      <c r="H537" s="16"/>
    </row>
    <row r="538" spans="4:8" ht="12.75">
      <c r="D538" s="16"/>
      <c r="E538" s="16"/>
      <c r="F538" s="16"/>
      <c r="G538" s="16"/>
      <c r="H538" s="16"/>
    </row>
    <row r="539" spans="4:8" ht="12.75">
      <c r="D539" s="16"/>
      <c r="E539" s="16"/>
      <c r="F539" s="16"/>
      <c r="G539" s="16"/>
      <c r="H539" s="16"/>
    </row>
    <row r="540" spans="4:8" ht="12.75">
      <c r="D540" s="16"/>
      <c r="E540" s="16"/>
      <c r="F540" s="16"/>
      <c r="G540" s="16"/>
      <c r="H540" s="16"/>
    </row>
    <row r="541" spans="4:8" ht="12.75">
      <c r="D541" s="16"/>
      <c r="E541" s="16"/>
      <c r="F541" s="16"/>
      <c r="G541" s="16"/>
      <c r="H541" s="16"/>
    </row>
    <row r="542" spans="4:8" ht="12.75">
      <c r="D542" s="16"/>
      <c r="E542" s="16"/>
      <c r="F542" s="16"/>
      <c r="G542" s="16"/>
      <c r="H542" s="16"/>
    </row>
    <row r="543" spans="4:8" ht="12.75">
      <c r="D543" s="16"/>
      <c r="E543" s="16"/>
      <c r="F543" s="16"/>
      <c r="G543" s="16"/>
      <c r="H543" s="16"/>
    </row>
    <row r="544" spans="4:8" ht="12.75">
      <c r="D544" s="16"/>
      <c r="E544" s="16"/>
      <c r="F544" s="16"/>
      <c r="G544" s="16"/>
      <c r="H544" s="16"/>
    </row>
    <row r="545" spans="4:8" ht="12.75">
      <c r="D545" s="16"/>
      <c r="E545" s="16"/>
      <c r="F545" s="16"/>
      <c r="G545" s="16"/>
      <c r="H545" s="16"/>
    </row>
    <row r="546" spans="4:8" ht="12.75">
      <c r="D546" s="16"/>
      <c r="E546" s="16"/>
      <c r="F546" s="16"/>
      <c r="G546" s="16"/>
      <c r="H546" s="16"/>
    </row>
    <row r="547" spans="4:8" ht="12.75">
      <c r="D547" s="16"/>
      <c r="E547" s="16"/>
      <c r="F547" s="16"/>
      <c r="G547" s="16"/>
      <c r="H547" s="16"/>
    </row>
    <row r="548" spans="4:8" ht="12.75">
      <c r="D548" s="16"/>
      <c r="E548" s="16"/>
      <c r="F548" s="16"/>
      <c r="G548" s="16"/>
      <c r="H548" s="16"/>
    </row>
    <row r="549" spans="4:8" ht="12.75">
      <c r="D549" s="16"/>
      <c r="E549" s="16"/>
      <c r="F549" s="16"/>
      <c r="G549" s="16"/>
      <c r="H549" s="16"/>
    </row>
    <row r="550" spans="4:8" ht="12.75">
      <c r="D550" s="16"/>
      <c r="E550" s="16"/>
      <c r="F550" s="16"/>
      <c r="G550" s="16"/>
      <c r="H550" s="16"/>
    </row>
    <row r="551" spans="4:8" ht="12.75">
      <c r="D551" s="16"/>
      <c r="E551" s="16"/>
      <c r="F551" s="16"/>
      <c r="G551" s="16"/>
      <c r="H551" s="16"/>
    </row>
    <row r="552" spans="4:8" ht="12.75">
      <c r="D552" s="16"/>
      <c r="E552" s="16"/>
      <c r="F552" s="16"/>
      <c r="G552" s="16"/>
      <c r="H552" s="16"/>
    </row>
    <row r="553" spans="4:8" ht="12.75">
      <c r="D553" s="16"/>
      <c r="E553" s="16"/>
      <c r="F553" s="16"/>
      <c r="G553" s="16"/>
      <c r="H553" s="16"/>
    </row>
    <row r="554" spans="4:8" ht="12.75">
      <c r="D554" s="16"/>
      <c r="E554" s="16"/>
      <c r="F554" s="16"/>
      <c r="G554" s="16"/>
      <c r="H554" s="16"/>
    </row>
    <row r="555" spans="4:8" ht="12.75">
      <c r="D555" s="16"/>
      <c r="E555" s="16"/>
      <c r="F555" s="16"/>
      <c r="G555" s="16"/>
      <c r="H555" s="16"/>
    </row>
    <row r="556" spans="4:8" ht="12.75">
      <c r="D556" s="16"/>
      <c r="E556" s="16"/>
      <c r="F556" s="16"/>
      <c r="G556" s="16"/>
      <c r="H556" s="16"/>
    </row>
    <row r="557" spans="4:8" ht="12.75">
      <c r="D557" s="16"/>
      <c r="E557" s="16"/>
      <c r="F557" s="16"/>
      <c r="G557" s="16"/>
      <c r="H557" s="16"/>
    </row>
    <row r="558" spans="4:8" ht="12.75">
      <c r="D558" s="16"/>
      <c r="E558" s="16"/>
      <c r="F558" s="16"/>
      <c r="G558" s="16"/>
      <c r="H558" s="16"/>
    </row>
    <row r="559" spans="4:8" ht="12.75">
      <c r="D559" s="16"/>
      <c r="E559" s="16"/>
      <c r="F559" s="16"/>
      <c r="G559" s="16"/>
      <c r="H559" s="16"/>
    </row>
    <row r="560" spans="4:8" ht="12.75">
      <c r="D560" s="16"/>
      <c r="E560" s="16"/>
      <c r="F560" s="16"/>
      <c r="G560" s="16"/>
      <c r="H560" s="16"/>
    </row>
    <row r="561" spans="4:8" ht="12.75">
      <c r="D561" s="16"/>
      <c r="E561" s="16"/>
      <c r="F561" s="16"/>
      <c r="G561" s="16"/>
      <c r="H561" s="16"/>
    </row>
    <row r="562" spans="4:8" ht="12.75">
      <c r="D562" s="16"/>
      <c r="E562" s="16"/>
      <c r="F562" s="16"/>
      <c r="G562" s="16"/>
      <c r="H562" s="16"/>
    </row>
    <row r="563" spans="4:8" ht="12.75">
      <c r="D563" s="16"/>
      <c r="E563" s="16"/>
      <c r="F563" s="16"/>
      <c r="G563" s="16"/>
      <c r="H563" s="16"/>
    </row>
    <row r="564" spans="4:8" ht="12.75">
      <c r="D564" s="16"/>
      <c r="E564" s="16"/>
      <c r="F564" s="16"/>
      <c r="G564" s="16"/>
      <c r="H564" s="16"/>
    </row>
    <row r="565" spans="4:8" ht="12.75">
      <c r="D565" s="16"/>
      <c r="E565" s="16"/>
      <c r="F565" s="16"/>
      <c r="G565" s="16"/>
      <c r="H565" s="16"/>
    </row>
    <row r="566" spans="4:8" ht="12.75">
      <c r="D566" s="16"/>
      <c r="E566" s="16"/>
      <c r="F566" s="16"/>
      <c r="G566" s="16"/>
      <c r="H566" s="16"/>
    </row>
    <row r="567" spans="4:8" ht="12.75">
      <c r="D567" s="16"/>
      <c r="E567" s="16"/>
      <c r="F567" s="16"/>
      <c r="G567" s="16"/>
      <c r="H567" s="16"/>
    </row>
    <row r="568" spans="4:8" ht="12.75">
      <c r="D568" s="16"/>
      <c r="E568" s="16"/>
      <c r="F568" s="16"/>
      <c r="G568" s="16"/>
      <c r="H568" s="16"/>
    </row>
  </sheetData>
  <printOptions gridLines="1" horizontalCentered="1"/>
  <pageMargins left="0.1968503937007874" right="0.1968503937007874" top="0.7874015748031497" bottom="0.6692913385826772" header="0.5118110236220472" footer="0.3937007874015748"/>
  <pageSetup horizontalDpi="600" verticalDpi="600" orientation="landscape" paperSize="9" scale="95" r:id="rId1"/>
  <headerFooter alignWithMargins="0">
    <oddHeader>&amp;C&amp;"Arial CE,Pogrubiony"&amp;11Wykonanie dochodów budżetu miasta Opola w 2007 roku&amp;R&amp;9Załącznik Nr 1&amp;8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I535"/>
  <sheetViews>
    <sheetView workbookViewId="0" topLeftCell="A1">
      <selection activeCell="A1" sqref="A1"/>
    </sheetView>
  </sheetViews>
  <sheetFormatPr defaultColWidth="9.00390625" defaultRowHeight="12.75"/>
  <cols>
    <col min="1" max="1" width="6.625" style="23" customWidth="1"/>
    <col min="2" max="2" width="9.125" style="23" customWidth="1"/>
    <col min="3" max="3" width="61.625" style="23" customWidth="1"/>
    <col min="4" max="6" width="17.75390625" style="23" customWidth="1"/>
    <col min="7" max="7" width="8.875" style="23" customWidth="1"/>
    <col min="8" max="8" width="11.125" style="23" customWidth="1"/>
    <col min="9" max="9" width="10.125" style="23" bestFit="1" customWidth="1"/>
    <col min="10" max="16384" width="9.125" style="23" customWidth="1"/>
  </cols>
  <sheetData>
    <row r="1" spans="1:8" s="1" customFormat="1" ht="51" customHeight="1">
      <c r="A1" s="6" t="s">
        <v>61</v>
      </c>
      <c r="B1" s="6" t="s">
        <v>62</v>
      </c>
      <c r="C1" s="6" t="s">
        <v>63</v>
      </c>
      <c r="D1" s="6" t="s">
        <v>148</v>
      </c>
      <c r="E1" s="7" t="s">
        <v>149</v>
      </c>
      <c r="F1" s="36" t="s">
        <v>150</v>
      </c>
      <c r="G1" s="33" t="s">
        <v>177</v>
      </c>
      <c r="H1" s="6" t="s">
        <v>151</v>
      </c>
    </row>
    <row r="2" spans="1:8" s="10" customFormat="1" ht="11.25">
      <c r="A2" s="8">
        <v>1</v>
      </c>
      <c r="B2" s="8">
        <v>2</v>
      </c>
      <c r="C2" s="8">
        <v>3</v>
      </c>
      <c r="D2" s="8">
        <v>4</v>
      </c>
      <c r="E2" s="9">
        <v>5</v>
      </c>
      <c r="F2" s="37">
        <v>6</v>
      </c>
      <c r="G2" s="34">
        <v>7</v>
      </c>
      <c r="H2" s="8">
        <v>8</v>
      </c>
    </row>
    <row r="3" spans="1:9" s="1" customFormat="1" ht="19.5" customHeight="1">
      <c r="A3" s="81" t="s">
        <v>64</v>
      </c>
      <c r="B3" s="104"/>
      <c r="C3" s="12" t="s">
        <v>65</v>
      </c>
      <c r="D3" s="12">
        <f>SUM(D4:D4)</f>
        <v>0</v>
      </c>
      <c r="E3" s="13">
        <f>SUM(E4:E4)</f>
        <v>76490</v>
      </c>
      <c r="F3" s="148">
        <f>SUM(F4:F4)</f>
        <v>67092.86</v>
      </c>
      <c r="G3" s="35">
        <f aca="true" t="shared" si="0" ref="G3:G32">F3/E3</f>
        <v>0.877145509216891</v>
      </c>
      <c r="H3" s="5">
        <f aca="true" t="shared" si="1" ref="H3:H11">F3/$F$127</f>
        <v>0.000164607177826643</v>
      </c>
      <c r="I3" s="2"/>
    </row>
    <row r="4" spans="1:9" ht="38.25">
      <c r="A4" s="105"/>
      <c r="B4" s="105">
        <v>2010</v>
      </c>
      <c r="C4" s="106" t="s">
        <v>77</v>
      </c>
      <c r="D4" s="107"/>
      <c r="E4" s="108">
        <v>76490</v>
      </c>
      <c r="F4" s="157">
        <v>67092.86</v>
      </c>
      <c r="G4" s="38">
        <f t="shared" si="0"/>
        <v>0.877145509216891</v>
      </c>
      <c r="H4" s="22">
        <f t="shared" si="1"/>
        <v>0.000164607177826643</v>
      </c>
      <c r="I4" s="2"/>
    </row>
    <row r="5" spans="1:9" ht="19.5" customHeight="1">
      <c r="A5" s="81">
        <v>600</v>
      </c>
      <c r="B5" s="11"/>
      <c r="C5" s="12" t="s">
        <v>69</v>
      </c>
      <c r="D5" s="12">
        <f>SUM(D6:D8)</f>
        <v>152000</v>
      </c>
      <c r="E5" s="13">
        <f>SUM(E6:E8)</f>
        <v>152000</v>
      </c>
      <c r="F5" s="148">
        <f>SUM(F6:F8)</f>
        <v>293197.72</v>
      </c>
      <c r="G5" s="35">
        <f t="shared" si="0"/>
        <v>1.9289323684210524</v>
      </c>
      <c r="H5" s="5">
        <f t="shared" si="1"/>
        <v>0.0007193380820910939</v>
      </c>
      <c r="I5" s="2"/>
    </row>
    <row r="6" spans="1:9" ht="12.75">
      <c r="A6" s="105"/>
      <c r="B6" s="109" t="s">
        <v>28</v>
      </c>
      <c r="C6" s="106" t="s">
        <v>66</v>
      </c>
      <c r="D6" s="107">
        <v>8000</v>
      </c>
      <c r="E6" s="25">
        <v>8000</v>
      </c>
      <c r="F6" s="157">
        <v>119986.3</v>
      </c>
      <c r="G6" s="38"/>
      <c r="H6" s="22">
        <f t="shared" si="1"/>
        <v>0.0002943771695059792</v>
      </c>
      <c r="I6" s="2"/>
    </row>
    <row r="7" spans="1:9" s="1" customFormat="1" ht="12.75">
      <c r="A7" s="91"/>
      <c r="B7" s="110" t="s">
        <v>55</v>
      </c>
      <c r="C7" s="106" t="s">
        <v>96</v>
      </c>
      <c r="D7" s="107">
        <v>144000</v>
      </c>
      <c r="E7" s="25">
        <v>144000</v>
      </c>
      <c r="F7" s="157">
        <v>173128.36</v>
      </c>
      <c r="G7" s="38">
        <f t="shared" si="0"/>
        <v>1.2022802777777777</v>
      </c>
      <c r="H7" s="22">
        <f t="shared" si="1"/>
        <v>0.00042475713125592</v>
      </c>
      <c r="I7" s="2"/>
    </row>
    <row r="8" spans="1:9" s="1" customFormat="1" ht="12.75">
      <c r="A8" s="91"/>
      <c r="B8" s="92" t="s">
        <v>52</v>
      </c>
      <c r="C8" s="84" t="s">
        <v>20</v>
      </c>
      <c r="D8" s="85"/>
      <c r="E8" s="86"/>
      <c r="F8" s="149">
        <v>83.06</v>
      </c>
      <c r="G8" s="87"/>
      <c r="H8" s="88"/>
      <c r="I8" s="2"/>
    </row>
    <row r="9" spans="1:9" ht="19.5" customHeight="1">
      <c r="A9" s="11">
        <v>700</v>
      </c>
      <c r="B9" s="11"/>
      <c r="C9" s="12" t="s">
        <v>70</v>
      </c>
      <c r="D9" s="12">
        <f>SUM(D10:D15)</f>
        <v>46430000</v>
      </c>
      <c r="E9" s="13">
        <f>SUM(E10:E15)</f>
        <v>46430000</v>
      </c>
      <c r="F9" s="148">
        <f>SUM(F10:F15)</f>
        <v>51843596.75</v>
      </c>
      <c r="G9" s="35">
        <f t="shared" si="0"/>
        <v>1.1165969577859143</v>
      </c>
      <c r="H9" s="5">
        <f t="shared" si="1"/>
        <v>0.12719428191613863</v>
      </c>
      <c r="I9" s="2"/>
    </row>
    <row r="10" spans="1:9" ht="25.5">
      <c r="A10" s="111"/>
      <c r="B10" s="110" t="s">
        <v>29</v>
      </c>
      <c r="C10" s="106" t="s">
        <v>71</v>
      </c>
      <c r="D10" s="24">
        <v>3000000</v>
      </c>
      <c r="E10" s="25">
        <v>3000000</v>
      </c>
      <c r="F10" s="154">
        <v>2483661.45</v>
      </c>
      <c r="G10" s="38">
        <f t="shared" si="0"/>
        <v>0.82788715</v>
      </c>
      <c r="H10" s="22">
        <f t="shared" si="1"/>
        <v>0.0060934725686358875</v>
      </c>
      <c r="I10" s="2"/>
    </row>
    <row r="11" spans="1:9" s="1" customFormat="1" ht="51">
      <c r="A11" s="105"/>
      <c r="B11" s="110" t="s">
        <v>30</v>
      </c>
      <c r="C11" s="106" t="s">
        <v>116</v>
      </c>
      <c r="D11" s="107">
        <v>24650000</v>
      </c>
      <c r="E11" s="108">
        <v>24650000</v>
      </c>
      <c r="F11" s="157">
        <v>22579679.48</v>
      </c>
      <c r="G11" s="38">
        <f t="shared" si="0"/>
        <v>0.9160113379310345</v>
      </c>
      <c r="H11" s="22">
        <f t="shared" si="1"/>
        <v>0.05539750899623241</v>
      </c>
      <c r="I11" s="2"/>
    </row>
    <row r="12" spans="1:9" s="1" customFormat="1" ht="25.5">
      <c r="A12" s="83"/>
      <c r="B12" s="92" t="s">
        <v>31</v>
      </c>
      <c r="C12" s="84" t="s">
        <v>117</v>
      </c>
      <c r="D12" s="85">
        <v>80000</v>
      </c>
      <c r="E12" s="86">
        <v>80000</v>
      </c>
      <c r="F12" s="149">
        <v>51843.86</v>
      </c>
      <c r="G12" s="87">
        <f t="shared" si="0"/>
        <v>0.64804825</v>
      </c>
      <c r="H12" s="88"/>
      <c r="I12" s="2"/>
    </row>
    <row r="13" spans="1:9" ht="25.5">
      <c r="A13" s="91"/>
      <c r="B13" s="110" t="s">
        <v>155</v>
      </c>
      <c r="C13" s="106" t="s">
        <v>156</v>
      </c>
      <c r="D13" s="107">
        <v>17000000</v>
      </c>
      <c r="E13" s="108">
        <v>17000000</v>
      </c>
      <c r="F13" s="157">
        <v>21549445.33</v>
      </c>
      <c r="G13" s="38">
        <f t="shared" si="0"/>
        <v>1.2676144311764705</v>
      </c>
      <c r="H13" s="22">
        <f aca="true" t="shared" si="2" ref="H13:H52">F13/$F$127</f>
        <v>0.05286990865348162</v>
      </c>
      <c r="I13" s="2"/>
    </row>
    <row r="14" spans="1:9" s="1" customFormat="1" ht="12.75">
      <c r="A14" s="91"/>
      <c r="B14" s="110" t="s">
        <v>52</v>
      </c>
      <c r="C14" s="106" t="s">
        <v>20</v>
      </c>
      <c r="D14" s="107">
        <v>200000</v>
      </c>
      <c r="E14" s="108">
        <v>200000</v>
      </c>
      <c r="F14" s="157">
        <v>389046.79</v>
      </c>
      <c r="G14" s="38">
        <f t="shared" si="0"/>
        <v>1.94523395</v>
      </c>
      <c r="H14" s="22">
        <f t="shared" si="2"/>
        <v>0.000954496412053602</v>
      </c>
      <c r="I14" s="2"/>
    </row>
    <row r="15" spans="1:9" s="1" customFormat="1" ht="12.75">
      <c r="A15" s="91"/>
      <c r="B15" s="110" t="s">
        <v>33</v>
      </c>
      <c r="C15" s="106" t="s">
        <v>72</v>
      </c>
      <c r="D15" s="107">
        <v>1500000</v>
      </c>
      <c r="E15" s="108">
        <v>1500000</v>
      </c>
      <c r="F15" s="157">
        <v>4789919.84</v>
      </c>
      <c r="G15" s="38">
        <f t="shared" si="0"/>
        <v>3.193279893333333</v>
      </c>
      <c r="H15" s="22">
        <f t="shared" si="2"/>
        <v>0.011751700357955306</v>
      </c>
      <c r="I15" s="2"/>
    </row>
    <row r="16" spans="1:9" s="1" customFormat="1" ht="19.5" customHeight="1">
      <c r="A16" s="11">
        <v>710</v>
      </c>
      <c r="B16" s="11"/>
      <c r="C16" s="12" t="s">
        <v>73</v>
      </c>
      <c r="D16" s="12">
        <f>SUM(D17:D22)</f>
        <v>128000</v>
      </c>
      <c r="E16" s="13">
        <f>SUM(E17:E22)</f>
        <v>128000</v>
      </c>
      <c r="F16" s="148">
        <f>SUM(F17:F22)</f>
        <v>23172.83</v>
      </c>
      <c r="G16" s="35">
        <f t="shared" si="0"/>
        <v>0.181037734375</v>
      </c>
      <c r="H16" s="5">
        <f t="shared" si="2"/>
        <v>5.6852758230258294E-05</v>
      </c>
      <c r="I16" s="2"/>
    </row>
    <row r="17" spans="1:9" s="1" customFormat="1" ht="25.5">
      <c r="A17" s="91"/>
      <c r="B17" s="110" t="s">
        <v>147</v>
      </c>
      <c r="C17" s="106" t="s">
        <v>157</v>
      </c>
      <c r="D17" s="107">
        <v>120000</v>
      </c>
      <c r="E17" s="108">
        <v>120000</v>
      </c>
      <c r="F17" s="157">
        <v>600</v>
      </c>
      <c r="G17" s="38">
        <f t="shared" si="0"/>
        <v>0.005</v>
      </c>
      <c r="H17" s="22">
        <f t="shared" si="2"/>
        <v>1.4720539070176139E-06</v>
      </c>
      <c r="I17" s="2"/>
    </row>
    <row r="18" spans="1:9" s="1" customFormat="1" ht="12.75">
      <c r="A18" s="91"/>
      <c r="B18" s="92" t="s">
        <v>55</v>
      </c>
      <c r="C18" s="84" t="s">
        <v>96</v>
      </c>
      <c r="D18" s="85"/>
      <c r="E18" s="25"/>
      <c r="F18" s="149">
        <v>2810</v>
      </c>
      <c r="G18" s="87"/>
      <c r="H18" s="88"/>
      <c r="I18" s="2"/>
    </row>
    <row r="19" spans="1:9" s="1" customFormat="1" ht="12.75">
      <c r="A19" s="91"/>
      <c r="B19" s="92" t="s">
        <v>52</v>
      </c>
      <c r="C19" s="84" t="s">
        <v>20</v>
      </c>
      <c r="D19" s="85"/>
      <c r="E19" s="86"/>
      <c r="F19" s="149">
        <v>112.55</v>
      </c>
      <c r="G19" s="87"/>
      <c r="H19" s="88"/>
      <c r="I19" s="2"/>
    </row>
    <row r="20" spans="1:9" s="1" customFormat="1" ht="38.25">
      <c r="A20" s="91"/>
      <c r="B20" s="110">
        <v>2020</v>
      </c>
      <c r="C20" s="106" t="s">
        <v>74</v>
      </c>
      <c r="D20" s="107">
        <v>8000</v>
      </c>
      <c r="E20" s="108">
        <v>8000</v>
      </c>
      <c r="F20" s="157">
        <v>8000</v>
      </c>
      <c r="G20" s="38">
        <f t="shared" si="0"/>
        <v>1</v>
      </c>
      <c r="H20" s="22">
        <f t="shared" si="2"/>
        <v>1.962738542690152E-05</v>
      </c>
      <c r="I20" s="2"/>
    </row>
    <row r="21" spans="1:9" s="1" customFormat="1" ht="12.75">
      <c r="A21" s="93"/>
      <c r="B21" s="89">
        <v>2380</v>
      </c>
      <c r="C21" s="84" t="s">
        <v>165</v>
      </c>
      <c r="D21" s="90"/>
      <c r="E21" s="94"/>
      <c r="F21" s="150">
        <v>1922.18</v>
      </c>
      <c r="G21" s="87"/>
      <c r="H21" s="88"/>
      <c r="I21" s="2"/>
    </row>
    <row r="22" spans="1:9" s="17" customFormat="1" ht="38.25">
      <c r="A22" s="91"/>
      <c r="B22" s="83">
        <v>2708</v>
      </c>
      <c r="C22" s="84" t="s">
        <v>8</v>
      </c>
      <c r="D22" s="85"/>
      <c r="E22" s="86"/>
      <c r="F22" s="149">
        <v>9728.1</v>
      </c>
      <c r="G22" s="87"/>
      <c r="H22" s="88"/>
      <c r="I22" s="16"/>
    </row>
    <row r="23" spans="1:9" s="1" customFormat="1" ht="19.5" customHeight="1">
      <c r="A23" s="11">
        <v>750</v>
      </c>
      <c r="B23" s="11"/>
      <c r="C23" s="12" t="s">
        <v>75</v>
      </c>
      <c r="D23" s="12">
        <f>SUM(D24:D31)</f>
        <v>2062827</v>
      </c>
      <c r="E23" s="13">
        <f>SUM(E24:E31)</f>
        <v>2104490</v>
      </c>
      <c r="F23" s="148">
        <f>SUM(F24:F31)</f>
        <v>2263034.9</v>
      </c>
      <c r="G23" s="35">
        <f t="shared" si="0"/>
        <v>1.0753364948277255</v>
      </c>
      <c r="H23" s="5">
        <f t="shared" si="2"/>
        <v>0.005552182277103692</v>
      </c>
      <c r="I23" s="2"/>
    </row>
    <row r="24" spans="1:9" s="1" customFormat="1" ht="12.75">
      <c r="A24" s="111"/>
      <c r="B24" s="109" t="s">
        <v>28</v>
      </c>
      <c r="C24" s="106" t="s">
        <v>66</v>
      </c>
      <c r="D24" s="24">
        <v>504400</v>
      </c>
      <c r="E24" s="25">
        <v>504400</v>
      </c>
      <c r="F24" s="154">
        <v>507007.26</v>
      </c>
      <c r="G24" s="38">
        <f t="shared" si="0"/>
        <v>1.0051690325138778</v>
      </c>
      <c r="H24" s="22">
        <f t="shared" si="2"/>
        <v>0.0012439033632821587</v>
      </c>
      <c r="I24" s="2"/>
    </row>
    <row r="25" spans="1:9" s="1" customFormat="1" ht="12.75">
      <c r="A25" s="93"/>
      <c r="B25" s="89" t="s">
        <v>167</v>
      </c>
      <c r="C25" s="84" t="s">
        <v>168</v>
      </c>
      <c r="D25" s="90"/>
      <c r="E25" s="94"/>
      <c r="F25" s="150">
        <v>1619.62</v>
      </c>
      <c r="G25" s="87"/>
      <c r="H25" s="88"/>
      <c r="I25" s="2"/>
    </row>
    <row r="26" spans="1:9" s="1" customFormat="1" ht="12.75">
      <c r="A26" s="91"/>
      <c r="B26" s="92" t="s">
        <v>52</v>
      </c>
      <c r="C26" s="84" t="s">
        <v>20</v>
      </c>
      <c r="D26" s="85"/>
      <c r="E26" s="86"/>
      <c r="F26" s="149">
        <v>635.23</v>
      </c>
      <c r="G26" s="87"/>
      <c r="H26" s="88"/>
      <c r="I26" s="2"/>
    </row>
    <row r="27" spans="1:9" s="1" customFormat="1" ht="12.75">
      <c r="A27" s="111"/>
      <c r="B27" s="109" t="s">
        <v>33</v>
      </c>
      <c r="C27" s="106" t="s">
        <v>72</v>
      </c>
      <c r="D27" s="24">
        <v>230000</v>
      </c>
      <c r="E27" s="25">
        <v>230000</v>
      </c>
      <c r="F27" s="154">
        <v>496014.38</v>
      </c>
      <c r="G27" s="38">
        <f t="shared" si="0"/>
        <v>2.156584260869565</v>
      </c>
      <c r="H27" s="22">
        <f t="shared" si="2"/>
        <v>0.001216933176693199</v>
      </c>
      <c r="I27" s="2"/>
    </row>
    <row r="28" spans="1:9" s="1" customFormat="1" ht="38.25">
      <c r="A28" s="91"/>
      <c r="B28" s="105">
        <v>2010</v>
      </c>
      <c r="C28" s="106" t="s">
        <v>77</v>
      </c>
      <c r="D28" s="107">
        <v>655737</v>
      </c>
      <c r="E28" s="108">
        <v>697400</v>
      </c>
      <c r="F28" s="157">
        <v>697182</v>
      </c>
      <c r="G28" s="38">
        <f t="shared" si="0"/>
        <v>0.9996874103814167</v>
      </c>
      <c r="H28" s="22">
        <f t="shared" si="2"/>
        <v>0.0017104824783372569</v>
      </c>
      <c r="I28" s="2"/>
    </row>
    <row r="29" spans="1:9" s="1" customFormat="1" ht="38.25">
      <c r="A29" s="91"/>
      <c r="B29" s="105">
        <v>2360</v>
      </c>
      <c r="C29" s="106" t="s">
        <v>34</v>
      </c>
      <c r="D29" s="107">
        <v>25400</v>
      </c>
      <c r="E29" s="108">
        <v>25400</v>
      </c>
      <c r="F29" s="157">
        <v>43578.12</v>
      </c>
      <c r="G29" s="38">
        <f t="shared" si="0"/>
        <v>1.7156740157480317</v>
      </c>
      <c r="H29" s="22">
        <f t="shared" si="2"/>
        <v>0.00010691556967747071</v>
      </c>
      <c r="I29" s="2"/>
    </row>
    <row r="30" spans="1:9" s="1" customFormat="1" ht="51">
      <c r="A30" s="91"/>
      <c r="B30" s="110">
        <v>2888</v>
      </c>
      <c r="C30" s="106" t="s">
        <v>25</v>
      </c>
      <c r="D30" s="107">
        <v>485468</v>
      </c>
      <c r="E30" s="108">
        <v>485468</v>
      </c>
      <c r="F30" s="157">
        <v>387748.72</v>
      </c>
      <c r="G30" s="38">
        <f t="shared" si="0"/>
        <v>0.798711181787471</v>
      </c>
      <c r="H30" s="22">
        <f t="shared" si="2"/>
        <v>0.0009513116970284646</v>
      </c>
      <c r="I30" s="2"/>
    </row>
    <row r="31" spans="1:9" s="26" customFormat="1" ht="51">
      <c r="A31" s="91"/>
      <c r="B31" s="110">
        <v>2889</v>
      </c>
      <c r="C31" s="106" t="s">
        <v>25</v>
      </c>
      <c r="D31" s="107">
        <v>161822</v>
      </c>
      <c r="E31" s="108">
        <v>161822</v>
      </c>
      <c r="F31" s="157">
        <v>129249.57</v>
      </c>
      <c r="G31" s="38">
        <f t="shared" si="0"/>
        <v>0.7987144516814773</v>
      </c>
      <c r="H31" s="22">
        <f t="shared" si="2"/>
        <v>0.000317103890831411</v>
      </c>
      <c r="I31" s="2"/>
    </row>
    <row r="32" spans="1:9" s="26" customFormat="1" ht="25.5">
      <c r="A32" s="11">
        <v>751</v>
      </c>
      <c r="B32" s="11"/>
      <c r="C32" s="12" t="s">
        <v>2</v>
      </c>
      <c r="D32" s="12">
        <f>D33</f>
        <v>20068</v>
      </c>
      <c r="E32" s="13">
        <f>E33</f>
        <v>183521</v>
      </c>
      <c r="F32" s="148">
        <f>F33</f>
        <v>181242.7</v>
      </c>
      <c r="G32" s="35">
        <f t="shared" si="0"/>
        <v>0.9875856169048775</v>
      </c>
      <c r="H32" s="5">
        <f t="shared" si="2"/>
        <v>0.0004446650410890355</v>
      </c>
      <c r="I32" s="2"/>
    </row>
    <row r="33" spans="1:9" s="26" customFormat="1" ht="38.25">
      <c r="A33" s="91"/>
      <c r="B33" s="105">
        <v>2010</v>
      </c>
      <c r="C33" s="106" t="s">
        <v>77</v>
      </c>
      <c r="D33" s="107">
        <v>20068</v>
      </c>
      <c r="E33" s="108">
        <v>183521</v>
      </c>
      <c r="F33" s="157">
        <v>181242.7</v>
      </c>
      <c r="G33" s="38">
        <f aca="true" t="shared" si="3" ref="G33:G71">F33/E33</f>
        <v>0.9875856169048775</v>
      </c>
      <c r="H33" s="22">
        <f t="shared" si="2"/>
        <v>0.0004446650410890355</v>
      </c>
      <c r="I33" s="2"/>
    </row>
    <row r="34" spans="1:9" s="1" customFormat="1" ht="19.5" customHeight="1">
      <c r="A34" s="11">
        <v>754</v>
      </c>
      <c r="B34" s="104"/>
      <c r="C34" s="12" t="s">
        <v>78</v>
      </c>
      <c r="D34" s="12">
        <f>SUM(D35:D39)</f>
        <v>90000</v>
      </c>
      <c r="E34" s="13">
        <f>SUM(E35:E39)</f>
        <v>90000</v>
      </c>
      <c r="F34" s="148">
        <f>SUM(F35:F39)</f>
        <v>138837.91999999998</v>
      </c>
      <c r="G34" s="35">
        <f t="shared" si="3"/>
        <v>1.5426435555555553</v>
      </c>
      <c r="H34" s="5">
        <f t="shared" si="2"/>
        <v>0.0003406281709636648</v>
      </c>
      <c r="I34" s="2"/>
    </row>
    <row r="35" spans="1:9" ht="12.75">
      <c r="A35" s="91"/>
      <c r="B35" s="110" t="s">
        <v>37</v>
      </c>
      <c r="C35" s="106" t="s">
        <v>79</v>
      </c>
      <c r="D35" s="107">
        <v>80000</v>
      </c>
      <c r="E35" s="108">
        <v>80000</v>
      </c>
      <c r="F35" s="157">
        <v>118326.95</v>
      </c>
      <c r="G35" s="38">
        <f t="shared" si="3"/>
        <v>1.479086875</v>
      </c>
      <c r="H35" s="22">
        <f t="shared" si="2"/>
        <v>0.0002903060817549631</v>
      </c>
      <c r="I35" s="2"/>
    </row>
    <row r="36" spans="1:9" s="26" customFormat="1" ht="12.75">
      <c r="A36" s="91"/>
      <c r="B36" s="109" t="s">
        <v>28</v>
      </c>
      <c r="C36" s="106" t="s">
        <v>66</v>
      </c>
      <c r="D36" s="107">
        <v>3000</v>
      </c>
      <c r="E36" s="108">
        <v>3000</v>
      </c>
      <c r="F36" s="157">
        <v>2505.62</v>
      </c>
      <c r="G36" s="38">
        <f t="shared" si="3"/>
        <v>0.8352066666666667</v>
      </c>
      <c r="H36" s="22">
        <f t="shared" si="2"/>
        <v>6.147346184169123E-06</v>
      </c>
      <c r="I36" s="2"/>
    </row>
    <row r="37" spans="1:9" s="1" customFormat="1" ht="12.75">
      <c r="A37" s="91"/>
      <c r="B37" s="92" t="s">
        <v>52</v>
      </c>
      <c r="C37" s="84" t="s">
        <v>20</v>
      </c>
      <c r="D37" s="85"/>
      <c r="E37" s="86"/>
      <c r="F37" s="149">
        <v>1174.4</v>
      </c>
      <c r="G37" s="87"/>
      <c r="H37" s="88"/>
      <c r="I37" s="2"/>
    </row>
    <row r="38" spans="1:9" s="1" customFormat="1" ht="12.75">
      <c r="A38" s="93"/>
      <c r="B38" s="89" t="s">
        <v>33</v>
      </c>
      <c r="C38" s="84" t="s">
        <v>72</v>
      </c>
      <c r="D38" s="90"/>
      <c r="E38" s="94"/>
      <c r="F38" s="150">
        <v>9830.96</v>
      </c>
      <c r="G38" s="87"/>
      <c r="H38" s="88"/>
      <c r="I38" s="2"/>
    </row>
    <row r="39" spans="1:9" s="26" customFormat="1" ht="38.25">
      <c r="A39" s="91"/>
      <c r="B39" s="105">
        <v>2010</v>
      </c>
      <c r="C39" s="106" t="s">
        <v>77</v>
      </c>
      <c r="D39" s="107">
        <v>7000</v>
      </c>
      <c r="E39" s="108">
        <v>7000</v>
      </c>
      <c r="F39" s="157">
        <v>6999.99</v>
      </c>
      <c r="G39" s="38">
        <f t="shared" si="3"/>
        <v>0.9999985714285714</v>
      </c>
      <c r="H39" s="22">
        <f t="shared" si="2"/>
        <v>1.7173937714307045E-05</v>
      </c>
      <c r="I39" s="2"/>
    </row>
    <row r="40" spans="1:9" s="26" customFormat="1" ht="38.25">
      <c r="A40" s="11">
        <v>756</v>
      </c>
      <c r="B40" s="104"/>
      <c r="C40" s="12" t="s">
        <v>14</v>
      </c>
      <c r="D40" s="12">
        <f>SUM(D41:D58)</f>
        <v>172766282</v>
      </c>
      <c r="E40" s="13">
        <f>SUM(E41:E58)</f>
        <v>174344444</v>
      </c>
      <c r="F40" s="148">
        <f>SUM(F41:F58)</f>
        <v>186363935.25</v>
      </c>
      <c r="G40" s="35">
        <f t="shared" si="3"/>
        <v>1.068941062727528</v>
      </c>
      <c r="H40" s="5">
        <f t="shared" si="2"/>
        <v>0.4572295983532335</v>
      </c>
      <c r="I40" s="2"/>
    </row>
    <row r="41" spans="1:9" ht="12.75">
      <c r="A41" s="111"/>
      <c r="B41" s="109" t="s">
        <v>38</v>
      </c>
      <c r="C41" s="112" t="s">
        <v>21</v>
      </c>
      <c r="D41" s="25">
        <v>91864482</v>
      </c>
      <c r="E41" s="25">
        <v>90688536</v>
      </c>
      <c r="F41" s="154">
        <v>98050833</v>
      </c>
      <c r="G41" s="38">
        <f t="shared" si="3"/>
        <v>1.081182223517204</v>
      </c>
      <c r="H41" s="22">
        <f t="shared" si="2"/>
        <v>0.2405601863399693</v>
      </c>
      <c r="I41" s="2"/>
    </row>
    <row r="42" spans="1:9" s="1" customFormat="1" ht="12.75">
      <c r="A42" s="111"/>
      <c r="B42" s="109" t="s">
        <v>39</v>
      </c>
      <c r="C42" s="112" t="s">
        <v>22</v>
      </c>
      <c r="D42" s="25">
        <v>9000000</v>
      </c>
      <c r="E42" s="25">
        <v>9000000</v>
      </c>
      <c r="F42" s="154">
        <v>11424290.06</v>
      </c>
      <c r="G42" s="38">
        <f t="shared" si="3"/>
        <v>1.2693655622222222</v>
      </c>
      <c r="H42" s="22">
        <f t="shared" si="2"/>
        <v>0.028028618029542488</v>
      </c>
      <c r="I42" s="2"/>
    </row>
    <row r="43" spans="1:9" s="1" customFormat="1" ht="12.75">
      <c r="A43" s="111"/>
      <c r="B43" s="110" t="s">
        <v>40</v>
      </c>
      <c r="C43" s="106" t="s">
        <v>81</v>
      </c>
      <c r="D43" s="25">
        <v>56500000</v>
      </c>
      <c r="E43" s="25">
        <v>56500000</v>
      </c>
      <c r="F43" s="154">
        <v>54376960.78</v>
      </c>
      <c r="G43" s="38">
        <f t="shared" si="3"/>
        <v>0.96242408460177</v>
      </c>
      <c r="H43" s="22">
        <f t="shared" si="2"/>
        <v>0.13340969594657093</v>
      </c>
      <c r="I43" s="2"/>
    </row>
    <row r="44" spans="1:9" ht="12.75">
      <c r="A44" s="111"/>
      <c r="B44" s="110" t="s">
        <v>41</v>
      </c>
      <c r="C44" s="106" t="s">
        <v>82</v>
      </c>
      <c r="D44" s="25">
        <v>260000</v>
      </c>
      <c r="E44" s="25">
        <v>260000</v>
      </c>
      <c r="F44" s="154">
        <v>264890.28</v>
      </c>
      <c r="G44" s="38">
        <f t="shared" si="3"/>
        <v>1.0188087692307692</v>
      </c>
      <c r="H44" s="22">
        <f t="shared" si="2"/>
        <v>0.000649887952674983</v>
      </c>
      <c r="I44" s="2"/>
    </row>
    <row r="45" spans="1:9" ht="12.75">
      <c r="A45" s="91"/>
      <c r="B45" s="110" t="s">
        <v>42</v>
      </c>
      <c r="C45" s="106" t="s">
        <v>83</v>
      </c>
      <c r="D45" s="108">
        <v>9000</v>
      </c>
      <c r="E45" s="108">
        <v>9000</v>
      </c>
      <c r="F45" s="157">
        <v>9381.68</v>
      </c>
      <c r="G45" s="38">
        <f t="shared" si="3"/>
        <v>1.042408888888889</v>
      </c>
      <c r="H45" s="22">
        <f t="shared" si="2"/>
        <v>2.301723116398168E-05</v>
      </c>
      <c r="I45" s="2"/>
    </row>
    <row r="46" spans="1:9" s="1" customFormat="1" ht="12.75">
      <c r="A46" s="91"/>
      <c r="B46" s="110" t="s">
        <v>43</v>
      </c>
      <c r="C46" s="106" t="s">
        <v>84</v>
      </c>
      <c r="D46" s="108">
        <v>2300000</v>
      </c>
      <c r="E46" s="108">
        <v>2300000</v>
      </c>
      <c r="F46" s="157">
        <v>3477900.05</v>
      </c>
      <c r="G46" s="38">
        <f t="shared" si="3"/>
        <v>1.512130456521739</v>
      </c>
      <c r="H46" s="22">
        <f t="shared" si="2"/>
        <v>0.008532760594698758</v>
      </c>
      <c r="I46" s="2"/>
    </row>
    <row r="47" spans="1:9" ht="25.5">
      <c r="A47" s="91"/>
      <c r="B47" s="110" t="s">
        <v>44</v>
      </c>
      <c r="C47" s="106" t="s">
        <v>6</v>
      </c>
      <c r="D47" s="108">
        <v>250000</v>
      </c>
      <c r="E47" s="108">
        <v>250000</v>
      </c>
      <c r="F47" s="157">
        <v>292578.88</v>
      </c>
      <c r="G47" s="38">
        <f t="shared" si="3"/>
        <v>1.17031552</v>
      </c>
      <c r="H47" s="22">
        <f t="shared" si="2"/>
        <v>0.000717819805691396</v>
      </c>
      <c r="I47" s="2"/>
    </row>
    <row r="48" spans="1:9" s="1" customFormat="1" ht="12.75">
      <c r="A48" s="91"/>
      <c r="B48" s="110" t="s">
        <v>45</v>
      </c>
      <c r="C48" s="106" t="s">
        <v>85</v>
      </c>
      <c r="D48" s="108">
        <v>1300000</v>
      </c>
      <c r="E48" s="108">
        <v>1300000</v>
      </c>
      <c r="F48" s="157">
        <v>1473859.95</v>
      </c>
      <c r="G48" s="38">
        <f t="shared" si="3"/>
        <v>1.133738423076923</v>
      </c>
      <c r="H48" s="22">
        <f t="shared" si="2"/>
        <v>0.003616002162990475</v>
      </c>
      <c r="I48" s="2"/>
    </row>
    <row r="49" spans="1:9" s="1" customFormat="1" ht="12.75">
      <c r="A49" s="91"/>
      <c r="B49" s="110" t="s">
        <v>46</v>
      </c>
      <c r="C49" s="106" t="s">
        <v>86</v>
      </c>
      <c r="D49" s="108">
        <v>17000</v>
      </c>
      <c r="E49" s="108">
        <v>17000</v>
      </c>
      <c r="F49" s="157">
        <v>18480.84</v>
      </c>
      <c r="G49" s="38">
        <f t="shared" si="3"/>
        <v>1.0871082352941177</v>
      </c>
      <c r="H49" s="22">
        <f t="shared" si="2"/>
        <v>4.5341321211612334E-05</v>
      </c>
      <c r="I49" s="2"/>
    </row>
    <row r="50" spans="1:9" s="1" customFormat="1" ht="12.75">
      <c r="A50" s="91"/>
      <c r="B50" s="110" t="s">
        <v>47</v>
      </c>
      <c r="C50" s="106" t="s">
        <v>87</v>
      </c>
      <c r="D50" s="108">
        <v>4300000</v>
      </c>
      <c r="E50" s="108">
        <v>4305800</v>
      </c>
      <c r="F50" s="157">
        <v>3938587.04</v>
      </c>
      <c r="G50" s="38">
        <f t="shared" si="3"/>
        <v>0.9147166705374147</v>
      </c>
      <c r="H50" s="22">
        <f t="shared" si="2"/>
        <v>0.009663020733934899</v>
      </c>
      <c r="I50" s="2"/>
    </row>
    <row r="51" spans="1:9" s="1" customFormat="1" ht="12.75">
      <c r="A51" s="91"/>
      <c r="B51" s="110" t="s">
        <v>48</v>
      </c>
      <c r="C51" s="106" t="s">
        <v>88</v>
      </c>
      <c r="D51" s="108">
        <v>1000000</v>
      </c>
      <c r="E51" s="108">
        <v>1000000</v>
      </c>
      <c r="F51" s="157">
        <v>946593.6</v>
      </c>
      <c r="G51" s="38">
        <f t="shared" si="3"/>
        <v>0.9465935999999999</v>
      </c>
      <c r="H51" s="22">
        <f t="shared" si="2"/>
        <v>0.0023223946787297805</v>
      </c>
      <c r="I51" s="2"/>
    </row>
    <row r="52" spans="1:9" s="1" customFormat="1" ht="12.75">
      <c r="A52" s="91"/>
      <c r="B52" s="110" t="s">
        <v>23</v>
      </c>
      <c r="C52" s="113" t="s">
        <v>24</v>
      </c>
      <c r="D52" s="108">
        <v>5800</v>
      </c>
      <c r="E52" s="108">
        <v>0</v>
      </c>
      <c r="F52" s="157">
        <v>0</v>
      </c>
      <c r="G52" s="38"/>
      <c r="H52" s="22">
        <f t="shared" si="2"/>
        <v>0</v>
      </c>
      <c r="I52" s="2"/>
    </row>
    <row r="53" spans="1:9" s="1" customFormat="1" ht="12.75">
      <c r="A53" s="91"/>
      <c r="B53" s="110" t="s">
        <v>49</v>
      </c>
      <c r="C53" s="106" t="s">
        <v>89</v>
      </c>
      <c r="D53" s="108">
        <v>200000</v>
      </c>
      <c r="E53" s="108">
        <v>200000</v>
      </c>
      <c r="F53" s="157">
        <v>290815.9</v>
      </c>
      <c r="G53" s="38">
        <f t="shared" si="3"/>
        <v>1.4540795000000002</v>
      </c>
      <c r="H53" s="22">
        <f aca="true" t="shared" si="4" ref="H53:H58">F53/$F$127</f>
        <v>0.0007134944696964063</v>
      </c>
      <c r="I53" s="2"/>
    </row>
    <row r="54" spans="1:9" s="1" customFormat="1" ht="25.5">
      <c r="A54" s="91"/>
      <c r="B54" s="110" t="s">
        <v>147</v>
      </c>
      <c r="C54" s="106" t="s">
        <v>157</v>
      </c>
      <c r="D54" s="108">
        <v>10000</v>
      </c>
      <c r="E54" s="108">
        <v>10000</v>
      </c>
      <c r="F54" s="157">
        <v>0</v>
      </c>
      <c r="G54" s="38">
        <f t="shared" si="3"/>
        <v>0</v>
      </c>
      <c r="H54" s="22">
        <f t="shared" si="4"/>
        <v>0</v>
      </c>
      <c r="I54" s="2"/>
    </row>
    <row r="55" spans="1:9" s="1" customFormat="1" ht="12.75">
      <c r="A55" s="91"/>
      <c r="B55" s="110" t="s">
        <v>50</v>
      </c>
      <c r="C55" s="106" t="s">
        <v>141</v>
      </c>
      <c r="D55" s="108">
        <v>5500000</v>
      </c>
      <c r="E55" s="108">
        <v>5500000</v>
      </c>
      <c r="F55" s="157">
        <v>8619013.85</v>
      </c>
      <c r="G55" s="38">
        <f t="shared" si="3"/>
        <v>1.5670934272727273</v>
      </c>
      <c r="H55" s="22">
        <f t="shared" si="4"/>
        <v>0.021146088354219043</v>
      </c>
      <c r="I55" s="2"/>
    </row>
    <row r="56" spans="1:9" s="1" customFormat="1" ht="12.75">
      <c r="A56" s="91"/>
      <c r="B56" s="110" t="s">
        <v>51</v>
      </c>
      <c r="C56" s="106" t="s">
        <v>158</v>
      </c>
      <c r="D56" s="108"/>
      <c r="E56" s="108">
        <v>2285504</v>
      </c>
      <c r="F56" s="157">
        <v>2285503.56</v>
      </c>
      <c r="G56" s="38">
        <f t="shared" si="3"/>
        <v>0.9999998074822884</v>
      </c>
      <c r="H56" s="22">
        <f t="shared" si="4"/>
        <v>0.005607307408334443</v>
      </c>
      <c r="I56" s="2"/>
    </row>
    <row r="57" spans="1:9" s="1" customFormat="1" ht="12.75">
      <c r="A57" s="91"/>
      <c r="B57" s="110" t="s">
        <v>32</v>
      </c>
      <c r="C57" s="106" t="s">
        <v>90</v>
      </c>
      <c r="D57" s="108">
        <v>250000</v>
      </c>
      <c r="E57" s="108">
        <v>250000</v>
      </c>
      <c r="F57" s="157">
        <v>425641.78</v>
      </c>
      <c r="G57" s="38">
        <f t="shared" si="3"/>
        <v>1.70256712</v>
      </c>
      <c r="H57" s="22">
        <f t="shared" si="4"/>
        <v>0.001044279408731553</v>
      </c>
      <c r="I57" s="2"/>
    </row>
    <row r="58" spans="1:9" s="1" customFormat="1" ht="25.5">
      <c r="A58" s="91"/>
      <c r="B58" s="110">
        <v>2680</v>
      </c>
      <c r="C58" s="106" t="s">
        <v>7</v>
      </c>
      <c r="D58" s="108"/>
      <c r="E58" s="108">
        <v>468604</v>
      </c>
      <c r="F58" s="157">
        <v>468604</v>
      </c>
      <c r="G58" s="38">
        <f t="shared" si="3"/>
        <v>1</v>
      </c>
      <c r="H58" s="22">
        <f t="shared" si="4"/>
        <v>0.00114968391507347</v>
      </c>
      <c r="I58" s="2"/>
    </row>
    <row r="59" spans="1:9" s="1" customFormat="1" ht="19.5" customHeight="1">
      <c r="A59" s="11">
        <v>757</v>
      </c>
      <c r="B59" s="82"/>
      <c r="C59" s="12" t="s">
        <v>169</v>
      </c>
      <c r="D59" s="12">
        <f>SUM(D60)</f>
        <v>0</v>
      </c>
      <c r="E59" s="13">
        <f>SUM(E60)</f>
        <v>0</v>
      </c>
      <c r="F59" s="148">
        <f>SUM(F60)</f>
        <v>81997.54</v>
      </c>
      <c r="G59" s="35"/>
      <c r="H59" s="5"/>
      <c r="I59" s="2"/>
    </row>
    <row r="60" spans="1:9" s="1" customFormat="1" ht="12.75">
      <c r="A60" s="93"/>
      <c r="B60" s="89" t="s">
        <v>33</v>
      </c>
      <c r="C60" s="84" t="s">
        <v>72</v>
      </c>
      <c r="D60" s="90"/>
      <c r="E60" s="94"/>
      <c r="F60" s="150">
        <v>81997.54</v>
      </c>
      <c r="G60" s="87"/>
      <c r="H60" s="88"/>
      <c r="I60" s="2"/>
    </row>
    <row r="61" spans="1:9" s="1" customFormat="1" ht="19.5" customHeight="1">
      <c r="A61" s="11">
        <v>758</v>
      </c>
      <c r="B61" s="104"/>
      <c r="C61" s="12" t="s">
        <v>91</v>
      </c>
      <c r="D61" s="12">
        <f>SUM(D62:D64)</f>
        <v>40889571</v>
      </c>
      <c r="E61" s="13">
        <f>SUM(E62:E64)</f>
        <v>41380466</v>
      </c>
      <c r="F61" s="148">
        <f>SUM(F62:F64)</f>
        <v>43044665.86</v>
      </c>
      <c r="G61" s="35">
        <f t="shared" si="3"/>
        <v>1.040217040088432</v>
      </c>
      <c r="H61" s="5">
        <f>F61/$F$127</f>
        <v>0.10560678092580117</v>
      </c>
      <c r="I61" s="2"/>
    </row>
    <row r="62" spans="1:9" ht="12.75">
      <c r="A62" s="91"/>
      <c r="B62" s="110" t="s">
        <v>52</v>
      </c>
      <c r="C62" s="106" t="s">
        <v>92</v>
      </c>
      <c r="D62" s="107">
        <v>1500000</v>
      </c>
      <c r="E62" s="108">
        <v>1500000</v>
      </c>
      <c r="F62" s="157">
        <v>2780842.43</v>
      </c>
      <c r="G62" s="38">
        <f t="shared" si="3"/>
        <v>1.8538949533333335</v>
      </c>
      <c r="H62" s="22">
        <f>F62/$F$127</f>
        <v>0.006822583273136427</v>
      </c>
      <c r="I62" s="2"/>
    </row>
    <row r="63" spans="1:9" s="1" customFormat="1" ht="12.75">
      <c r="A63" s="93"/>
      <c r="B63" s="89" t="s">
        <v>33</v>
      </c>
      <c r="C63" s="84" t="s">
        <v>72</v>
      </c>
      <c r="D63" s="90"/>
      <c r="E63" s="94"/>
      <c r="F63" s="150">
        <v>383357.43</v>
      </c>
      <c r="G63" s="87"/>
      <c r="H63" s="88"/>
      <c r="I63" s="2"/>
    </row>
    <row r="64" spans="1:9" s="1" customFormat="1" ht="12.75">
      <c r="A64" s="91"/>
      <c r="B64" s="105">
        <v>2920</v>
      </c>
      <c r="C64" s="106" t="s">
        <v>93</v>
      </c>
      <c r="D64" s="107">
        <v>39389571</v>
      </c>
      <c r="E64" s="108">
        <v>39880466</v>
      </c>
      <c r="F64" s="157">
        <v>39880466</v>
      </c>
      <c r="G64" s="38">
        <f t="shared" si="3"/>
        <v>1</v>
      </c>
      <c r="H64" s="22">
        <f>F64/$F$127</f>
        <v>0.09784365964830519</v>
      </c>
      <c r="I64" s="2"/>
    </row>
    <row r="65" spans="1:9" ht="19.5" customHeight="1">
      <c r="A65" s="11">
        <v>801</v>
      </c>
      <c r="B65" s="104"/>
      <c r="C65" s="12" t="s">
        <v>102</v>
      </c>
      <c r="D65" s="12">
        <f>SUM(D66:D74)</f>
        <v>182000</v>
      </c>
      <c r="E65" s="13">
        <f>SUM(E66:E74)</f>
        <v>1096059</v>
      </c>
      <c r="F65" s="148">
        <f>SUM(F66:F74)</f>
        <v>1309247.57</v>
      </c>
      <c r="G65" s="35">
        <f t="shared" si="3"/>
        <v>1.194504648016211</v>
      </c>
      <c r="H65" s="5">
        <f>F65/$F$127</f>
        <v>0.0032121383344530284</v>
      </c>
      <c r="I65" s="2"/>
    </row>
    <row r="66" spans="1:9" s="1" customFormat="1" ht="12.75">
      <c r="A66" s="91"/>
      <c r="B66" s="92" t="s">
        <v>55</v>
      </c>
      <c r="C66" s="84" t="s">
        <v>96</v>
      </c>
      <c r="D66" s="85"/>
      <c r="E66" s="25"/>
      <c r="F66" s="149">
        <v>52289.51</v>
      </c>
      <c r="G66" s="87"/>
      <c r="H66" s="88"/>
      <c r="I66" s="2"/>
    </row>
    <row r="67" spans="1:9" s="1" customFormat="1" ht="12.75">
      <c r="A67" s="91"/>
      <c r="B67" s="92" t="s">
        <v>170</v>
      </c>
      <c r="C67" s="84" t="s">
        <v>171</v>
      </c>
      <c r="D67" s="85"/>
      <c r="E67" s="25"/>
      <c r="F67" s="149">
        <v>720.1</v>
      </c>
      <c r="G67" s="87"/>
      <c r="H67" s="88"/>
      <c r="I67" s="2"/>
    </row>
    <row r="68" spans="1:9" s="14" customFormat="1" ht="12.75">
      <c r="A68" s="91"/>
      <c r="B68" s="92" t="s">
        <v>52</v>
      </c>
      <c r="C68" s="84" t="s">
        <v>92</v>
      </c>
      <c r="D68" s="85"/>
      <c r="E68" s="86"/>
      <c r="F68" s="149">
        <v>3368.13</v>
      </c>
      <c r="G68" s="87"/>
      <c r="H68" s="88"/>
      <c r="I68" s="2"/>
    </row>
    <row r="69" spans="1:9" s="14" customFormat="1" ht="12.75">
      <c r="A69" s="91"/>
      <c r="B69" s="89" t="s">
        <v>172</v>
      </c>
      <c r="C69" s="84" t="s">
        <v>173</v>
      </c>
      <c r="D69" s="85"/>
      <c r="E69" s="86"/>
      <c r="F69" s="149">
        <v>0.36</v>
      </c>
      <c r="G69" s="87"/>
      <c r="H69" s="88"/>
      <c r="I69" s="2"/>
    </row>
    <row r="70" spans="1:9" s="1" customFormat="1" ht="12.75">
      <c r="A70" s="93"/>
      <c r="B70" s="89" t="s">
        <v>33</v>
      </c>
      <c r="C70" s="84" t="s">
        <v>72</v>
      </c>
      <c r="D70" s="90"/>
      <c r="E70" s="94"/>
      <c r="F70" s="150">
        <v>15958.13</v>
      </c>
      <c r="G70" s="87"/>
      <c r="H70" s="88"/>
      <c r="I70" s="2"/>
    </row>
    <row r="71" spans="1:9" ht="25.5">
      <c r="A71" s="91"/>
      <c r="B71" s="105">
        <v>2030</v>
      </c>
      <c r="C71" s="106" t="s">
        <v>103</v>
      </c>
      <c r="D71" s="107"/>
      <c r="E71" s="108">
        <v>572686</v>
      </c>
      <c r="F71" s="157">
        <v>460733.56</v>
      </c>
      <c r="G71" s="38">
        <f t="shared" si="3"/>
        <v>0.8045133982671132</v>
      </c>
      <c r="H71" s="22">
        <f>F71/$F$127</f>
        <v>0.001130374395153557</v>
      </c>
      <c r="I71" s="2"/>
    </row>
    <row r="72" spans="1:9" s="17" customFormat="1" ht="38.25">
      <c r="A72" s="91"/>
      <c r="B72" s="83">
        <v>2707</v>
      </c>
      <c r="C72" s="84" t="s">
        <v>8</v>
      </c>
      <c r="D72" s="85"/>
      <c r="E72" s="86"/>
      <c r="F72" s="149">
        <v>203913.44</v>
      </c>
      <c r="G72" s="87"/>
      <c r="H72" s="88"/>
      <c r="I72" s="16"/>
    </row>
    <row r="73" spans="1:9" s="28" customFormat="1" ht="38.25">
      <c r="A73" s="91"/>
      <c r="B73" s="105">
        <v>2310</v>
      </c>
      <c r="C73" s="106" t="s">
        <v>36</v>
      </c>
      <c r="D73" s="107">
        <v>182000</v>
      </c>
      <c r="E73" s="108">
        <v>182000</v>
      </c>
      <c r="F73" s="157">
        <v>231144.4</v>
      </c>
      <c r="G73" s="38">
        <f aca="true" t="shared" si="5" ref="G73:G96">F73/E73</f>
        <v>1.2700241758241757</v>
      </c>
      <c r="H73" s="22">
        <f>F73/$F$127</f>
        <v>0.0005670950285087369</v>
      </c>
      <c r="I73" s="27"/>
    </row>
    <row r="74" spans="1:9" s="28" customFormat="1" ht="25.5">
      <c r="A74" s="91"/>
      <c r="B74" s="105">
        <v>6330</v>
      </c>
      <c r="C74" s="106" t="s">
        <v>60</v>
      </c>
      <c r="D74" s="107"/>
      <c r="E74" s="108">
        <v>341373</v>
      </c>
      <c r="F74" s="157">
        <v>341119.94</v>
      </c>
      <c r="G74" s="38">
        <f t="shared" si="5"/>
        <v>0.9992586994284844</v>
      </c>
      <c r="H74" s="22">
        <f>F74/$F$127</f>
        <v>0.0008369115673976901</v>
      </c>
      <c r="I74" s="27"/>
    </row>
    <row r="75" spans="1:9" s="28" customFormat="1" ht="19.5" customHeight="1">
      <c r="A75" s="11">
        <v>851</v>
      </c>
      <c r="B75" s="104"/>
      <c r="C75" s="12" t="s">
        <v>94</v>
      </c>
      <c r="D75" s="12">
        <f>SUM(D76:D81)</f>
        <v>2501550</v>
      </c>
      <c r="E75" s="13">
        <f>SUM(E76:E81)</f>
        <v>2516977</v>
      </c>
      <c r="F75" s="148">
        <f>SUM(F76:F81)</f>
        <v>2773536.8299999996</v>
      </c>
      <c r="G75" s="35">
        <f t="shared" si="5"/>
        <v>1.1019317339808825</v>
      </c>
      <c r="H75" s="5">
        <f>F75/$F$127</f>
        <v>0.006804659544764578</v>
      </c>
      <c r="I75" s="2"/>
    </row>
    <row r="76" spans="1:9" s="1" customFormat="1" ht="12.75">
      <c r="A76" s="91"/>
      <c r="B76" s="110" t="s">
        <v>53</v>
      </c>
      <c r="C76" s="106" t="s">
        <v>95</v>
      </c>
      <c r="D76" s="107">
        <v>2500000</v>
      </c>
      <c r="E76" s="108">
        <v>2500000</v>
      </c>
      <c r="F76" s="157">
        <v>2750369.33</v>
      </c>
      <c r="G76" s="38">
        <f t="shared" si="5"/>
        <v>1.100147732</v>
      </c>
      <c r="H76" s="22">
        <f>F76/$F$127</f>
        <v>0.006747819863279862</v>
      </c>
      <c r="I76" s="2"/>
    </row>
    <row r="77" spans="1:9" s="15" customFormat="1" ht="12.75">
      <c r="A77" s="91"/>
      <c r="B77" s="89" t="s">
        <v>28</v>
      </c>
      <c r="C77" s="84" t="s">
        <v>66</v>
      </c>
      <c r="D77" s="85"/>
      <c r="E77" s="86"/>
      <c r="F77" s="149">
        <v>26.4</v>
      </c>
      <c r="G77" s="87"/>
      <c r="H77" s="88"/>
      <c r="I77" s="2"/>
    </row>
    <row r="78" spans="1:9" s="1" customFormat="1" ht="51">
      <c r="A78" s="83"/>
      <c r="B78" s="92" t="s">
        <v>30</v>
      </c>
      <c r="C78" s="84" t="s">
        <v>116</v>
      </c>
      <c r="D78" s="85"/>
      <c r="E78" s="86"/>
      <c r="F78" s="149">
        <v>6054.32</v>
      </c>
      <c r="G78" s="87"/>
      <c r="H78" s="88"/>
      <c r="I78" s="2"/>
    </row>
    <row r="79" spans="1:9" s="17" customFormat="1" ht="12.75">
      <c r="A79" s="91"/>
      <c r="B79" s="92" t="s">
        <v>52</v>
      </c>
      <c r="C79" s="84" t="s">
        <v>92</v>
      </c>
      <c r="D79" s="85"/>
      <c r="E79" s="86"/>
      <c r="F79" s="149">
        <v>110.13</v>
      </c>
      <c r="G79" s="87"/>
      <c r="H79" s="88"/>
      <c r="I79" s="2"/>
    </row>
    <row r="80" spans="1:9" s="1" customFormat="1" ht="38.25">
      <c r="A80" s="91"/>
      <c r="B80" s="105">
        <v>2010</v>
      </c>
      <c r="C80" s="106" t="s">
        <v>77</v>
      </c>
      <c r="D80" s="107">
        <v>1550</v>
      </c>
      <c r="E80" s="108">
        <v>1550</v>
      </c>
      <c r="F80" s="157">
        <v>1549.82</v>
      </c>
      <c r="G80" s="38">
        <f t="shared" si="5"/>
        <v>0.9998838709677419</v>
      </c>
      <c r="H80" s="22">
        <f>F80/$F$127</f>
        <v>3.802364310290064E-06</v>
      </c>
      <c r="I80" s="2"/>
    </row>
    <row r="81" spans="1:9" s="1" customFormat="1" ht="25.5">
      <c r="A81" s="91"/>
      <c r="B81" s="105">
        <v>6339</v>
      </c>
      <c r="C81" s="106" t="s">
        <v>60</v>
      </c>
      <c r="D81" s="107"/>
      <c r="E81" s="108">
        <v>15427</v>
      </c>
      <c r="F81" s="157">
        <v>15426.83</v>
      </c>
      <c r="G81" s="38">
        <f t="shared" si="5"/>
        <v>0.9999889803591107</v>
      </c>
      <c r="H81" s="22">
        <f>F81/$F$127</f>
        <v>3.78485422906609E-05</v>
      </c>
      <c r="I81" s="2"/>
    </row>
    <row r="82" spans="1:9" s="1" customFormat="1" ht="19.5" customHeight="1">
      <c r="A82" s="11">
        <v>852</v>
      </c>
      <c r="B82" s="104"/>
      <c r="C82" s="12" t="s">
        <v>54</v>
      </c>
      <c r="D82" s="12">
        <f>SUM(D83:D90)</f>
        <v>26551000</v>
      </c>
      <c r="E82" s="13">
        <f>SUM(E83:E90)</f>
        <v>21416943</v>
      </c>
      <c r="F82" s="148">
        <f>SUM(F83:F90)</f>
        <v>19784049.34</v>
      </c>
      <c r="G82" s="35">
        <f t="shared" si="5"/>
        <v>0.9237569217978495</v>
      </c>
      <c r="H82" s="5">
        <f>F82/$F$127</f>
        <v>0.048538645212627074</v>
      </c>
      <c r="I82" s="2"/>
    </row>
    <row r="83" spans="1:9" s="28" customFormat="1" ht="12.75">
      <c r="A83" s="105"/>
      <c r="B83" s="109" t="s">
        <v>55</v>
      </c>
      <c r="C83" s="106" t="s">
        <v>96</v>
      </c>
      <c r="D83" s="107">
        <v>201600</v>
      </c>
      <c r="E83" s="108">
        <v>201600</v>
      </c>
      <c r="F83" s="157">
        <v>306953.18</v>
      </c>
      <c r="G83" s="38">
        <f t="shared" si="5"/>
        <v>1.5225852182539683</v>
      </c>
      <c r="H83" s="22">
        <f>F83/$F$127</f>
        <v>0.0007530860464841348</v>
      </c>
      <c r="I83" s="2"/>
    </row>
    <row r="84" spans="1:9" s="17" customFormat="1" ht="12.75">
      <c r="A84" s="91"/>
      <c r="B84" s="92" t="s">
        <v>52</v>
      </c>
      <c r="C84" s="84" t="s">
        <v>92</v>
      </c>
      <c r="D84" s="85"/>
      <c r="E84" s="86"/>
      <c r="F84" s="149">
        <v>3283.97</v>
      </c>
      <c r="G84" s="87"/>
      <c r="H84" s="88"/>
      <c r="I84" s="2"/>
    </row>
    <row r="85" spans="1:9" s="1" customFormat="1" ht="12.75">
      <c r="A85" s="105"/>
      <c r="B85" s="109" t="s">
        <v>33</v>
      </c>
      <c r="C85" s="106" t="s">
        <v>72</v>
      </c>
      <c r="D85" s="107">
        <v>243400</v>
      </c>
      <c r="E85" s="108">
        <v>243400</v>
      </c>
      <c r="F85" s="157">
        <v>142482.61</v>
      </c>
      <c r="G85" s="38">
        <f t="shared" si="5"/>
        <v>0.5853845932621199</v>
      </c>
      <c r="H85" s="22">
        <f aca="true" t="shared" si="6" ref="H85:H92">F85/$F$127</f>
        <v>0.00034957013788761154</v>
      </c>
      <c r="I85" s="2"/>
    </row>
    <row r="86" spans="1:9" s="1" customFormat="1" ht="38.25">
      <c r="A86" s="105"/>
      <c r="B86" s="105">
        <v>2010</v>
      </c>
      <c r="C86" s="106" t="s">
        <v>77</v>
      </c>
      <c r="D86" s="107">
        <v>22951000</v>
      </c>
      <c r="E86" s="108">
        <v>17473169</v>
      </c>
      <c r="F86" s="157">
        <v>15982679.58</v>
      </c>
      <c r="G86" s="38">
        <f t="shared" si="5"/>
        <v>0.9146983915739612</v>
      </c>
      <c r="H86" s="22">
        <f t="shared" si="6"/>
        <v>0.03921227653391606</v>
      </c>
      <c r="I86" s="2"/>
    </row>
    <row r="87" spans="1:9" s="1" customFormat="1" ht="38.25">
      <c r="A87" s="105"/>
      <c r="B87" s="105">
        <v>2020</v>
      </c>
      <c r="C87" s="106" t="s">
        <v>74</v>
      </c>
      <c r="D87" s="107"/>
      <c r="E87" s="108">
        <v>339800</v>
      </c>
      <c r="F87" s="157">
        <v>335951.16</v>
      </c>
      <c r="G87" s="38">
        <f t="shared" si="5"/>
        <v>0.9886732195409064</v>
      </c>
      <c r="H87" s="22">
        <f t="shared" si="6"/>
        <v>0.0008242303627418325</v>
      </c>
      <c r="I87" s="2"/>
    </row>
    <row r="88" spans="1:9" s="1" customFormat="1" ht="25.5">
      <c r="A88" s="105"/>
      <c r="B88" s="105">
        <v>2030</v>
      </c>
      <c r="C88" s="106" t="s">
        <v>103</v>
      </c>
      <c r="D88" s="107">
        <v>3155000</v>
      </c>
      <c r="E88" s="108">
        <v>3153665</v>
      </c>
      <c r="F88" s="157">
        <v>2953926.72</v>
      </c>
      <c r="G88" s="38">
        <f t="shared" si="5"/>
        <v>0.9366647123267691</v>
      </c>
      <c r="H88" s="22">
        <f t="shared" si="6"/>
        <v>0.007247232282032876</v>
      </c>
      <c r="I88" s="2"/>
    </row>
    <row r="89" spans="1:9" s="1" customFormat="1" ht="38.25">
      <c r="A89" s="91"/>
      <c r="B89" s="105">
        <v>2360</v>
      </c>
      <c r="C89" s="106" t="s">
        <v>34</v>
      </c>
      <c r="D89" s="107"/>
      <c r="E89" s="108"/>
      <c r="F89" s="157">
        <v>53463.12</v>
      </c>
      <c r="G89" s="38"/>
      <c r="H89" s="22">
        <f t="shared" si="6"/>
        <v>0.0001311676577955859</v>
      </c>
      <c r="I89" s="2"/>
    </row>
    <row r="90" spans="1:9" s="66" customFormat="1" ht="38.25">
      <c r="A90" s="91"/>
      <c r="B90" s="105">
        <v>6310</v>
      </c>
      <c r="C90" s="106" t="s">
        <v>160</v>
      </c>
      <c r="D90" s="107"/>
      <c r="E90" s="108">
        <v>5309</v>
      </c>
      <c r="F90" s="157">
        <v>5309</v>
      </c>
      <c r="G90" s="38">
        <f t="shared" si="5"/>
        <v>1</v>
      </c>
      <c r="H90" s="22">
        <f t="shared" si="6"/>
        <v>1.3025223653927521E-05</v>
      </c>
      <c r="I90" s="65"/>
    </row>
    <row r="91" spans="1:9" s="1" customFormat="1" ht="19.5" customHeight="1">
      <c r="A91" s="11">
        <v>853</v>
      </c>
      <c r="B91" s="104"/>
      <c r="C91" s="12" t="s">
        <v>15</v>
      </c>
      <c r="D91" s="12">
        <f>SUM(D92:D93)</f>
        <v>528600</v>
      </c>
      <c r="E91" s="13">
        <f>SUM(E92:E93)</f>
        <v>528600</v>
      </c>
      <c r="F91" s="148">
        <f>SUM(F92:F93)</f>
        <v>560425.4099999999</v>
      </c>
      <c r="G91" s="35">
        <f t="shared" si="5"/>
        <v>1.0602069807037455</v>
      </c>
      <c r="H91" s="5">
        <f t="shared" si="6"/>
        <v>0.0013749606906374133</v>
      </c>
      <c r="I91" s="2"/>
    </row>
    <row r="92" spans="1:9" s="1" customFormat="1" ht="12.75">
      <c r="A92" s="91"/>
      <c r="B92" s="110" t="s">
        <v>55</v>
      </c>
      <c r="C92" s="106" t="s">
        <v>96</v>
      </c>
      <c r="D92" s="107">
        <v>528600</v>
      </c>
      <c r="E92" s="108">
        <v>528600</v>
      </c>
      <c r="F92" s="157">
        <v>560227.46</v>
      </c>
      <c r="G92" s="38">
        <f t="shared" si="5"/>
        <v>1.0598325009458947</v>
      </c>
      <c r="H92" s="22">
        <f t="shared" si="6"/>
        <v>0.0013744750355192566</v>
      </c>
      <c r="I92" s="2"/>
    </row>
    <row r="93" spans="1:9" s="17" customFormat="1" ht="12.75">
      <c r="A93" s="91"/>
      <c r="B93" s="92" t="s">
        <v>52</v>
      </c>
      <c r="C93" s="84" t="s">
        <v>92</v>
      </c>
      <c r="D93" s="85"/>
      <c r="E93" s="86"/>
      <c r="F93" s="149">
        <v>197.95</v>
      </c>
      <c r="G93" s="87"/>
      <c r="H93" s="88"/>
      <c r="I93" s="2"/>
    </row>
    <row r="94" spans="1:9" ht="19.5" customHeight="1">
      <c r="A94" s="11">
        <v>854</v>
      </c>
      <c r="B94" s="104"/>
      <c r="C94" s="12" t="s">
        <v>104</v>
      </c>
      <c r="D94" s="12">
        <f>SUM(D95:D97)</f>
        <v>186201</v>
      </c>
      <c r="E94" s="13">
        <f>SUM(E95:E97)</f>
        <v>788632</v>
      </c>
      <c r="F94" s="148">
        <f>SUM(F95:F97)</f>
        <v>787385.23</v>
      </c>
      <c r="G94" s="35">
        <f t="shared" si="5"/>
        <v>0.9984190725205165</v>
      </c>
      <c r="H94" s="5">
        <f aca="true" t="shared" si="7" ref="H94:H99">F94/$F$127</f>
        <v>0.0019317891735824376</v>
      </c>
      <c r="I94" s="2"/>
    </row>
    <row r="95" spans="1:9" s="1" customFormat="1" ht="25.5">
      <c r="A95" s="91"/>
      <c r="B95" s="110">
        <v>2030</v>
      </c>
      <c r="C95" s="106" t="s">
        <v>103</v>
      </c>
      <c r="D95" s="107"/>
      <c r="E95" s="108">
        <v>601182</v>
      </c>
      <c r="F95" s="157">
        <v>599935.23</v>
      </c>
      <c r="G95" s="38">
        <f t="shared" si="5"/>
        <v>0.9979261355130393</v>
      </c>
      <c r="H95" s="22">
        <f t="shared" si="7"/>
        <v>0.0014718949987983514</v>
      </c>
      <c r="I95" s="2"/>
    </row>
    <row r="96" spans="1:9" s="1" customFormat="1" ht="51">
      <c r="A96" s="91"/>
      <c r="B96" s="110">
        <v>2888</v>
      </c>
      <c r="C96" s="106" t="s">
        <v>25</v>
      </c>
      <c r="D96" s="107">
        <v>124773</v>
      </c>
      <c r="E96" s="108">
        <v>125985</v>
      </c>
      <c r="F96" s="157">
        <v>125985.15</v>
      </c>
      <c r="G96" s="38">
        <f t="shared" si="5"/>
        <v>1.0000011906179307</v>
      </c>
      <c r="H96" s="22">
        <f t="shared" si="7"/>
        <v>0.0003090948871395002</v>
      </c>
      <c r="I96" s="2"/>
    </row>
    <row r="97" spans="1:9" s="1" customFormat="1" ht="51">
      <c r="A97" s="91"/>
      <c r="B97" s="110">
        <v>2889</v>
      </c>
      <c r="C97" s="106" t="s">
        <v>25</v>
      </c>
      <c r="D97" s="107">
        <v>61428</v>
      </c>
      <c r="E97" s="108">
        <v>61465</v>
      </c>
      <c r="F97" s="157">
        <v>61464.85</v>
      </c>
      <c r="G97" s="38">
        <f aca="true" t="shared" si="8" ref="G97:G127">F97/E97</f>
        <v>0.9999975595867566</v>
      </c>
      <c r="H97" s="22">
        <f t="shared" si="7"/>
        <v>0.00015079928764458598</v>
      </c>
      <c r="I97" s="2"/>
    </row>
    <row r="98" spans="1:9" s="1" customFormat="1" ht="19.5" customHeight="1">
      <c r="A98" s="11">
        <v>900</v>
      </c>
      <c r="B98" s="104"/>
      <c r="C98" s="12" t="s">
        <v>97</v>
      </c>
      <c r="D98" s="12">
        <f>SUM(D99:D113)</f>
        <v>134284975</v>
      </c>
      <c r="E98" s="13">
        <f>SUM(E99:E113)</f>
        <v>113843894</v>
      </c>
      <c r="F98" s="148">
        <f>SUM(F99:F113)</f>
        <v>94513652.39</v>
      </c>
      <c r="G98" s="35">
        <f t="shared" si="8"/>
        <v>0.8302039667581996</v>
      </c>
      <c r="H98" s="5">
        <f t="shared" si="7"/>
        <v>0.23188198544534025</v>
      </c>
      <c r="I98" s="2"/>
    </row>
    <row r="99" spans="1:9" s="1" customFormat="1" ht="12.75">
      <c r="A99" s="91"/>
      <c r="B99" s="110" t="s">
        <v>56</v>
      </c>
      <c r="C99" s="106" t="s">
        <v>57</v>
      </c>
      <c r="D99" s="107">
        <v>10000</v>
      </c>
      <c r="E99" s="108">
        <v>10000</v>
      </c>
      <c r="F99" s="157">
        <v>23547.32</v>
      </c>
      <c r="G99" s="38">
        <f t="shared" si="8"/>
        <v>2.354732</v>
      </c>
      <c r="H99" s="22">
        <f t="shared" si="7"/>
        <v>5.777154067632333E-05</v>
      </c>
      <c r="I99" s="2"/>
    </row>
    <row r="100" spans="1:9" s="1" customFormat="1" ht="25.5">
      <c r="A100" s="91"/>
      <c r="B100" s="92" t="s">
        <v>147</v>
      </c>
      <c r="C100" s="84" t="s">
        <v>157</v>
      </c>
      <c r="D100" s="86"/>
      <c r="E100" s="86"/>
      <c r="F100" s="149">
        <v>10454.43</v>
      </c>
      <c r="G100" s="87"/>
      <c r="H100" s="88"/>
      <c r="I100" s="2"/>
    </row>
    <row r="101" spans="1:9" s="1" customFormat="1" ht="12.75">
      <c r="A101" s="91"/>
      <c r="B101" s="110" t="s">
        <v>37</v>
      </c>
      <c r="C101" s="106" t="s">
        <v>79</v>
      </c>
      <c r="D101" s="107">
        <v>170000</v>
      </c>
      <c r="E101" s="108">
        <v>250000</v>
      </c>
      <c r="F101" s="157">
        <v>287843.75</v>
      </c>
      <c r="G101" s="38">
        <f t="shared" si="8"/>
        <v>1.151375</v>
      </c>
      <c r="H101" s="22">
        <f aca="true" t="shared" si="9" ref="H101:H127">F101/$F$127</f>
        <v>0.0007062025279968356</v>
      </c>
      <c r="I101" s="2"/>
    </row>
    <row r="102" spans="1:9" s="1" customFormat="1" ht="25.5">
      <c r="A102" s="91"/>
      <c r="B102" s="110" t="s">
        <v>145</v>
      </c>
      <c r="C102" s="106" t="s">
        <v>146</v>
      </c>
      <c r="D102" s="107">
        <v>5000</v>
      </c>
      <c r="E102" s="108">
        <v>10000</v>
      </c>
      <c r="F102" s="157">
        <v>53171.44</v>
      </c>
      <c r="G102" s="38">
        <f t="shared" si="8"/>
        <v>5.317144</v>
      </c>
      <c r="H102" s="22">
        <f t="shared" si="9"/>
        <v>0.00013045204332292107</v>
      </c>
      <c r="I102" s="2"/>
    </row>
    <row r="103" spans="1:9" s="1" customFormat="1" ht="12.75">
      <c r="A103" s="91"/>
      <c r="B103" s="109" t="s">
        <v>28</v>
      </c>
      <c r="C103" s="106" t="s">
        <v>66</v>
      </c>
      <c r="D103" s="107">
        <v>3000000</v>
      </c>
      <c r="E103" s="108">
        <v>4100000</v>
      </c>
      <c r="F103" s="157">
        <v>4135827.9</v>
      </c>
      <c r="G103" s="38">
        <f t="shared" si="8"/>
        <v>1.008738512195122</v>
      </c>
      <c r="H103" s="22">
        <f t="shared" si="9"/>
        <v>0.010146936031579089</v>
      </c>
      <c r="I103" s="2"/>
    </row>
    <row r="104" spans="1:9" s="1" customFormat="1" ht="12.75">
      <c r="A104" s="91"/>
      <c r="B104" s="110" t="s">
        <v>55</v>
      </c>
      <c r="C104" s="106" t="s">
        <v>96</v>
      </c>
      <c r="D104" s="107">
        <v>44000</v>
      </c>
      <c r="E104" s="108">
        <v>64000</v>
      </c>
      <c r="F104" s="157">
        <v>108822.77</v>
      </c>
      <c r="G104" s="38">
        <f t="shared" si="8"/>
        <v>1.70035578125</v>
      </c>
      <c r="H104" s="22">
        <f t="shared" si="9"/>
        <v>0.000266988306251632</v>
      </c>
      <c r="I104" s="2"/>
    </row>
    <row r="105" spans="1:9" s="1" customFormat="1" ht="12.75">
      <c r="A105" s="111"/>
      <c r="B105" s="110" t="s">
        <v>52</v>
      </c>
      <c r="C105" s="106" t="s">
        <v>92</v>
      </c>
      <c r="D105" s="107">
        <v>13000</v>
      </c>
      <c r="E105" s="108">
        <v>13000</v>
      </c>
      <c r="F105" s="157">
        <v>19669.92</v>
      </c>
      <c r="G105" s="38">
        <f t="shared" si="8"/>
        <v>1.513070769230769</v>
      </c>
      <c r="H105" s="22">
        <f t="shared" si="9"/>
        <v>4.8258637644539835E-05</v>
      </c>
      <c r="I105" s="2"/>
    </row>
    <row r="106" spans="1:9" s="1" customFormat="1" ht="12.75">
      <c r="A106" s="93"/>
      <c r="B106" s="92" t="s">
        <v>176</v>
      </c>
      <c r="C106" s="84" t="s">
        <v>92</v>
      </c>
      <c r="D106" s="85"/>
      <c r="E106" s="86"/>
      <c r="F106" s="149">
        <v>214433.95</v>
      </c>
      <c r="G106" s="87"/>
      <c r="H106" s="88"/>
      <c r="I106" s="2"/>
    </row>
    <row r="107" spans="1:9" s="1" customFormat="1" ht="12.75">
      <c r="A107" s="105"/>
      <c r="B107" s="109" t="s">
        <v>33</v>
      </c>
      <c r="C107" s="106" t="s">
        <v>72</v>
      </c>
      <c r="D107" s="107">
        <v>5000</v>
      </c>
      <c r="E107" s="108">
        <v>100000</v>
      </c>
      <c r="F107" s="157">
        <v>83622.22</v>
      </c>
      <c r="G107" s="38">
        <f t="shared" si="8"/>
        <v>0.8362222</v>
      </c>
      <c r="H107" s="22">
        <f t="shared" si="9"/>
        <v>0.0002051606927741441</v>
      </c>
      <c r="I107" s="2"/>
    </row>
    <row r="108" spans="1:9" s="1" customFormat="1" ht="38.25">
      <c r="A108" s="91"/>
      <c r="B108" s="105">
        <v>2310</v>
      </c>
      <c r="C108" s="106" t="s">
        <v>36</v>
      </c>
      <c r="D108" s="107">
        <v>386300</v>
      </c>
      <c r="E108" s="108">
        <v>345535</v>
      </c>
      <c r="F108" s="157">
        <v>272605.38</v>
      </c>
      <c r="G108" s="38">
        <f t="shared" si="8"/>
        <v>0.7889370975443877</v>
      </c>
      <c r="H108" s="22">
        <f t="shared" si="9"/>
        <v>0.0006688163578383689</v>
      </c>
      <c r="I108" s="2"/>
    </row>
    <row r="109" spans="1:9" s="1" customFormat="1" ht="38.25">
      <c r="A109" s="91"/>
      <c r="B109" s="105">
        <v>2320</v>
      </c>
      <c r="C109" s="106" t="s">
        <v>26</v>
      </c>
      <c r="D109" s="107"/>
      <c r="E109" s="108">
        <v>22000</v>
      </c>
      <c r="F109" s="157">
        <v>21995.5</v>
      </c>
      <c r="G109" s="38">
        <f t="shared" si="8"/>
        <v>0.9997954545454546</v>
      </c>
      <c r="H109" s="22">
        <f t="shared" si="9"/>
        <v>5.396426951967654E-05</v>
      </c>
      <c r="I109" s="2"/>
    </row>
    <row r="110" spans="1:9" s="1" customFormat="1" ht="38.25">
      <c r="A110" s="91"/>
      <c r="B110" s="89">
        <v>6290</v>
      </c>
      <c r="C110" s="84" t="s">
        <v>118</v>
      </c>
      <c r="D110" s="85"/>
      <c r="E110" s="86"/>
      <c r="F110" s="149">
        <v>7100</v>
      </c>
      <c r="G110" s="87"/>
      <c r="H110" s="88"/>
      <c r="I110" s="2"/>
    </row>
    <row r="111" spans="1:9" s="1" customFormat="1" ht="38.25">
      <c r="A111" s="91"/>
      <c r="B111" s="109">
        <v>6292</v>
      </c>
      <c r="C111" s="106" t="s">
        <v>118</v>
      </c>
      <c r="D111" s="107">
        <v>84637945</v>
      </c>
      <c r="E111" s="108">
        <v>74017577</v>
      </c>
      <c r="F111" s="157">
        <v>61047400.95</v>
      </c>
      <c r="G111" s="38">
        <f t="shared" si="8"/>
        <v>0.824768972780614</v>
      </c>
      <c r="H111" s="22">
        <f t="shared" si="9"/>
        <v>0.1497751084695305</v>
      </c>
      <c r="I111" s="2"/>
    </row>
    <row r="112" spans="1:9" s="1" customFormat="1" ht="38.25">
      <c r="A112" s="91"/>
      <c r="B112" s="109">
        <v>6610</v>
      </c>
      <c r="C112" s="106" t="s">
        <v>58</v>
      </c>
      <c r="D112" s="107">
        <v>243900</v>
      </c>
      <c r="E112" s="108">
        <v>1948000</v>
      </c>
      <c r="F112" s="157">
        <v>1809316.69</v>
      </c>
      <c r="G112" s="38">
        <f t="shared" si="8"/>
        <v>0.9288073357289528</v>
      </c>
      <c r="H112" s="22">
        <f t="shared" si="9"/>
        <v>0.004439019504244462</v>
      </c>
      <c r="I112" s="2"/>
    </row>
    <row r="113" spans="1:9" s="1" customFormat="1" ht="38.25">
      <c r="A113" s="91"/>
      <c r="B113" s="109">
        <v>6612</v>
      </c>
      <c r="C113" s="106" t="s">
        <v>58</v>
      </c>
      <c r="D113" s="107">
        <v>45769830</v>
      </c>
      <c r="E113" s="108">
        <v>32963782</v>
      </c>
      <c r="F113" s="157">
        <v>26417840.17</v>
      </c>
      <c r="G113" s="38">
        <f t="shared" si="8"/>
        <v>0.8014201820046013</v>
      </c>
      <c r="H113" s="22">
        <f t="shared" si="9"/>
        <v>0.06481414139535895</v>
      </c>
      <c r="I113" s="2"/>
    </row>
    <row r="114" spans="1:9" s="1" customFormat="1" ht="25.5">
      <c r="A114" s="11">
        <v>925</v>
      </c>
      <c r="B114" s="104"/>
      <c r="C114" s="12" t="s">
        <v>98</v>
      </c>
      <c r="D114" s="12">
        <f>SUM(D115:D118)</f>
        <v>751500</v>
      </c>
      <c r="E114" s="13">
        <f>SUM(E115:E118)</f>
        <v>751500</v>
      </c>
      <c r="F114" s="148">
        <f>SUM(F115:F118)</f>
        <v>1010823.04</v>
      </c>
      <c r="G114" s="35">
        <f t="shared" si="8"/>
        <v>1.345073905522289</v>
      </c>
      <c r="H114" s="5">
        <f t="shared" si="9"/>
        <v>0.0024799766755590367</v>
      </c>
      <c r="I114" s="2"/>
    </row>
    <row r="115" spans="1:9" ht="12.75">
      <c r="A115" s="105"/>
      <c r="B115" s="110" t="s">
        <v>55</v>
      </c>
      <c r="C115" s="106" t="s">
        <v>96</v>
      </c>
      <c r="D115" s="107">
        <v>750000</v>
      </c>
      <c r="E115" s="108">
        <v>750000</v>
      </c>
      <c r="F115" s="157">
        <v>986539.87</v>
      </c>
      <c r="G115" s="38">
        <f t="shared" si="8"/>
        <v>1.3153864933333332</v>
      </c>
      <c r="H115" s="22">
        <f t="shared" si="9"/>
        <v>0.002420399783436915</v>
      </c>
      <c r="I115" s="2"/>
    </row>
    <row r="116" spans="1:9" s="1" customFormat="1" ht="12.75">
      <c r="A116" s="111"/>
      <c r="B116" s="110" t="s">
        <v>52</v>
      </c>
      <c r="C116" s="106" t="s">
        <v>92</v>
      </c>
      <c r="D116" s="107">
        <v>500</v>
      </c>
      <c r="E116" s="108">
        <v>500</v>
      </c>
      <c r="F116" s="157">
        <v>250.79</v>
      </c>
      <c r="G116" s="38">
        <f t="shared" si="8"/>
        <v>0.50158</v>
      </c>
      <c r="H116" s="22">
        <f t="shared" si="9"/>
        <v>6.15293998901579E-07</v>
      </c>
      <c r="I116" s="2"/>
    </row>
    <row r="117" spans="1:9" s="28" customFormat="1" ht="12.75">
      <c r="A117" s="111"/>
      <c r="B117" s="109" t="s">
        <v>33</v>
      </c>
      <c r="C117" s="106" t="s">
        <v>72</v>
      </c>
      <c r="D117" s="107">
        <v>1000</v>
      </c>
      <c r="E117" s="108">
        <v>1000</v>
      </c>
      <c r="F117" s="157">
        <v>2679.18</v>
      </c>
      <c r="G117" s="38">
        <f t="shared" si="8"/>
        <v>2.6791799999999997</v>
      </c>
      <c r="H117" s="22">
        <f t="shared" si="9"/>
        <v>6.573162311005751E-06</v>
      </c>
      <c r="I117" s="2"/>
    </row>
    <row r="118" spans="1:9" s="1" customFormat="1" ht="38.25">
      <c r="A118" s="83"/>
      <c r="B118" s="83">
        <v>2708</v>
      </c>
      <c r="C118" s="84" t="s">
        <v>8</v>
      </c>
      <c r="D118" s="85"/>
      <c r="E118" s="86"/>
      <c r="F118" s="149">
        <v>21353.2</v>
      </c>
      <c r="G118" s="87"/>
      <c r="H118" s="88"/>
      <c r="I118" s="2"/>
    </row>
    <row r="119" spans="1:9" s="28" customFormat="1" ht="19.5" customHeight="1">
      <c r="A119" s="11">
        <v>926</v>
      </c>
      <c r="B119" s="104"/>
      <c r="C119" s="12" t="s">
        <v>11</v>
      </c>
      <c r="D119" s="12">
        <f>SUM(D120:D126)</f>
        <v>2788000</v>
      </c>
      <c r="E119" s="13">
        <f>SUM(E120:E126)</f>
        <v>2988000</v>
      </c>
      <c r="F119" s="148">
        <f>SUM(F120:F126)</f>
        <v>2553874.7699999996</v>
      </c>
      <c r="G119" s="35">
        <f t="shared" si="8"/>
        <v>0.8547104317269075</v>
      </c>
      <c r="H119" s="5">
        <f t="shared" si="9"/>
        <v>0.006265735555353683</v>
      </c>
      <c r="I119" s="2"/>
    </row>
    <row r="120" spans="1:9" s="1" customFormat="1" ht="12.75">
      <c r="A120" s="64"/>
      <c r="B120" s="110" t="s">
        <v>55</v>
      </c>
      <c r="C120" s="106" t="s">
        <v>96</v>
      </c>
      <c r="D120" s="24">
        <v>2700000</v>
      </c>
      <c r="E120" s="25">
        <v>2700000</v>
      </c>
      <c r="F120" s="154">
        <v>2190878.75</v>
      </c>
      <c r="G120" s="38">
        <f t="shared" si="8"/>
        <v>0.8114365740740741</v>
      </c>
      <c r="H120" s="22">
        <f t="shared" si="9"/>
        <v>0.005375152706232277</v>
      </c>
      <c r="I120" s="2"/>
    </row>
    <row r="121" spans="1:9" ht="12.75">
      <c r="A121" s="64"/>
      <c r="B121" s="110" t="s">
        <v>52</v>
      </c>
      <c r="C121" s="106" t="s">
        <v>92</v>
      </c>
      <c r="D121" s="24">
        <v>10000</v>
      </c>
      <c r="E121" s="25">
        <v>10000</v>
      </c>
      <c r="F121" s="154">
        <v>4733.76</v>
      </c>
      <c r="G121" s="38">
        <f t="shared" si="8"/>
        <v>0.473376</v>
      </c>
      <c r="H121" s="22">
        <f t="shared" si="9"/>
        <v>1.1613916504806167E-05</v>
      </c>
      <c r="I121" s="2"/>
    </row>
    <row r="122" spans="1:9" s="1" customFormat="1" ht="12.75">
      <c r="A122" s="64"/>
      <c r="B122" s="110" t="s">
        <v>33</v>
      </c>
      <c r="C122" s="106" t="s">
        <v>72</v>
      </c>
      <c r="D122" s="24">
        <v>78000</v>
      </c>
      <c r="E122" s="25">
        <v>78000</v>
      </c>
      <c r="F122" s="154">
        <v>156147.65</v>
      </c>
      <c r="G122" s="38">
        <f t="shared" si="8"/>
        <v>2.0018929487179484</v>
      </c>
      <c r="H122" s="22">
        <f t="shared" si="9"/>
        <v>0.00038309626375686485</v>
      </c>
      <c r="I122" s="2"/>
    </row>
    <row r="123" spans="1:9" s="1" customFormat="1" ht="38.25">
      <c r="A123" s="83"/>
      <c r="B123" s="83">
        <v>2708</v>
      </c>
      <c r="C123" s="84" t="s">
        <v>8</v>
      </c>
      <c r="D123" s="85"/>
      <c r="E123" s="86"/>
      <c r="F123" s="149">
        <v>36839.44</v>
      </c>
      <c r="G123" s="87"/>
      <c r="H123" s="88"/>
      <c r="I123" s="2"/>
    </row>
    <row r="124" spans="1:9" s="1" customFormat="1" ht="38.25">
      <c r="A124" s="83"/>
      <c r="B124" s="83">
        <v>2709</v>
      </c>
      <c r="C124" s="84" t="s">
        <v>8</v>
      </c>
      <c r="D124" s="85"/>
      <c r="E124" s="86"/>
      <c r="F124" s="149">
        <v>4911.93</v>
      </c>
      <c r="G124" s="87"/>
      <c r="H124" s="88"/>
      <c r="I124" s="2"/>
    </row>
    <row r="125" spans="1:9" s="1" customFormat="1" ht="51">
      <c r="A125" s="91"/>
      <c r="B125" s="92">
        <v>2888</v>
      </c>
      <c r="C125" s="84" t="s">
        <v>25</v>
      </c>
      <c r="D125" s="85"/>
      <c r="E125" s="86"/>
      <c r="F125" s="149">
        <v>9235.42</v>
      </c>
      <c r="G125" s="87"/>
      <c r="H125" s="88"/>
      <c r="I125" s="2"/>
    </row>
    <row r="126" spans="1:9" ht="38.25">
      <c r="A126" s="64"/>
      <c r="B126" s="110">
        <v>6290</v>
      </c>
      <c r="C126" s="106" t="s">
        <v>118</v>
      </c>
      <c r="D126" s="24"/>
      <c r="E126" s="25">
        <v>200000</v>
      </c>
      <c r="F126" s="154">
        <v>151127.82</v>
      </c>
      <c r="G126" s="38">
        <f t="shared" si="8"/>
        <v>0.7556391</v>
      </c>
      <c r="H126" s="22">
        <f t="shared" si="9"/>
        <v>0.0003707804964834245</v>
      </c>
      <c r="I126" s="2"/>
    </row>
    <row r="127" spans="1:9" s="1" customFormat="1" ht="19.5" customHeight="1">
      <c r="A127" s="98" t="s">
        <v>131</v>
      </c>
      <c r="B127" s="98"/>
      <c r="C127" s="99" t="s">
        <v>99</v>
      </c>
      <c r="D127" s="100">
        <f>D3+D5+D9+D16+D23+D32+D34+D40+D61+D65+D75+D82+D91+D94+D98+D114+D119+D59</f>
        <v>430312574</v>
      </c>
      <c r="E127" s="116">
        <f>E3+E5+E9+E16+E23+E32+E34+E40+E61+E65+E75+E82+E91+E94+E98+E114+E119+E59</f>
        <v>408820016</v>
      </c>
      <c r="F127" s="151">
        <f>F3+F5+F9+F16+F23+F32+F34+F40+F61+F65+F75+F82+F91+F94+F98+F114+F119+F59</f>
        <v>407593768.91</v>
      </c>
      <c r="G127" s="35">
        <f t="shared" si="8"/>
        <v>0.9970005209089372</v>
      </c>
      <c r="H127" s="5">
        <f t="shared" si="9"/>
        <v>1</v>
      </c>
      <c r="I127" s="2"/>
    </row>
    <row r="128" spans="1:9" s="1" customFormat="1" ht="12.75">
      <c r="A128" s="114"/>
      <c r="B128" s="114"/>
      <c r="C128" s="115"/>
      <c r="D128" s="107"/>
      <c r="E128" s="108"/>
      <c r="F128" s="157"/>
      <c r="G128" s="38"/>
      <c r="H128" s="22"/>
      <c r="I128" s="2"/>
    </row>
    <row r="129" spans="1:9" s="28" customFormat="1" ht="19.5" customHeight="1">
      <c r="A129" s="98" t="s">
        <v>137</v>
      </c>
      <c r="B129" s="98"/>
      <c r="C129" s="99" t="s">
        <v>100</v>
      </c>
      <c r="D129" s="100">
        <f>SUM(D130:D134)</f>
        <v>180083926</v>
      </c>
      <c r="E129" s="116">
        <f>SUM(E130:E134)</f>
        <v>171386418</v>
      </c>
      <c r="F129" s="151">
        <f>SUM(F130:F134)</f>
        <v>113735563.66</v>
      </c>
      <c r="G129" s="35">
        <f aca="true" t="shared" si="10" ref="G129:G135">F129/E129</f>
        <v>0.6636206356795438</v>
      </c>
      <c r="H129" s="5"/>
      <c r="I129" s="2"/>
    </row>
    <row r="130" spans="1:9" s="28" customFormat="1" ht="38.25">
      <c r="A130" s="105"/>
      <c r="B130" s="105">
        <v>902</v>
      </c>
      <c r="C130" s="115" t="s">
        <v>12</v>
      </c>
      <c r="D130" s="107"/>
      <c r="E130" s="108">
        <v>555815</v>
      </c>
      <c r="F130" s="157">
        <v>0</v>
      </c>
      <c r="G130" s="38">
        <f t="shared" si="10"/>
        <v>0</v>
      </c>
      <c r="H130" s="22"/>
      <c r="I130" s="2"/>
    </row>
    <row r="131" spans="1:9" s="28" customFormat="1" ht="38.25">
      <c r="A131" s="105"/>
      <c r="B131" s="105">
        <v>903</v>
      </c>
      <c r="C131" s="115" t="s">
        <v>13</v>
      </c>
      <c r="D131" s="107">
        <v>69206051</v>
      </c>
      <c r="E131" s="156">
        <v>55757071</v>
      </c>
      <c r="F131" s="157">
        <v>44728105</v>
      </c>
      <c r="G131" s="38">
        <f t="shared" si="10"/>
        <v>0.8021961017285144</v>
      </c>
      <c r="H131" s="22"/>
      <c r="I131" s="2"/>
    </row>
    <row r="132" spans="1:9" ht="12.75">
      <c r="A132" s="105"/>
      <c r="B132" s="105">
        <v>931</v>
      </c>
      <c r="C132" s="115" t="s">
        <v>59</v>
      </c>
      <c r="D132" s="107">
        <v>4000000</v>
      </c>
      <c r="E132" s="108">
        <v>0</v>
      </c>
      <c r="F132" s="157">
        <v>0</v>
      </c>
      <c r="G132" s="38"/>
      <c r="H132" s="22"/>
      <c r="I132" s="2"/>
    </row>
    <row r="133" spans="1:9" s="28" customFormat="1" ht="12.75">
      <c r="A133" s="105"/>
      <c r="B133" s="105">
        <v>952</v>
      </c>
      <c r="C133" s="115" t="s">
        <v>3</v>
      </c>
      <c r="D133" s="107">
        <v>91877875</v>
      </c>
      <c r="E133" s="108">
        <v>86794178</v>
      </c>
      <c r="F133" s="157">
        <v>40728105</v>
      </c>
      <c r="G133" s="38">
        <f t="shared" si="10"/>
        <v>0.46924927383954257</v>
      </c>
      <c r="H133" s="22"/>
      <c r="I133" s="2"/>
    </row>
    <row r="134" spans="1:9" s="28" customFormat="1" ht="12.75">
      <c r="A134" s="105"/>
      <c r="B134" s="105">
        <v>955</v>
      </c>
      <c r="C134" s="115" t="s">
        <v>4</v>
      </c>
      <c r="D134" s="107">
        <v>15000000</v>
      </c>
      <c r="E134" s="108">
        <v>28279354</v>
      </c>
      <c r="F134" s="157">
        <v>28279353.66</v>
      </c>
      <c r="G134" s="38">
        <f t="shared" si="10"/>
        <v>0.9999999879770946</v>
      </c>
      <c r="H134" s="22"/>
      <c r="I134" s="2"/>
    </row>
    <row r="135" spans="1:9" s="1" customFormat="1" ht="19.5" customHeight="1" thickBot="1">
      <c r="A135" s="98" t="s">
        <v>107</v>
      </c>
      <c r="B135" s="98"/>
      <c r="C135" s="103" t="s">
        <v>101</v>
      </c>
      <c r="D135" s="100">
        <f>D127+D129</f>
        <v>610396500</v>
      </c>
      <c r="E135" s="116">
        <f>E127+E129</f>
        <v>580206434</v>
      </c>
      <c r="F135" s="152">
        <f>F127+F129</f>
        <v>521329332.57000005</v>
      </c>
      <c r="G135" s="35">
        <f t="shared" si="10"/>
        <v>0.8985238736080614</v>
      </c>
      <c r="H135" s="5"/>
      <c r="I135" s="2"/>
    </row>
    <row r="136" spans="1:8" ht="12.75">
      <c r="A136" s="29"/>
      <c r="B136" s="29"/>
      <c r="C136" s="30"/>
      <c r="D136" s="30"/>
      <c r="E136" s="30"/>
      <c r="F136" s="30"/>
      <c r="G136" s="30"/>
      <c r="H136" s="30"/>
    </row>
    <row r="137" spans="1:8" ht="12.75">
      <c r="A137" s="29"/>
      <c r="B137" s="29"/>
      <c r="C137" s="30"/>
      <c r="D137" s="30"/>
      <c r="E137" s="30"/>
      <c r="F137" s="30"/>
      <c r="G137" s="30"/>
      <c r="H137" s="30"/>
    </row>
    <row r="138" spans="2:8" ht="12.75">
      <c r="B138" s="31"/>
      <c r="C138" s="27"/>
      <c r="D138" s="30"/>
      <c r="E138" s="30"/>
      <c r="F138" s="30"/>
      <c r="G138" s="30"/>
      <c r="H138" s="30"/>
    </row>
    <row r="139" spans="2:8" ht="12.75">
      <c r="B139" s="31"/>
      <c r="C139" s="27"/>
      <c r="D139" s="30"/>
      <c r="E139" s="30"/>
      <c r="F139" s="30"/>
      <c r="G139" s="30"/>
      <c r="H139" s="30"/>
    </row>
    <row r="140" spans="2:8" ht="12.75">
      <c r="B140" s="31"/>
      <c r="C140" s="27"/>
      <c r="D140" s="30"/>
      <c r="E140" s="30"/>
      <c r="F140" s="30"/>
      <c r="G140" s="30"/>
      <c r="H140" s="30"/>
    </row>
    <row r="141" spans="2:8" ht="12.75">
      <c r="B141" s="31"/>
      <c r="C141" s="27"/>
      <c r="D141" s="30"/>
      <c r="E141" s="30"/>
      <c r="F141" s="30"/>
      <c r="G141" s="30"/>
      <c r="H141" s="30"/>
    </row>
    <row r="142" spans="2:8" ht="12.75">
      <c r="B142" s="31"/>
      <c r="C142" s="27"/>
      <c r="D142" s="30"/>
      <c r="E142" s="30"/>
      <c r="F142" s="30"/>
      <c r="G142" s="30"/>
      <c r="H142" s="30"/>
    </row>
    <row r="143" spans="2:8" ht="12.75">
      <c r="B143" s="31"/>
      <c r="C143" s="27"/>
      <c r="D143" s="30"/>
      <c r="E143" s="30"/>
      <c r="F143" s="30"/>
      <c r="G143" s="30"/>
      <c r="H143" s="30"/>
    </row>
    <row r="144" spans="2:8" ht="12.75">
      <c r="B144" s="31"/>
      <c r="C144" s="27"/>
      <c r="D144" s="30"/>
      <c r="E144" s="30"/>
      <c r="F144" s="30"/>
      <c r="G144" s="30"/>
      <c r="H144" s="30"/>
    </row>
    <row r="145" spans="2:8" ht="12.75">
      <c r="B145" s="31"/>
      <c r="C145" s="27"/>
      <c r="D145" s="30"/>
      <c r="E145" s="30"/>
      <c r="F145" s="30"/>
      <c r="G145" s="30"/>
      <c r="H145" s="30"/>
    </row>
    <row r="146" spans="2:8" ht="12.75">
      <c r="B146" s="31"/>
      <c r="C146" s="27"/>
      <c r="D146" s="30"/>
      <c r="E146" s="30"/>
      <c r="F146" s="30"/>
      <c r="G146" s="30"/>
      <c r="H146" s="30"/>
    </row>
    <row r="147" spans="2:8" ht="12.75">
      <c r="B147" s="31"/>
      <c r="C147" s="27"/>
      <c r="D147" s="30"/>
      <c r="E147" s="30"/>
      <c r="F147" s="30"/>
      <c r="G147" s="30"/>
      <c r="H147" s="30"/>
    </row>
    <row r="148" spans="2:8" ht="12.75">
      <c r="B148" s="31"/>
      <c r="C148" s="27"/>
      <c r="D148" s="30"/>
      <c r="E148" s="30"/>
      <c r="F148" s="30"/>
      <c r="G148" s="30"/>
      <c r="H148" s="30"/>
    </row>
    <row r="149" spans="2:8" ht="12.75">
      <c r="B149" s="31"/>
      <c r="C149" s="27"/>
      <c r="D149" s="30"/>
      <c r="E149" s="30"/>
      <c r="F149" s="30"/>
      <c r="G149" s="30"/>
      <c r="H149" s="30"/>
    </row>
    <row r="150" spans="2:8" ht="12.75">
      <c r="B150" s="31"/>
      <c r="C150" s="27"/>
      <c r="D150" s="30"/>
      <c r="E150" s="30"/>
      <c r="F150" s="30"/>
      <c r="G150" s="30"/>
      <c r="H150" s="30"/>
    </row>
    <row r="151" spans="2:8" ht="12.75">
      <c r="B151" s="31"/>
      <c r="C151" s="27"/>
      <c r="D151" s="30"/>
      <c r="E151" s="30"/>
      <c r="F151" s="30"/>
      <c r="G151" s="30"/>
      <c r="H151" s="30"/>
    </row>
    <row r="152" spans="2:8" ht="12.75">
      <c r="B152" s="31"/>
      <c r="C152" s="27"/>
      <c r="D152" s="30"/>
      <c r="E152" s="30"/>
      <c r="F152" s="30"/>
      <c r="G152" s="30"/>
      <c r="H152" s="30"/>
    </row>
    <row r="153" spans="2:8" ht="12.75">
      <c r="B153" s="31"/>
      <c r="C153" s="27"/>
      <c r="D153" s="30"/>
      <c r="E153" s="30"/>
      <c r="F153" s="30"/>
      <c r="G153" s="30"/>
      <c r="H153" s="30"/>
    </row>
    <row r="154" spans="2:8" ht="12.75">
      <c r="B154" s="31"/>
      <c r="C154" s="27"/>
      <c r="D154" s="30"/>
      <c r="E154" s="30"/>
      <c r="F154" s="30"/>
      <c r="G154" s="30"/>
      <c r="H154" s="30"/>
    </row>
    <row r="155" spans="2:8" ht="12.75">
      <c r="B155" s="31"/>
      <c r="C155" s="27"/>
      <c r="D155" s="30"/>
      <c r="E155" s="30"/>
      <c r="F155" s="30"/>
      <c r="G155" s="30"/>
      <c r="H155" s="30"/>
    </row>
    <row r="156" spans="2:8" ht="12.75">
      <c r="B156" s="31"/>
      <c r="C156" s="27"/>
      <c r="D156" s="30"/>
      <c r="E156" s="30"/>
      <c r="F156" s="30"/>
      <c r="G156" s="30"/>
      <c r="H156" s="30"/>
    </row>
    <row r="157" spans="2:8" ht="12.75">
      <c r="B157" s="31"/>
      <c r="C157" s="27"/>
      <c r="D157" s="30"/>
      <c r="E157" s="30"/>
      <c r="F157" s="30"/>
      <c r="G157" s="30"/>
      <c r="H157" s="30"/>
    </row>
    <row r="158" spans="2:8" ht="12.75">
      <c r="B158" s="31"/>
      <c r="C158" s="27"/>
      <c r="D158" s="30"/>
      <c r="E158" s="30"/>
      <c r="F158" s="30"/>
      <c r="G158" s="30"/>
      <c r="H158" s="30"/>
    </row>
    <row r="159" spans="2:8" ht="12.75">
      <c r="B159" s="31"/>
      <c r="C159" s="27"/>
      <c r="D159" s="30"/>
      <c r="E159" s="30"/>
      <c r="F159" s="30"/>
      <c r="G159" s="30"/>
      <c r="H159" s="30"/>
    </row>
    <row r="160" spans="2:8" ht="12.75">
      <c r="B160" s="31"/>
      <c r="C160" s="27"/>
      <c r="D160" s="30"/>
      <c r="E160" s="30"/>
      <c r="F160" s="30"/>
      <c r="G160" s="30"/>
      <c r="H160" s="30"/>
    </row>
    <row r="161" spans="2:8" ht="12.75">
      <c r="B161" s="31"/>
      <c r="C161" s="27"/>
      <c r="D161" s="30"/>
      <c r="E161" s="30"/>
      <c r="F161" s="30"/>
      <c r="G161" s="30"/>
      <c r="H161" s="30"/>
    </row>
    <row r="162" spans="2:8" ht="12.75">
      <c r="B162" s="31"/>
      <c r="C162" s="27"/>
      <c r="D162" s="30"/>
      <c r="E162" s="30"/>
      <c r="F162" s="30"/>
      <c r="G162" s="30"/>
      <c r="H162" s="30"/>
    </row>
    <row r="163" spans="2:8" ht="12.75">
      <c r="B163" s="31"/>
      <c r="C163" s="27"/>
      <c r="D163" s="30"/>
      <c r="E163" s="30"/>
      <c r="F163" s="30"/>
      <c r="G163" s="30"/>
      <c r="H163" s="30"/>
    </row>
    <row r="164" spans="2:8" ht="12.75">
      <c r="B164" s="31"/>
      <c r="C164" s="27"/>
      <c r="D164" s="30"/>
      <c r="E164" s="30"/>
      <c r="F164" s="30"/>
      <c r="G164" s="30"/>
      <c r="H164" s="30"/>
    </row>
    <row r="165" spans="2:8" ht="12.75">
      <c r="B165" s="31"/>
      <c r="C165" s="27"/>
      <c r="D165" s="30"/>
      <c r="E165" s="30"/>
      <c r="F165" s="30"/>
      <c r="G165" s="30"/>
      <c r="H165" s="30"/>
    </row>
    <row r="166" spans="2:8" ht="12.75">
      <c r="B166" s="31"/>
      <c r="C166" s="27"/>
      <c r="D166" s="30"/>
      <c r="E166" s="30"/>
      <c r="F166" s="30"/>
      <c r="G166" s="30"/>
      <c r="H166" s="30"/>
    </row>
    <row r="167" spans="2:8" ht="12.75">
      <c r="B167" s="31"/>
      <c r="C167" s="27"/>
      <c r="D167" s="30"/>
      <c r="E167" s="30"/>
      <c r="F167" s="30"/>
      <c r="G167" s="30"/>
      <c r="H167" s="30"/>
    </row>
    <row r="168" spans="2:8" ht="12.75">
      <c r="B168" s="31"/>
      <c r="C168" s="27"/>
      <c r="D168" s="30"/>
      <c r="E168" s="30"/>
      <c r="F168" s="30"/>
      <c r="G168" s="30"/>
      <c r="H168" s="30"/>
    </row>
    <row r="169" spans="2:8" ht="12.75">
      <c r="B169" s="31"/>
      <c r="C169" s="27"/>
      <c r="D169" s="30"/>
      <c r="E169" s="30"/>
      <c r="F169" s="30"/>
      <c r="G169" s="30"/>
      <c r="H169" s="30"/>
    </row>
    <row r="170" spans="2:8" ht="12.75">
      <c r="B170" s="31"/>
      <c r="C170" s="27"/>
      <c r="D170" s="30"/>
      <c r="E170" s="30"/>
      <c r="F170" s="30"/>
      <c r="G170" s="30"/>
      <c r="H170" s="30"/>
    </row>
    <row r="171" spans="2:8" ht="12.75">
      <c r="B171" s="31"/>
      <c r="C171" s="27"/>
      <c r="D171" s="30"/>
      <c r="E171" s="30"/>
      <c r="F171" s="30"/>
      <c r="G171" s="30"/>
      <c r="H171" s="30"/>
    </row>
    <row r="172" spans="2:8" ht="12.75">
      <c r="B172" s="31"/>
      <c r="C172" s="27"/>
      <c r="D172" s="30"/>
      <c r="E172" s="30"/>
      <c r="F172" s="30"/>
      <c r="G172" s="30"/>
      <c r="H172" s="30"/>
    </row>
    <row r="173" spans="2:8" ht="12.75">
      <c r="B173" s="31"/>
      <c r="C173" s="27"/>
      <c r="D173" s="30"/>
      <c r="E173" s="30"/>
      <c r="F173" s="30"/>
      <c r="G173" s="30"/>
      <c r="H173" s="30"/>
    </row>
    <row r="174" spans="2:8" ht="12.75">
      <c r="B174" s="31"/>
      <c r="C174" s="27"/>
      <c r="D174" s="30"/>
      <c r="E174" s="30"/>
      <c r="F174" s="30"/>
      <c r="G174" s="30"/>
      <c r="H174" s="30"/>
    </row>
    <row r="175" spans="2:8" ht="12.75">
      <c r="B175" s="31"/>
      <c r="C175" s="27"/>
      <c r="D175" s="30"/>
      <c r="E175" s="30"/>
      <c r="F175" s="30"/>
      <c r="G175" s="30"/>
      <c r="H175" s="30"/>
    </row>
    <row r="176" spans="2:8" ht="12.75">
      <c r="B176" s="31"/>
      <c r="C176" s="27"/>
      <c r="D176" s="30"/>
      <c r="E176" s="30"/>
      <c r="F176" s="30"/>
      <c r="G176" s="30"/>
      <c r="H176" s="30"/>
    </row>
    <row r="177" spans="2:8" ht="12.75">
      <c r="B177" s="31"/>
      <c r="C177" s="27"/>
      <c r="D177" s="30"/>
      <c r="E177" s="30"/>
      <c r="F177" s="30"/>
      <c r="G177" s="30"/>
      <c r="H177" s="30"/>
    </row>
    <row r="178" spans="2:8" ht="12.75">
      <c r="B178" s="31"/>
      <c r="C178" s="27"/>
      <c r="D178" s="30"/>
      <c r="E178" s="30"/>
      <c r="F178" s="30"/>
      <c r="G178" s="30"/>
      <c r="H178" s="30"/>
    </row>
    <row r="179" spans="2:8" ht="12.75">
      <c r="B179" s="31"/>
      <c r="C179" s="27"/>
      <c r="D179" s="30"/>
      <c r="E179" s="30"/>
      <c r="F179" s="30"/>
      <c r="G179" s="30"/>
      <c r="H179" s="30"/>
    </row>
    <row r="180" spans="2:8" ht="12.75">
      <c r="B180" s="31"/>
      <c r="C180" s="27"/>
      <c r="D180" s="30"/>
      <c r="E180" s="30"/>
      <c r="F180" s="30"/>
      <c r="G180" s="30"/>
      <c r="H180" s="30"/>
    </row>
    <row r="181" spans="2:8" ht="12.75">
      <c r="B181" s="31"/>
      <c r="C181" s="27"/>
      <c r="D181" s="30"/>
      <c r="E181" s="30"/>
      <c r="F181" s="30"/>
      <c r="G181" s="30"/>
      <c r="H181" s="30"/>
    </row>
    <row r="182" spans="2:8" ht="12.75">
      <c r="B182" s="31"/>
      <c r="C182" s="27"/>
      <c r="D182" s="30"/>
      <c r="E182" s="30"/>
      <c r="F182" s="30"/>
      <c r="G182" s="30"/>
      <c r="H182" s="30"/>
    </row>
    <row r="183" spans="2:8" ht="12.75">
      <c r="B183" s="31"/>
      <c r="C183" s="27"/>
      <c r="D183" s="30"/>
      <c r="E183" s="30"/>
      <c r="F183" s="30"/>
      <c r="G183" s="30"/>
      <c r="H183" s="30"/>
    </row>
    <row r="184" spans="2:8" ht="12.75">
      <c r="B184" s="31"/>
      <c r="C184" s="27"/>
      <c r="D184" s="30"/>
      <c r="E184" s="30"/>
      <c r="F184" s="30"/>
      <c r="G184" s="30"/>
      <c r="H184" s="30"/>
    </row>
    <row r="185" spans="2:8" ht="12.75">
      <c r="B185" s="31"/>
      <c r="C185" s="27"/>
      <c r="D185" s="27"/>
      <c r="E185" s="27"/>
      <c r="F185" s="27"/>
      <c r="G185" s="27"/>
      <c r="H185" s="27"/>
    </row>
    <row r="186" spans="2:8" ht="12.75">
      <c r="B186" s="31"/>
      <c r="C186" s="27"/>
      <c r="D186" s="27"/>
      <c r="E186" s="27"/>
      <c r="F186" s="27"/>
      <c r="G186" s="27"/>
      <c r="H186" s="27"/>
    </row>
    <row r="187" spans="2:8" ht="12.75">
      <c r="B187" s="31"/>
      <c r="C187" s="27"/>
      <c r="D187" s="27"/>
      <c r="E187" s="27"/>
      <c r="F187" s="27"/>
      <c r="G187" s="27"/>
      <c r="H187" s="27"/>
    </row>
    <row r="188" spans="2:8" ht="12.75">
      <c r="B188" s="31"/>
      <c r="C188" s="27"/>
      <c r="D188" s="27"/>
      <c r="E188" s="27"/>
      <c r="F188" s="27"/>
      <c r="G188" s="27"/>
      <c r="H188" s="27"/>
    </row>
    <row r="189" spans="2:8" ht="12.75">
      <c r="B189" s="31"/>
      <c r="C189" s="27"/>
      <c r="D189" s="27"/>
      <c r="E189" s="27"/>
      <c r="F189" s="27"/>
      <c r="G189" s="27"/>
      <c r="H189" s="27"/>
    </row>
    <row r="190" spans="2:8" ht="12.75">
      <c r="B190" s="31"/>
      <c r="C190" s="27"/>
      <c r="D190" s="27"/>
      <c r="E190" s="27"/>
      <c r="F190" s="27"/>
      <c r="G190" s="27"/>
      <c r="H190" s="27"/>
    </row>
    <row r="191" spans="2:8" ht="12.75">
      <c r="B191" s="31"/>
      <c r="C191" s="27"/>
      <c r="D191" s="27"/>
      <c r="E191" s="27"/>
      <c r="F191" s="27"/>
      <c r="G191" s="27"/>
      <c r="H191" s="27"/>
    </row>
    <row r="192" spans="2:8" ht="12.75">
      <c r="B192" s="31"/>
      <c r="C192" s="27"/>
      <c r="D192" s="27"/>
      <c r="E192" s="27"/>
      <c r="F192" s="27"/>
      <c r="G192" s="27"/>
      <c r="H192" s="27"/>
    </row>
    <row r="193" spans="2:8" ht="12.75">
      <c r="B193" s="31"/>
      <c r="C193" s="27"/>
      <c r="D193" s="27"/>
      <c r="E193" s="27"/>
      <c r="F193" s="27"/>
      <c r="G193" s="27"/>
      <c r="H193" s="27"/>
    </row>
    <row r="194" spans="2:8" ht="12.75">
      <c r="B194" s="31"/>
      <c r="C194" s="27"/>
      <c r="D194" s="27"/>
      <c r="E194" s="27"/>
      <c r="F194" s="27"/>
      <c r="G194" s="27"/>
      <c r="H194" s="27"/>
    </row>
    <row r="195" spans="2:8" ht="12.75">
      <c r="B195" s="31"/>
      <c r="C195" s="27"/>
      <c r="D195" s="27"/>
      <c r="E195" s="27"/>
      <c r="F195" s="27"/>
      <c r="G195" s="27"/>
      <c r="H195" s="27"/>
    </row>
    <row r="196" spans="2:8" ht="12.75">
      <c r="B196" s="31"/>
      <c r="C196" s="27"/>
      <c r="D196" s="27"/>
      <c r="E196" s="27"/>
      <c r="F196" s="27"/>
      <c r="G196" s="27"/>
      <c r="H196" s="27"/>
    </row>
    <row r="197" spans="2:8" ht="12.75">
      <c r="B197" s="31"/>
      <c r="C197" s="27"/>
      <c r="D197" s="27"/>
      <c r="E197" s="27"/>
      <c r="F197" s="27"/>
      <c r="G197" s="27"/>
      <c r="H197" s="27"/>
    </row>
    <row r="198" spans="2:8" ht="12.75">
      <c r="B198" s="31"/>
      <c r="C198" s="27"/>
      <c r="D198" s="27"/>
      <c r="E198" s="27"/>
      <c r="F198" s="27"/>
      <c r="G198" s="27"/>
      <c r="H198" s="27"/>
    </row>
    <row r="199" spans="2:8" ht="12.75">
      <c r="B199" s="31"/>
      <c r="C199" s="27"/>
      <c r="D199" s="27"/>
      <c r="E199" s="27"/>
      <c r="F199" s="27"/>
      <c r="G199" s="27"/>
      <c r="H199" s="27"/>
    </row>
    <row r="200" spans="2:8" ht="12.75">
      <c r="B200" s="31"/>
      <c r="C200" s="27"/>
      <c r="D200" s="27"/>
      <c r="E200" s="27"/>
      <c r="F200" s="27"/>
      <c r="G200" s="27"/>
      <c r="H200" s="27"/>
    </row>
    <row r="201" spans="2:8" ht="12.75">
      <c r="B201" s="31"/>
      <c r="C201" s="27"/>
      <c r="D201" s="27"/>
      <c r="E201" s="27"/>
      <c r="F201" s="27"/>
      <c r="G201" s="27"/>
      <c r="H201" s="27"/>
    </row>
    <row r="202" spans="2:8" ht="12.75">
      <c r="B202" s="31"/>
      <c r="C202" s="27"/>
      <c r="D202" s="27"/>
      <c r="E202" s="27"/>
      <c r="F202" s="27"/>
      <c r="G202" s="27"/>
      <c r="H202" s="27"/>
    </row>
    <row r="203" spans="2:8" ht="12.75">
      <c r="B203" s="31"/>
      <c r="C203" s="27"/>
      <c r="D203" s="27"/>
      <c r="E203" s="27"/>
      <c r="F203" s="27"/>
      <c r="G203" s="27"/>
      <c r="H203" s="27"/>
    </row>
    <row r="204" spans="2:8" ht="12.75">
      <c r="B204" s="31"/>
      <c r="C204" s="27"/>
      <c r="D204" s="27"/>
      <c r="E204" s="27"/>
      <c r="F204" s="27"/>
      <c r="G204" s="27"/>
      <c r="H204" s="27"/>
    </row>
    <row r="205" spans="2:8" ht="12.75">
      <c r="B205" s="31"/>
      <c r="C205" s="27"/>
      <c r="D205" s="27"/>
      <c r="E205" s="27"/>
      <c r="F205" s="27"/>
      <c r="G205" s="27"/>
      <c r="H205" s="27"/>
    </row>
    <row r="206" spans="2:8" ht="12.75">
      <c r="B206" s="31"/>
      <c r="C206" s="27"/>
      <c r="D206" s="27"/>
      <c r="E206" s="27"/>
      <c r="F206" s="27"/>
      <c r="G206" s="27"/>
      <c r="H206" s="27"/>
    </row>
    <row r="207" spans="2:8" ht="12.75">
      <c r="B207" s="31"/>
      <c r="C207" s="27"/>
      <c r="D207" s="27"/>
      <c r="E207" s="27"/>
      <c r="F207" s="27"/>
      <c r="G207" s="27"/>
      <c r="H207" s="27"/>
    </row>
    <row r="208" spans="2:8" ht="12.75">
      <c r="B208" s="31"/>
      <c r="C208" s="27"/>
      <c r="D208" s="27"/>
      <c r="E208" s="27"/>
      <c r="F208" s="27"/>
      <c r="G208" s="27"/>
      <c r="H208" s="27"/>
    </row>
    <row r="209" spans="2:8" ht="12.75">
      <c r="B209" s="31"/>
      <c r="C209" s="27"/>
      <c r="D209" s="27"/>
      <c r="E209" s="27"/>
      <c r="F209" s="27"/>
      <c r="G209" s="27"/>
      <c r="H209" s="27"/>
    </row>
    <row r="210" spans="2:8" ht="12.75">
      <c r="B210" s="31"/>
      <c r="C210" s="27"/>
      <c r="D210" s="27"/>
      <c r="E210" s="27"/>
      <c r="F210" s="27"/>
      <c r="G210" s="27"/>
      <c r="H210" s="27"/>
    </row>
    <row r="211" spans="2:8" ht="12.75">
      <c r="B211" s="31"/>
      <c r="C211" s="27"/>
      <c r="D211" s="27"/>
      <c r="E211" s="27"/>
      <c r="F211" s="27"/>
      <c r="G211" s="27"/>
      <c r="H211" s="27"/>
    </row>
    <row r="212" spans="2:8" ht="12.75">
      <c r="B212" s="31"/>
      <c r="C212" s="27"/>
      <c r="D212" s="27"/>
      <c r="E212" s="27"/>
      <c r="F212" s="27"/>
      <c r="G212" s="27"/>
      <c r="H212" s="27"/>
    </row>
    <row r="213" spans="2:8" ht="12.75">
      <c r="B213" s="31"/>
      <c r="C213" s="27"/>
      <c r="D213" s="27"/>
      <c r="E213" s="27"/>
      <c r="F213" s="27"/>
      <c r="G213" s="27"/>
      <c r="H213" s="27"/>
    </row>
    <row r="214" spans="2:8" ht="12.75">
      <c r="B214" s="31"/>
      <c r="C214" s="27"/>
      <c r="D214" s="27"/>
      <c r="E214" s="27"/>
      <c r="F214" s="27"/>
      <c r="G214" s="27"/>
      <c r="H214" s="27"/>
    </row>
    <row r="215" spans="2:8" ht="12.75">
      <c r="B215" s="31"/>
      <c r="C215" s="27"/>
      <c r="D215" s="27"/>
      <c r="E215" s="27"/>
      <c r="F215" s="27"/>
      <c r="G215" s="27"/>
      <c r="H215" s="27"/>
    </row>
    <row r="216" spans="2:8" ht="12.75">
      <c r="B216" s="31"/>
      <c r="C216" s="27"/>
      <c r="D216" s="27"/>
      <c r="E216" s="27"/>
      <c r="F216" s="27"/>
      <c r="G216" s="27"/>
      <c r="H216" s="27"/>
    </row>
    <row r="217" spans="2:8" ht="12.75">
      <c r="B217" s="31"/>
      <c r="C217" s="27"/>
      <c r="D217" s="27"/>
      <c r="E217" s="27"/>
      <c r="F217" s="27"/>
      <c r="G217" s="27"/>
      <c r="H217" s="27"/>
    </row>
    <row r="218" spans="2:8" ht="12.75">
      <c r="B218" s="31"/>
      <c r="C218" s="27"/>
      <c r="D218" s="27"/>
      <c r="E218" s="27"/>
      <c r="F218" s="27"/>
      <c r="G218" s="27"/>
      <c r="H218" s="27"/>
    </row>
    <row r="219" spans="2:8" ht="12.75">
      <c r="B219" s="31"/>
      <c r="C219" s="27"/>
      <c r="D219" s="27"/>
      <c r="E219" s="27"/>
      <c r="F219" s="27"/>
      <c r="G219" s="27"/>
      <c r="H219" s="27"/>
    </row>
    <row r="220" spans="2:8" ht="12.75">
      <c r="B220" s="31"/>
      <c r="C220" s="27"/>
      <c r="D220" s="27"/>
      <c r="E220" s="27"/>
      <c r="F220" s="27"/>
      <c r="G220" s="27"/>
      <c r="H220" s="27"/>
    </row>
    <row r="221" spans="2:8" ht="12.75">
      <c r="B221" s="31"/>
      <c r="C221" s="27"/>
      <c r="D221" s="27"/>
      <c r="E221" s="27"/>
      <c r="F221" s="27"/>
      <c r="G221" s="27"/>
      <c r="H221" s="27"/>
    </row>
    <row r="222" spans="2:8" ht="12.75">
      <c r="B222" s="31"/>
      <c r="C222" s="27"/>
      <c r="D222" s="27"/>
      <c r="E222" s="27"/>
      <c r="F222" s="27"/>
      <c r="G222" s="27"/>
      <c r="H222" s="27"/>
    </row>
    <row r="223" spans="2:8" ht="12.75">
      <c r="B223" s="31"/>
      <c r="C223" s="27"/>
      <c r="D223" s="27"/>
      <c r="E223" s="27"/>
      <c r="F223" s="27"/>
      <c r="G223" s="27"/>
      <c r="H223" s="27"/>
    </row>
    <row r="224" spans="2:8" ht="12.75">
      <c r="B224" s="31"/>
      <c r="C224" s="27"/>
      <c r="D224" s="27"/>
      <c r="E224" s="27"/>
      <c r="F224" s="27"/>
      <c r="G224" s="27"/>
      <c r="H224" s="27"/>
    </row>
    <row r="225" spans="2:8" ht="12.75">
      <c r="B225" s="31"/>
      <c r="C225" s="27"/>
      <c r="D225" s="27"/>
      <c r="E225" s="27"/>
      <c r="F225" s="27"/>
      <c r="G225" s="27"/>
      <c r="H225" s="27"/>
    </row>
    <row r="226" spans="2:8" ht="12.75">
      <c r="B226" s="31"/>
      <c r="C226" s="27"/>
      <c r="D226" s="27"/>
      <c r="E226" s="27"/>
      <c r="F226" s="27"/>
      <c r="G226" s="27"/>
      <c r="H226" s="27"/>
    </row>
    <row r="227" spans="2:8" ht="12.75">
      <c r="B227" s="31"/>
      <c r="C227" s="27"/>
      <c r="D227" s="27"/>
      <c r="E227" s="27"/>
      <c r="F227" s="27"/>
      <c r="G227" s="27"/>
      <c r="H227" s="27"/>
    </row>
    <row r="228" spans="2:8" ht="12.75">
      <c r="B228" s="31"/>
      <c r="C228" s="27"/>
      <c r="D228" s="27"/>
      <c r="E228" s="27"/>
      <c r="F228" s="27"/>
      <c r="G228" s="27"/>
      <c r="H228" s="27"/>
    </row>
    <row r="229" spans="2:8" ht="12.75">
      <c r="B229" s="31"/>
      <c r="C229" s="27"/>
      <c r="D229" s="27"/>
      <c r="E229" s="27"/>
      <c r="F229" s="27"/>
      <c r="G229" s="27"/>
      <c r="H229" s="27"/>
    </row>
    <row r="230" spans="2:8" ht="12.75">
      <c r="B230" s="31"/>
      <c r="C230" s="27"/>
      <c r="D230" s="27"/>
      <c r="E230" s="27"/>
      <c r="F230" s="27"/>
      <c r="G230" s="27"/>
      <c r="H230" s="27"/>
    </row>
    <row r="231" spans="2:8" ht="12.75">
      <c r="B231" s="31"/>
      <c r="C231" s="27"/>
      <c r="D231" s="27"/>
      <c r="E231" s="27"/>
      <c r="F231" s="27"/>
      <c r="G231" s="27"/>
      <c r="H231" s="27"/>
    </row>
    <row r="232" spans="2:8" ht="12.75">
      <c r="B232" s="31"/>
      <c r="C232" s="27"/>
      <c r="D232" s="27"/>
      <c r="E232" s="27"/>
      <c r="F232" s="27"/>
      <c r="G232" s="27"/>
      <c r="H232" s="27"/>
    </row>
    <row r="233" spans="2:8" ht="12.75">
      <c r="B233" s="31"/>
      <c r="C233" s="27"/>
      <c r="D233" s="27"/>
      <c r="E233" s="27"/>
      <c r="F233" s="27"/>
      <c r="G233" s="27"/>
      <c r="H233" s="27"/>
    </row>
    <row r="234" spans="2:8" ht="12.75">
      <c r="B234" s="31"/>
      <c r="C234" s="27"/>
      <c r="D234" s="27"/>
      <c r="E234" s="27"/>
      <c r="F234" s="27"/>
      <c r="G234" s="27"/>
      <c r="H234" s="27"/>
    </row>
    <row r="235" spans="2:8" ht="12.75">
      <c r="B235" s="31"/>
      <c r="C235" s="27"/>
      <c r="D235" s="27"/>
      <c r="E235" s="27"/>
      <c r="F235" s="27"/>
      <c r="G235" s="27"/>
      <c r="H235" s="27"/>
    </row>
    <row r="236" spans="2:8" ht="12.75">
      <c r="B236" s="31"/>
      <c r="C236" s="27"/>
      <c r="D236" s="27"/>
      <c r="E236" s="27"/>
      <c r="F236" s="27"/>
      <c r="G236" s="27"/>
      <c r="H236" s="27"/>
    </row>
    <row r="237" spans="2:8" ht="12.75">
      <c r="B237" s="31"/>
      <c r="C237" s="27"/>
      <c r="D237" s="27"/>
      <c r="E237" s="27"/>
      <c r="F237" s="27"/>
      <c r="G237" s="27"/>
      <c r="H237" s="27"/>
    </row>
    <row r="238" spans="2:8" ht="12.75">
      <c r="B238" s="31"/>
      <c r="C238" s="27"/>
      <c r="D238" s="27"/>
      <c r="E238" s="27"/>
      <c r="F238" s="27"/>
      <c r="G238" s="27"/>
      <c r="H238" s="27"/>
    </row>
    <row r="239" spans="2:8" ht="12.75">
      <c r="B239" s="31"/>
      <c r="C239" s="27"/>
      <c r="D239" s="27"/>
      <c r="E239" s="27"/>
      <c r="F239" s="27"/>
      <c r="G239" s="27"/>
      <c r="H239" s="27"/>
    </row>
    <row r="240" spans="2:8" ht="12.75">
      <c r="B240" s="31"/>
      <c r="C240" s="27"/>
      <c r="D240" s="27"/>
      <c r="E240" s="27"/>
      <c r="F240" s="27"/>
      <c r="G240" s="27"/>
      <c r="H240" s="27"/>
    </row>
    <row r="241" spans="2:8" ht="12.75">
      <c r="B241" s="31"/>
      <c r="C241" s="27"/>
      <c r="D241" s="27"/>
      <c r="E241" s="27"/>
      <c r="F241" s="27"/>
      <c r="G241" s="27"/>
      <c r="H241" s="27"/>
    </row>
    <row r="242" spans="2:8" ht="12.75">
      <c r="B242" s="31"/>
      <c r="C242" s="27"/>
      <c r="D242" s="27"/>
      <c r="E242" s="27"/>
      <c r="F242" s="27"/>
      <c r="G242" s="27"/>
      <c r="H242" s="27"/>
    </row>
    <row r="243" spans="2:8" ht="12.75">
      <c r="B243" s="31"/>
      <c r="C243" s="27"/>
      <c r="D243" s="27"/>
      <c r="E243" s="27"/>
      <c r="F243" s="27"/>
      <c r="G243" s="27"/>
      <c r="H243" s="27"/>
    </row>
    <row r="244" spans="2:8" ht="12.75">
      <c r="B244" s="31"/>
      <c r="C244" s="27"/>
      <c r="D244" s="27"/>
      <c r="E244" s="27"/>
      <c r="F244" s="27"/>
      <c r="G244" s="27"/>
      <c r="H244" s="27"/>
    </row>
    <row r="245" spans="2:8" ht="12.75">
      <c r="B245" s="31"/>
      <c r="C245" s="27"/>
      <c r="D245" s="27"/>
      <c r="E245" s="27"/>
      <c r="F245" s="27"/>
      <c r="G245" s="27"/>
      <c r="H245" s="27"/>
    </row>
    <row r="246" spans="2:8" ht="12.75">
      <c r="B246" s="31"/>
      <c r="C246" s="27"/>
      <c r="D246" s="27"/>
      <c r="E246" s="27"/>
      <c r="F246" s="27"/>
      <c r="G246" s="27"/>
      <c r="H246" s="27"/>
    </row>
    <row r="247" spans="2:8" ht="12.75">
      <c r="B247" s="31"/>
      <c r="C247" s="27"/>
      <c r="D247" s="27"/>
      <c r="E247" s="27"/>
      <c r="F247" s="27"/>
      <c r="G247" s="27"/>
      <c r="H247" s="27"/>
    </row>
    <row r="248" spans="2:8" ht="12.75">
      <c r="B248" s="31"/>
      <c r="C248" s="27"/>
      <c r="D248" s="27"/>
      <c r="E248" s="27"/>
      <c r="F248" s="27"/>
      <c r="G248" s="27"/>
      <c r="H248" s="27"/>
    </row>
    <row r="249" spans="2:8" ht="12.75">
      <c r="B249" s="31"/>
      <c r="C249" s="27"/>
      <c r="D249" s="27"/>
      <c r="E249" s="27"/>
      <c r="F249" s="27"/>
      <c r="G249" s="27"/>
      <c r="H249" s="27"/>
    </row>
    <row r="250" spans="2:8" ht="12.75">
      <c r="B250" s="31"/>
      <c r="C250" s="27"/>
      <c r="D250" s="27"/>
      <c r="E250" s="27"/>
      <c r="F250" s="27"/>
      <c r="G250" s="27"/>
      <c r="H250" s="27"/>
    </row>
    <row r="251" spans="2:8" ht="12.75">
      <c r="B251" s="31"/>
      <c r="C251" s="27"/>
      <c r="D251" s="27"/>
      <c r="E251" s="27"/>
      <c r="F251" s="27"/>
      <c r="G251" s="27"/>
      <c r="H251" s="27"/>
    </row>
    <row r="252" spans="2:8" ht="12.75">
      <c r="B252" s="31"/>
      <c r="C252" s="27"/>
      <c r="D252" s="27"/>
      <c r="E252" s="27"/>
      <c r="F252" s="27"/>
      <c r="G252" s="27"/>
      <c r="H252" s="27"/>
    </row>
    <row r="253" spans="2:8" ht="12.75">
      <c r="B253" s="31"/>
      <c r="C253" s="27"/>
      <c r="D253" s="27"/>
      <c r="E253" s="27"/>
      <c r="F253" s="27"/>
      <c r="G253" s="27"/>
      <c r="H253" s="27"/>
    </row>
    <row r="254" spans="2:8" ht="12.75">
      <c r="B254" s="31"/>
      <c r="C254" s="27"/>
      <c r="D254" s="27"/>
      <c r="E254" s="27"/>
      <c r="F254" s="27"/>
      <c r="G254" s="27"/>
      <c r="H254" s="27"/>
    </row>
    <row r="255" spans="2:8" ht="12.75">
      <c r="B255" s="31"/>
      <c r="C255" s="27"/>
      <c r="D255" s="27"/>
      <c r="E255" s="27"/>
      <c r="F255" s="27"/>
      <c r="G255" s="27"/>
      <c r="H255" s="27"/>
    </row>
    <row r="256" spans="2:8" ht="12.75">
      <c r="B256" s="31"/>
      <c r="C256" s="27"/>
      <c r="D256" s="27"/>
      <c r="E256" s="27"/>
      <c r="F256" s="27"/>
      <c r="G256" s="27"/>
      <c r="H256" s="27"/>
    </row>
    <row r="257" spans="2:8" ht="12.75">
      <c r="B257" s="31"/>
      <c r="C257" s="27"/>
      <c r="D257" s="27"/>
      <c r="E257" s="27"/>
      <c r="F257" s="27"/>
      <c r="G257" s="27"/>
      <c r="H257" s="27"/>
    </row>
    <row r="258" spans="2:8" ht="12.75">
      <c r="B258" s="31"/>
      <c r="C258" s="27"/>
      <c r="D258" s="27"/>
      <c r="E258" s="27"/>
      <c r="F258" s="27"/>
      <c r="G258" s="27"/>
      <c r="H258" s="27"/>
    </row>
    <row r="259" spans="2:8" ht="12.75">
      <c r="B259" s="31"/>
      <c r="C259" s="27"/>
      <c r="D259" s="27"/>
      <c r="E259" s="27"/>
      <c r="F259" s="27"/>
      <c r="G259" s="27"/>
      <c r="H259" s="27"/>
    </row>
    <row r="260" spans="2:8" ht="12.75">
      <c r="B260" s="31"/>
      <c r="C260" s="27"/>
      <c r="D260" s="27"/>
      <c r="E260" s="27"/>
      <c r="F260" s="27"/>
      <c r="G260" s="27"/>
      <c r="H260" s="27"/>
    </row>
    <row r="261" spans="2:8" ht="12.75">
      <c r="B261" s="31"/>
      <c r="C261" s="27"/>
      <c r="D261" s="27"/>
      <c r="E261" s="27"/>
      <c r="F261" s="27"/>
      <c r="G261" s="27"/>
      <c r="H261" s="27"/>
    </row>
    <row r="262" spans="2:8" ht="12.75">
      <c r="B262" s="31"/>
      <c r="C262" s="27"/>
      <c r="D262" s="27"/>
      <c r="E262" s="27"/>
      <c r="F262" s="27"/>
      <c r="G262" s="27"/>
      <c r="H262" s="27"/>
    </row>
    <row r="263" spans="2:8" ht="12.75">
      <c r="B263" s="31"/>
      <c r="C263" s="27"/>
      <c r="D263" s="27"/>
      <c r="E263" s="27"/>
      <c r="F263" s="27"/>
      <c r="G263" s="27"/>
      <c r="H263" s="27"/>
    </row>
    <row r="264" spans="2:8" ht="12.75">
      <c r="B264" s="31"/>
      <c r="C264" s="27"/>
      <c r="D264" s="27"/>
      <c r="E264" s="27"/>
      <c r="F264" s="27"/>
      <c r="G264" s="27"/>
      <c r="H264" s="27"/>
    </row>
    <row r="265" spans="2:8" ht="12.75">
      <c r="B265" s="31"/>
      <c r="C265" s="27"/>
      <c r="D265" s="27"/>
      <c r="E265" s="27"/>
      <c r="F265" s="27"/>
      <c r="G265" s="27"/>
      <c r="H265" s="27"/>
    </row>
    <row r="266" spans="2:8" ht="12.75">
      <c r="B266" s="31"/>
      <c r="C266" s="27"/>
      <c r="D266" s="27"/>
      <c r="E266" s="27"/>
      <c r="F266" s="27"/>
      <c r="G266" s="27"/>
      <c r="H266" s="27"/>
    </row>
    <row r="267" spans="2:8" ht="12.75">
      <c r="B267" s="31"/>
      <c r="C267" s="27"/>
      <c r="D267" s="27"/>
      <c r="E267" s="27"/>
      <c r="F267" s="27"/>
      <c r="G267" s="27"/>
      <c r="H267" s="27"/>
    </row>
    <row r="268" spans="2:8" ht="12.75">
      <c r="B268" s="31"/>
      <c r="C268" s="27"/>
      <c r="D268" s="27"/>
      <c r="E268" s="27"/>
      <c r="F268" s="27"/>
      <c r="G268" s="27"/>
      <c r="H268" s="27"/>
    </row>
    <row r="269" spans="2:8" ht="12.75">
      <c r="B269" s="31"/>
      <c r="C269" s="27"/>
      <c r="D269" s="27"/>
      <c r="E269" s="27"/>
      <c r="F269" s="27"/>
      <c r="G269" s="27"/>
      <c r="H269" s="27"/>
    </row>
    <row r="270" spans="2:8" ht="12.75">
      <c r="B270" s="31"/>
      <c r="C270" s="27"/>
      <c r="D270" s="27"/>
      <c r="E270" s="27"/>
      <c r="F270" s="27"/>
      <c r="G270" s="27"/>
      <c r="H270" s="27"/>
    </row>
    <row r="271" spans="2:8" ht="12.75">
      <c r="B271" s="31"/>
      <c r="C271" s="27"/>
      <c r="D271" s="27"/>
      <c r="E271" s="27"/>
      <c r="F271" s="27"/>
      <c r="G271" s="27"/>
      <c r="H271" s="27"/>
    </row>
    <row r="272" spans="2:8" ht="12.75">
      <c r="B272" s="31"/>
      <c r="C272" s="27"/>
      <c r="D272" s="27"/>
      <c r="E272" s="27"/>
      <c r="F272" s="27"/>
      <c r="G272" s="27"/>
      <c r="H272" s="27"/>
    </row>
    <row r="273" spans="2:8" ht="12.75">
      <c r="B273" s="31"/>
      <c r="C273" s="27"/>
      <c r="D273" s="27"/>
      <c r="E273" s="27"/>
      <c r="F273" s="27"/>
      <c r="G273" s="27"/>
      <c r="H273" s="27"/>
    </row>
    <row r="274" spans="2:8" ht="12.75">
      <c r="B274" s="31"/>
      <c r="C274" s="27"/>
      <c r="D274" s="27"/>
      <c r="E274" s="27"/>
      <c r="F274" s="27"/>
      <c r="G274" s="27"/>
      <c r="H274" s="27"/>
    </row>
    <row r="275" spans="2:8" ht="12.75">
      <c r="B275" s="31"/>
      <c r="C275" s="27"/>
      <c r="D275" s="27"/>
      <c r="E275" s="27"/>
      <c r="F275" s="27"/>
      <c r="G275" s="27"/>
      <c r="H275" s="27"/>
    </row>
    <row r="276" spans="2:8" ht="12.75">
      <c r="B276" s="31"/>
      <c r="C276" s="27"/>
      <c r="D276" s="27"/>
      <c r="E276" s="27"/>
      <c r="F276" s="27"/>
      <c r="G276" s="27"/>
      <c r="H276" s="27"/>
    </row>
    <row r="277" spans="2:8" ht="12.75">
      <c r="B277" s="31"/>
      <c r="C277" s="27"/>
      <c r="D277" s="27"/>
      <c r="E277" s="27"/>
      <c r="F277" s="27"/>
      <c r="G277" s="27"/>
      <c r="H277" s="27"/>
    </row>
    <row r="278" spans="2:8" ht="12.75">
      <c r="B278" s="31"/>
      <c r="C278" s="27"/>
      <c r="D278" s="27"/>
      <c r="E278" s="27"/>
      <c r="F278" s="27"/>
      <c r="G278" s="27"/>
      <c r="H278" s="27"/>
    </row>
    <row r="279" spans="2:8" ht="12.75">
      <c r="B279" s="31"/>
      <c r="C279" s="27"/>
      <c r="D279" s="27"/>
      <c r="E279" s="27"/>
      <c r="F279" s="27"/>
      <c r="G279" s="27"/>
      <c r="H279" s="27"/>
    </row>
    <row r="280" spans="2:8" ht="12.75">
      <c r="B280" s="31"/>
      <c r="C280" s="27"/>
      <c r="D280" s="27"/>
      <c r="E280" s="27"/>
      <c r="F280" s="27"/>
      <c r="G280" s="27"/>
      <c r="H280" s="27"/>
    </row>
    <row r="281" spans="2:8" ht="12.75">
      <c r="B281" s="31"/>
      <c r="C281" s="27"/>
      <c r="D281" s="27"/>
      <c r="E281" s="27"/>
      <c r="F281" s="27"/>
      <c r="G281" s="27"/>
      <c r="H281" s="27"/>
    </row>
    <row r="282" spans="2:8" ht="12.75">
      <c r="B282" s="31"/>
      <c r="C282" s="27"/>
      <c r="D282" s="27"/>
      <c r="E282" s="27"/>
      <c r="F282" s="27"/>
      <c r="G282" s="27"/>
      <c r="H282" s="27"/>
    </row>
    <row r="283" spans="2:8" ht="12.75">
      <c r="B283" s="31"/>
      <c r="C283" s="27"/>
      <c r="D283" s="27"/>
      <c r="E283" s="27"/>
      <c r="F283" s="27"/>
      <c r="G283" s="27"/>
      <c r="H283" s="27"/>
    </row>
    <row r="284" spans="2:8" ht="12.75">
      <c r="B284" s="31"/>
      <c r="C284" s="27"/>
      <c r="D284" s="27"/>
      <c r="E284" s="27"/>
      <c r="F284" s="27"/>
      <c r="G284" s="27"/>
      <c r="H284" s="27"/>
    </row>
    <row r="285" spans="2:8" ht="12.75">
      <c r="B285" s="31"/>
      <c r="C285" s="27"/>
      <c r="D285" s="27"/>
      <c r="E285" s="27"/>
      <c r="F285" s="27"/>
      <c r="G285" s="27"/>
      <c r="H285" s="27"/>
    </row>
    <row r="286" spans="2:8" ht="12.75">
      <c r="B286" s="31"/>
      <c r="C286" s="27"/>
      <c r="D286" s="27"/>
      <c r="E286" s="27"/>
      <c r="F286" s="27"/>
      <c r="G286" s="27"/>
      <c r="H286" s="27"/>
    </row>
    <row r="287" spans="2:8" ht="12.75">
      <c r="B287" s="31"/>
      <c r="C287" s="27"/>
      <c r="D287" s="27"/>
      <c r="E287" s="27"/>
      <c r="F287" s="27"/>
      <c r="G287" s="27"/>
      <c r="H287" s="27"/>
    </row>
    <row r="288" spans="2:8" ht="12.75">
      <c r="B288" s="31"/>
      <c r="C288" s="27"/>
      <c r="D288" s="27"/>
      <c r="E288" s="27"/>
      <c r="F288" s="27"/>
      <c r="G288" s="27"/>
      <c r="H288" s="27"/>
    </row>
    <row r="289" spans="2:8" ht="12.75">
      <c r="B289" s="31"/>
      <c r="C289" s="27"/>
      <c r="D289" s="27"/>
      <c r="E289" s="27"/>
      <c r="F289" s="27"/>
      <c r="G289" s="27"/>
      <c r="H289" s="27"/>
    </row>
    <row r="290" spans="2:8" ht="12.75">
      <c r="B290" s="31"/>
      <c r="C290" s="27"/>
      <c r="D290" s="27"/>
      <c r="E290" s="27"/>
      <c r="F290" s="27"/>
      <c r="G290" s="27"/>
      <c r="H290" s="27"/>
    </row>
    <row r="291" spans="2:8" ht="12.75">
      <c r="B291" s="31"/>
      <c r="C291" s="27"/>
      <c r="D291" s="27"/>
      <c r="E291" s="27"/>
      <c r="F291" s="27"/>
      <c r="G291" s="27"/>
      <c r="H291" s="27"/>
    </row>
    <row r="292" spans="2:8" ht="12.75">
      <c r="B292" s="31"/>
      <c r="C292" s="27"/>
      <c r="D292" s="27"/>
      <c r="E292" s="27"/>
      <c r="F292" s="27"/>
      <c r="G292" s="27"/>
      <c r="H292" s="27"/>
    </row>
    <row r="293" spans="2:8" ht="12.75">
      <c r="B293" s="31"/>
      <c r="C293" s="27"/>
      <c r="D293" s="27"/>
      <c r="E293" s="27"/>
      <c r="F293" s="27"/>
      <c r="G293" s="27"/>
      <c r="H293" s="27"/>
    </row>
    <row r="294" spans="2:8" ht="12.75">
      <c r="B294" s="31"/>
      <c r="C294" s="27"/>
      <c r="D294" s="27"/>
      <c r="E294" s="27"/>
      <c r="F294" s="27"/>
      <c r="G294" s="27"/>
      <c r="H294" s="27"/>
    </row>
    <row r="295" spans="2:8" ht="12.75">
      <c r="B295" s="31"/>
      <c r="C295" s="27"/>
      <c r="D295" s="27"/>
      <c r="E295" s="27"/>
      <c r="F295" s="27"/>
      <c r="G295" s="27"/>
      <c r="H295" s="27"/>
    </row>
    <row r="296" spans="2:8" ht="12.75">
      <c r="B296" s="31"/>
      <c r="C296" s="27"/>
      <c r="D296" s="27"/>
      <c r="E296" s="27"/>
      <c r="F296" s="27"/>
      <c r="G296" s="27"/>
      <c r="H296" s="27"/>
    </row>
    <row r="297" spans="2:8" ht="12.75">
      <c r="B297" s="31"/>
      <c r="C297" s="27"/>
      <c r="D297" s="27"/>
      <c r="E297" s="27"/>
      <c r="F297" s="27"/>
      <c r="G297" s="27"/>
      <c r="H297" s="27"/>
    </row>
    <row r="298" spans="2:8" ht="12.75">
      <c r="B298" s="31"/>
      <c r="C298" s="27"/>
      <c r="D298" s="27"/>
      <c r="E298" s="27"/>
      <c r="F298" s="27"/>
      <c r="G298" s="27"/>
      <c r="H298" s="27"/>
    </row>
    <row r="299" spans="2:8" ht="12.75">
      <c r="B299" s="31"/>
      <c r="C299" s="27"/>
      <c r="D299" s="27"/>
      <c r="E299" s="27"/>
      <c r="F299" s="27"/>
      <c r="G299" s="27"/>
      <c r="H299" s="27"/>
    </row>
    <row r="300" spans="2:8" ht="12.75">
      <c r="B300" s="31"/>
      <c r="C300" s="27"/>
      <c r="D300" s="27"/>
      <c r="E300" s="27"/>
      <c r="F300" s="27"/>
      <c r="G300" s="27"/>
      <c r="H300" s="27"/>
    </row>
    <row r="301" spans="2:8" ht="12.75">
      <c r="B301" s="31"/>
      <c r="C301" s="27"/>
      <c r="D301" s="27"/>
      <c r="E301" s="27"/>
      <c r="F301" s="27"/>
      <c r="G301" s="27"/>
      <c r="H301" s="27"/>
    </row>
    <row r="302" spans="2:8" ht="12.75">
      <c r="B302" s="31"/>
      <c r="C302" s="27"/>
      <c r="D302" s="27"/>
      <c r="E302" s="27"/>
      <c r="F302" s="27"/>
      <c r="G302" s="27"/>
      <c r="H302" s="27"/>
    </row>
    <row r="303" spans="2:8" ht="12.75">
      <c r="B303" s="31"/>
      <c r="C303" s="27"/>
      <c r="D303" s="27"/>
      <c r="E303" s="27"/>
      <c r="F303" s="27"/>
      <c r="G303" s="27"/>
      <c r="H303" s="27"/>
    </row>
    <row r="304" spans="2:8" ht="12.75">
      <c r="B304" s="31"/>
      <c r="C304" s="27"/>
      <c r="D304" s="27"/>
      <c r="E304" s="27"/>
      <c r="F304" s="27"/>
      <c r="G304" s="27"/>
      <c r="H304" s="27"/>
    </row>
    <row r="305" spans="2:8" ht="12.75">
      <c r="B305" s="31"/>
      <c r="C305" s="27"/>
      <c r="D305" s="27"/>
      <c r="E305" s="27"/>
      <c r="F305" s="27"/>
      <c r="G305" s="27"/>
      <c r="H305" s="27"/>
    </row>
    <row r="306" spans="2:8" ht="12.75">
      <c r="B306" s="31"/>
      <c r="C306" s="27"/>
      <c r="D306" s="27"/>
      <c r="E306" s="27"/>
      <c r="F306" s="27"/>
      <c r="G306" s="27"/>
      <c r="H306" s="27"/>
    </row>
    <row r="307" spans="2:8" ht="12.75">
      <c r="B307" s="31"/>
      <c r="C307" s="27"/>
      <c r="D307" s="27"/>
      <c r="E307" s="27"/>
      <c r="F307" s="27"/>
      <c r="G307" s="27"/>
      <c r="H307" s="27"/>
    </row>
    <row r="308" spans="2:8" ht="12.75">
      <c r="B308" s="31"/>
      <c r="C308" s="27"/>
      <c r="D308" s="27"/>
      <c r="E308" s="27"/>
      <c r="F308" s="27"/>
      <c r="G308" s="27"/>
      <c r="H308" s="27"/>
    </row>
    <row r="309" spans="2:8" ht="12.75">
      <c r="B309" s="31"/>
      <c r="C309" s="27"/>
      <c r="D309" s="27"/>
      <c r="E309" s="27"/>
      <c r="F309" s="27"/>
      <c r="G309" s="27"/>
      <c r="H309" s="27"/>
    </row>
    <row r="310" spans="2:8" ht="12.75">
      <c r="B310" s="31"/>
      <c r="C310" s="27"/>
      <c r="D310" s="27"/>
      <c r="E310" s="27"/>
      <c r="F310" s="27"/>
      <c r="G310" s="27"/>
      <c r="H310" s="27"/>
    </row>
    <row r="311" spans="2:8" ht="12.75">
      <c r="B311" s="31"/>
      <c r="C311" s="27"/>
      <c r="D311" s="27"/>
      <c r="E311" s="27"/>
      <c r="F311" s="27"/>
      <c r="G311" s="27"/>
      <c r="H311" s="27"/>
    </row>
    <row r="312" spans="2:8" ht="12.75">
      <c r="B312" s="31"/>
      <c r="C312" s="27"/>
      <c r="D312" s="27"/>
      <c r="E312" s="27"/>
      <c r="F312" s="27"/>
      <c r="G312" s="27"/>
      <c r="H312" s="27"/>
    </row>
    <row r="313" spans="2:8" ht="12.75">
      <c r="B313" s="31"/>
      <c r="C313" s="27"/>
      <c r="D313" s="27"/>
      <c r="E313" s="27"/>
      <c r="F313" s="27"/>
      <c r="G313" s="27"/>
      <c r="H313" s="27"/>
    </row>
    <row r="314" spans="2:8" ht="12.75">
      <c r="B314" s="31"/>
      <c r="C314" s="27"/>
      <c r="D314" s="27"/>
      <c r="E314" s="27"/>
      <c r="F314" s="27"/>
      <c r="G314" s="27"/>
      <c r="H314" s="27"/>
    </row>
    <row r="315" spans="2:8" ht="12.75">
      <c r="B315" s="31"/>
      <c r="C315" s="27"/>
      <c r="D315" s="27"/>
      <c r="E315" s="27"/>
      <c r="F315" s="27"/>
      <c r="G315" s="27"/>
      <c r="H315" s="27"/>
    </row>
    <row r="316" spans="2:8" ht="12.75">
      <c r="B316" s="31"/>
      <c r="C316" s="27"/>
      <c r="D316" s="27"/>
      <c r="E316" s="27"/>
      <c r="F316" s="27"/>
      <c r="G316" s="27"/>
      <c r="H316" s="27"/>
    </row>
    <row r="317" spans="2:8" ht="12.75">
      <c r="B317" s="31"/>
      <c r="C317" s="27"/>
      <c r="D317" s="27"/>
      <c r="E317" s="27"/>
      <c r="F317" s="27"/>
      <c r="G317" s="27"/>
      <c r="H317" s="27"/>
    </row>
    <row r="318" spans="2:8" ht="12.75">
      <c r="B318" s="31"/>
      <c r="C318" s="27"/>
      <c r="D318" s="27"/>
      <c r="E318" s="27"/>
      <c r="F318" s="27"/>
      <c r="G318" s="27"/>
      <c r="H318" s="27"/>
    </row>
    <row r="319" spans="2:8" ht="12.75">
      <c r="B319" s="31"/>
      <c r="C319" s="27"/>
      <c r="D319" s="27"/>
      <c r="E319" s="27"/>
      <c r="F319" s="27"/>
      <c r="G319" s="27"/>
      <c r="H319" s="27"/>
    </row>
    <row r="320" spans="2:8" ht="12.75">
      <c r="B320" s="31"/>
      <c r="C320" s="27"/>
      <c r="D320" s="27"/>
      <c r="E320" s="27"/>
      <c r="F320" s="27"/>
      <c r="G320" s="27"/>
      <c r="H320" s="27"/>
    </row>
    <row r="321" spans="2:8" ht="12.75">
      <c r="B321" s="31"/>
      <c r="C321" s="27"/>
      <c r="D321" s="27"/>
      <c r="E321" s="27"/>
      <c r="F321" s="27"/>
      <c r="G321" s="27"/>
      <c r="H321" s="27"/>
    </row>
    <row r="322" spans="2:8" ht="12.75">
      <c r="B322" s="31"/>
      <c r="C322" s="27"/>
      <c r="D322" s="27"/>
      <c r="E322" s="27"/>
      <c r="F322" s="27"/>
      <c r="G322" s="27"/>
      <c r="H322" s="27"/>
    </row>
    <row r="323" spans="2:8" ht="12.75">
      <c r="B323" s="31"/>
      <c r="C323" s="27"/>
      <c r="D323" s="27"/>
      <c r="E323" s="27"/>
      <c r="F323" s="27"/>
      <c r="G323" s="27"/>
      <c r="H323" s="27"/>
    </row>
    <row r="324" spans="2:8" ht="12.75">
      <c r="B324" s="31"/>
      <c r="C324" s="27"/>
      <c r="D324" s="27"/>
      <c r="E324" s="27"/>
      <c r="F324" s="27"/>
      <c r="G324" s="27"/>
      <c r="H324" s="27"/>
    </row>
    <row r="325" spans="2:8" ht="12.75">
      <c r="B325" s="31"/>
      <c r="C325" s="27"/>
      <c r="D325" s="27"/>
      <c r="E325" s="27"/>
      <c r="F325" s="27"/>
      <c r="G325" s="27"/>
      <c r="H325" s="27"/>
    </row>
    <row r="326" spans="2:8" ht="12.75">
      <c r="B326" s="31"/>
      <c r="C326" s="27"/>
      <c r="D326" s="27"/>
      <c r="E326" s="27"/>
      <c r="F326" s="27"/>
      <c r="G326" s="27"/>
      <c r="H326" s="27"/>
    </row>
    <row r="327" spans="2:8" ht="12.75">
      <c r="B327" s="31"/>
      <c r="C327" s="27"/>
      <c r="D327" s="27"/>
      <c r="E327" s="27"/>
      <c r="F327" s="27"/>
      <c r="G327" s="27"/>
      <c r="H327" s="27"/>
    </row>
    <row r="328" spans="2:8" ht="12.75">
      <c r="B328" s="31"/>
      <c r="C328" s="27"/>
      <c r="D328" s="27"/>
      <c r="E328" s="27"/>
      <c r="F328" s="27"/>
      <c r="G328" s="27"/>
      <c r="H328" s="27"/>
    </row>
    <row r="329" spans="2:8" ht="12.75">
      <c r="B329" s="31"/>
      <c r="C329" s="27"/>
      <c r="D329" s="27"/>
      <c r="E329" s="27"/>
      <c r="F329" s="27"/>
      <c r="G329" s="27"/>
      <c r="H329" s="27"/>
    </row>
    <row r="330" spans="2:8" ht="12.75">
      <c r="B330" s="31"/>
      <c r="C330" s="27"/>
      <c r="D330" s="27"/>
      <c r="E330" s="27"/>
      <c r="F330" s="27"/>
      <c r="G330" s="27"/>
      <c r="H330" s="27"/>
    </row>
    <row r="331" spans="2:8" ht="12.75">
      <c r="B331" s="31"/>
      <c r="C331" s="27"/>
      <c r="D331" s="27"/>
      <c r="E331" s="27"/>
      <c r="F331" s="27"/>
      <c r="G331" s="27"/>
      <c r="H331" s="27"/>
    </row>
    <row r="332" spans="2:8" ht="12.75">
      <c r="B332" s="31"/>
      <c r="C332" s="27"/>
      <c r="D332" s="27"/>
      <c r="E332" s="27"/>
      <c r="F332" s="27"/>
      <c r="G332" s="27"/>
      <c r="H332" s="27"/>
    </row>
    <row r="333" spans="2:8" ht="12.75">
      <c r="B333" s="31"/>
      <c r="C333" s="27"/>
      <c r="D333" s="27"/>
      <c r="E333" s="27"/>
      <c r="F333" s="27"/>
      <c r="G333" s="27"/>
      <c r="H333" s="27"/>
    </row>
    <row r="334" spans="2:8" ht="12.75">
      <c r="B334" s="31"/>
      <c r="C334" s="27"/>
      <c r="D334" s="27"/>
      <c r="E334" s="27"/>
      <c r="F334" s="27"/>
      <c r="G334" s="27"/>
      <c r="H334" s="27"/>
    </row>
    <row r="335" spans="2:8" ht="12.75">
      <c r="B335" s="31"/>
      <c r="C335" s="27"/>
      <c r="D335" s="27"/>
      <c r="E335" s="27"/>
      <c r="F335" s="27"/>
      <c r="G335" s="27"/>
      <c r="H335" s="27"/>
    </row>
    <row r="336" spans="2:8" ht="12.75">
      <c r="B336" s="31"/>
      <c r="C336" s="27"/>
      <c r="D336" s="27"/>
      <c r="E336" s="27"/>
      <c r="F336" s="27"/>
      <c r="G336" s="27"/>
      <c r="H336" s="27"/>
    </row>
    <row r="337" spans="2:8" ht="12.75">
      <c r="B337" s="31"/>
      <c r="C337" s="27"/>
      <c r="D337" s="27"/>
      <c r="E337" s="27"/>
      <c r="F337" s="27"/>
      <c r="G337" s="27"/>
      <c r="H337" s="27"/>
    </row>
    <row r="338" spans="2:8" ht="12.75">
      <c r="B338" s="31"/>
      <c r="C338" s="27"/>
      <c r="D338" s="27"/>
      <c r="E338" s="27"/>
      <c r="F338" s="27"/>
      <c r="G338" s="27"/>
      <c r="H338" s="27"/>
    </row>
    <row r="339" spans="2:8" ht="12.75">
      <c r="B339" s="31"/>
      <c r="C339" s="27"/>
      <c r="D339" s="27"/>
      <c r="E339" s="27"/>
      <c r="F339" s="27"/>
      <c r="G339" s="27"/>
      <c r="H339" s="27"/>
    </row>
    <row r="340" spans="2:8" ht="12.75">
      <c r="B340" s="31"/>
      <c r="C340" s="27"/>
      <c r="D340" s="27"/>
      <c r="E340" s="27"/>
      <c r="F340" s="27"/>
      <c r="G340" s="27"/>
      <c r="H340" s="27"/>
    </row>
    <row r="341" spans="2:8" ht="12.75">
      <c r="B341" s="31"/>
      <c r="C341" s="27"/>
      <c r="D341" s="27"/>
      <c r="E341" s="27"/>
      <c r="F341" s="27"/>
      <c r="G341" s="27"/>
      <c r="H341" s="27"/>
    </row>
    <row r="342" spans="2:8" ht="12.75">
      <c r="B342" s="31"/>
      <c r="C342" s="27"/>
      <c r="D342" s="27"/>
      <c r="E342" s="27"/>
      <c r="F342" s="27"/>
      <c r="G342" s="27"/>
      <c r="H342" s="27"/>
    </row>
    <row r="343" spans="2:8" ht="12.75">
      <c r="B343" s="31"/>
      <c r="C343" s="27"/>
      <c r="D343" s="27"/>
      <c r="E343" s="27"/>
      <c r="F343" s="27"/>
      <c r="G343" s="27"/>
      <c r="H343" s="27"/>
    </row>
    <row r="344" spans="2:8" ht="12.75">
      <c r="B344" s="31"/>
      <c r="C344" s="27"/>
      <c r="D344" s="27"/>
      <c r="E344" s="27"/>
      <c r="F344" s="27"/>
      <c r="G344" s="27"/>
      <c r="H344" s="27"/>
    </row>
    <row r="345" spans="2:8" ht="12.75">
      <c r="B345" s="31"/>
      <c r="C345" s="27"/>
      <c r="D345" s="27"/>
      <c r="E345" s="27"/>
      <c r="F345" s="27"/>
      <c r="G345" s="27"/>
      <c r="H345" s="27"/>
    </row>
    <row r="346" spans="2:8" ht="12.75">
      <c r="B346" s="31"/>
      <c r="C346" s="27"/>
      <c r="D346" s="27"/>
      <c r="E346" s="27"/>
      <c r="F346" s="27"/>
      <c r="G346" s="27"/>
      <c r="H346" s="27"/>
    </row>
    <row r="347" spans="2:8" ht="12.75">
      <c r="B347" s="31"/>
      <c r="C347" s="27"/>
      <c r="D347" s="27"/>
      <c r="E347" s="27"/>
      <c r="F347" s="27"/>
      <c r="G347" s="27"/>
      <c r="H347" s="27"/>
    </row>
    <row r="348" spans="2:8" ht="12.75">
      <c r="B348" s="31"/>
      <c r="C348" s="27"/>
      <c r="D348" s="27"/>
      <c r="E348" s="27"/>
      <c r="F348" s="27"/>
      <c r="G348" s="27"/>
      <c r="H348" s="27"/>
    </row>
    <row r="349" spans="2:8" ht="12.75">
      <c r="B349" s="31"/>
      <c r="C349" s="27"/>
      <c r="D349" s="27"/>
      <c r="E349" s="27"/>
      <c r="F349" s="27"/>
      <c r="G349" s="27"/>
      <c r="H349" s="27"/>
    </row>
    <row r="350" spans="2:8" ht="12.75">
      <c r="B350" s="31"/>
      <c r="C350" s="27"/>
      <c r="D350" s="27"/>
      <c r="E350" s="27"/>
      <c r="F350" s="27"/>
      <c r="G350" s="27"/>
      <c r="H350" s="27"/>
    </row>
    <row r="351" spans="2:8" ht="12.75">
      <c r="B351" s="31"/>
      <c r="C351" s="27"/>
      <c r="D351" s="27"/>
      <c r="E351" s="27"/>
      <c r="F351" s="27"/>
      <c r="G351" s="27"/>
      <c r="H351" s="27"/>
    </row>
    <row r="352" spans="2:8" ht="12.75">
      <c r="B352" s="31"/>
      <c r="C352" s="27"/>
      <c r="D352" s="27"/>
      <c r="E352" s="27"/>
      <c r="F352" s="27"/>
      <c r="G352" s="27"/>
      <c r="H352" s="27"/>
    </row>
    <row r="353" spans="2:8" ht="12.75">
      <c r="B353" s="31"/>
      <c r="C353" s="27"/>
      <c r="D353" s="27"/>
      <c r="E353" s="27"/>
      <c r="F353" s="27"/>
      <c r="G353" s="27"/>
      <c r="H353" s="27"/>
    </row>
    <row r="354" spans="2:8" ht="12.75">
      <c r="B354" s="31"/>
      <c r="C354" s="27"/>
      <c r="D354" s="27"/>
      <c r="E354" s="27"/>
      <c r="F354" s="27"/>
      <c r="G354" s="27"/>
      <c r="H354" s="27"/>
    </row>
    <row r="355" spans="2:8" ht="12.75">
      <c r="B355" s="31"/>
      <c r="C355" s="27"/>
      <c r="D355" s="27"/>
      <c r="E355" s="27"/>
      <c r="F355" s="27"/>
      <c r="G355" s="27"/>
      <c r="H355" s="27"/>
    </row>
    <row r="356" spans="2:8" ht="12.75">
      <c r="B356" s="31"/>
      <c r="C356" s="27"/>
      <c r="D356" s="27"/>
      <c r="E356" s="27"/>
      <c r="F356" s="27"/>
      <c r="G356" s="27"/>
      <c r="H356" s="27"/>
    </row>
    <row r="357" spans="2:8" ht="12.75">
      <c r="B357" s="31"/>
      <c r="C357" s="27"/>
      <c r="D357" s="27"/>
      <c r="E357" s="27"/>
      <c r="F357" s="27"/>
      <c r="G357" s="27"/>
      <c r="H357" s="27"/>
    </row>
    <row r="358" spans="2:8" ht="12.75">
      <c r="B358" s="31"/>
      <c r="C358" s="27"/>
      <c r="D358" s="27"/>
      <c r="E358" s="27"/>
      <c r="F358" s="27"/>
      <c r="G358" s="27"/>
      <c r="H358" s="27"/>
    </row>
    <row r="359" spans="2:8" ht="12.75">
      <c r="B359" s="31"/>
      <c r="C359" s="27"/>
      <c r="D359" s="27"/>
      <c r="E359" s="27"/>
      <c r="F359" s="27"/>
      <c r="G359" s="27"/>
      <c r="H359" s="27"/>
    </row>
    <row r="360" spans="2:8" ht="12.75">
      <c r="B360" s="31"/>
      <c r="C360" s="27"/>
      <c r="D360" s="27"/>
      <c r="E360" s="27"/>
      <c r="F360" s="27"/>
      <c r="G360" s="27"/>
      <c r="H360" s="27"/>
    </row>
    <row r="361" spans="2:8" ht="12.75">
      <c r="B361" s="31"/>
      <c r="C361" s="27"/>
      <c r="D361" s="27"/>
      <c r="E361" s="27"/>
      <c r="F361" s="27"/>
      <c r="G361" s="27"/>
      <c r="H361" s="27"/>
    </row>
    <row r="362" spans="2:8" ht="12.75">
      <c r="B362" s="31"/>
      <c r="C362" s="27"/>
      <c r="D362" s="27"/>
      <c r="E362" s="27"/>
      <c r="F362" s="27"/>
      <c r="G362" s="27"/>
      <c r="H362" s="27"/>
    </row>
    <row r="363" spans="2:8" ht="12.75">
      <c r="B363" s="31"/>
      <c r="C363" s="27"/>
      <c r="D363" s="27"/>
      <c r="E363" s="27"/>
      <c r="F363" s="27"/>
      <c r="G363" s="27"/>
      <c r="H363" s="27"/>
    </row>
    <row r="364" spans="2:8" ht="12.75">
      <c r="B364" s="31"/>
      <c r="C364" s="27"/>
      <c r="D364" s="27"/>
      <c r="E364" s="27"/>
      <c r="F364" s="27"/>
      <c r="G364" s="27"/>
      <c r="H364" s="27"/>
    </row>
    <row r="365" spans="2:8" ht="12.75">
      <c r="B365" s="31"/>
      <c r="C365" s="27"/>
      <c r="D365" s="27"/>
      <c r="E365" s="27"/>
      <c r="F365" s="27"/>
      <c r="G365" s="27"/>
      <c r="H365" s="27"/>
    </row>
    <row r="366" spans="2:8" ht="12.75">
      <c r="B366" s="31"/>
      <c r="C366" s="27"/>
      <c r="D366" s="27"/>
      <c r="E366" s="27"/>
      <c r="F366" s="27"/>
      <c r="G366" s="27"/>
      <c r="H366" s="27"/>
    </row>
    <row r="367" spans="2:8" ht="12.75">
      <c r="B367" s="31"/>
      <c r="C367" s="27"/>
      <c r="D367" s="27"/>
      <c r="E367" s="27"/>
      <c r="F367" s="27"/>
      <c r="G367" s="27"/>
      <c r="H367" s="27"/>
    </row>
    <row r="368" spans="2:8" ht="12.75">
      <c r="B368" s="31"/>
      <c r="C368" s="27"/>
      <c r="D368" s="27"/>
      <c r="E368" s="27"/>
      <c r="F368" s="27"/>
      <c r="G368" s="27"/>
      <c r="H368" s="27"/>
    </row>
    <row r="369" spans="2:8" ht="12.75">
      <c r="B369" s="31"/>
      <c r="C369" s="27"/>
      <c r="D369" s="27"/>
      <c r="E369" s="27"/>
      <c r="F369" s="27"/>
      <c r="G369" s="27"/>
      <c r="H369" s="27"/>
    </row>
    <row r="370" spans="2:8" ht="12.75">
      <c r="B370" s="31"/>
      <c r="C370" s="27"/>
      <c r="D370" s="27"/>
      <c r="E370" s="27"/>
      <c r="F370" s="27"/>
      <c r="G370" s="27"/>
      <c r="H370" s="27"/>
    </row>
    <row r="371" spans="2:8" ht="12.75">
      <c r="B371" s="31"/>
      <c r="C371" s="27"/>
      <c r="D371" s="27"/>
      <c r="E371" s="27"/>
      <c r="F371" s="27"/>
      <c r="G371" s="27"/>
      <c r="H371" s="27"/>
    </row>
    <row r="372" spans="2:8" ht="12.75">
      <c r="B372" s="31"/>
      <c r="C372" s="27"/>
      <c r="D372" s="27"/>
      <c r="E372" s="27"/>
      <c r="F372" s="27"/>
      <c r="G372" s="27"/>
      <c r="H372" s="27"/>
    </row>
    <row r="373" spans="2:8" ht="12.75">
      <c r="B373" s="31"/>
      <c r="C373" s="27"/>
      <c r="D373" s="27"/>
      <c r="E373" s="27"/>
      <c r="F373" s="27"/>
      <c r="G373" s="27"/>
      <c r="H373" s="27"/>
    </row>
    <row r="374" spans="2:8" ht="12.75">
      <c r="B374" s="31"/>
      <c r="C374" s="27"/>
      <c r="D374" s="27"/>
      <c r="E374" s="27"/>
      <c r="F374" s="27"/>
      <c r="G374" s="27"/>
      <c r="H374" s="27"/>
    </row>
    <row r="375" spans="2:8" ht="12.75">
      <c r="B375" s="31"/>
      <c r="C375" s="27"/>
      <c r="D375" s="27"/>
      <c r="E375" s="27"/>
      <c r="F375" s="27"/>
      <c r="G375" s="27"/>
      <c r="H375" s="27"/>
    </row>
    <row r="376" spans="2:8" ht="12.75">
      <c r="B376" s="31"/>
      <c r="C376" s="27"/>
      <c r="D376" s="27"/>
      <c r="E376" s="27"/>
      <c r="F376" s="27"/>
      <c r="G376" s="27"/>
      <c r="H376" s="27"/>
    </row>
    <row r="377" spans="2:8" ht="12.75">
      <c r="B377" s="31"/>
      <c r="C377" s="27"/>
      <c r="D377" s="27"/>
      <c r="E377" s="27"/>
      <c r="F377" s="27"/>
      <c r="G377" s="27"/>
      <c r="H377" s="27"/>
    </row>
    <row r="378" spans="2:8" ht="12.75">
      <c r="B378" s="31"/>
      <c r="C378" s="27"/>
      <c r="D378" s="27"/>
      <c r="E378" s="27"/>
      <c r="F378" s="27"/>
      <c r="G378" s="27"/>
      <c r="H378" s="27"/>
    </row>
    <row r="379" spans="2:8" ht="12.75">
      <c r="B379" s="31"/>
      <c r="C379" s="27"/>
      <c r="D379" s="27"/>
      <c r="E379" s="27"/>
      <c r="F379" s="27"/>
      <c r="G379" s="27"/>
      <c r="H379" s="27"/>
    </row>
    <row r="380" spans="2:8" ht="12.75">
      <c r="B380" s="31"/>
      <c r="C380" s="27"/>
      <c r="D380" s="27"/>
      <c r="E380" s="27"/>
      <c r="F380" s="27"/>
      <c r="G380" s="27"/>
      <c r="H380" s="27"/>
    </row>
    <row r="381" spans="2:8" ht="12.75">
      <c r="B381" s="31"/>
      <c r="C381" s="27"/>
      <c r="D381" s="27"/>
      <c r="E381" s="27"/>
      <c r="F381" s="27"/>
      <c r="G381" s="27"/>
      <c r="H381" s="27"/>
    </row>
    <row r="382" spans="2:8" ht="12.75">
      <c r="B382" s="31"/>
      <c r="C382" s="27"/>
      <c r="D382" s="27"/>
      <c r="E382" s="27"/>
      <c r="F382" s="27"/>
      <c r="G382" s="27"/>
      <c r="H382" s="27"/>
    </row>
    <row r="383" spans="2:8" ht="12.75">
      <c r="B383" s="31"/>
      <c r="C383" s="27"/>
      <c r="D383" s="27"/>
      <c r="E383" s="27"/>
      <c r="F383" s="27"/>
      <c r="G383" s="27"/>
      <c r="H383" s="27"/>
    </row>
    <row r="384" spans="2:8" ht="12.75">
      <c r="B384" s="31"/>
      <c r="C384" s="27"/>
      <c r="D384" s="27"/>
      <c r="E384" s="27"/>
      <c r="F384" s="27"/>
      <c r="G384" s="27"/>
      <c r="H384" s="27"/>
    </row>
    <row r="385" spans="2:8" ht="12.75">
      <c r="B385" s="31"/>
      <c r="C385" s="27"/>
      <c r="D385" s="27"/>
      <c r="E385" s="27"/>
      <c r="F385" s="27"/>
      <c r="G385" s="27"/>
      <c r="H385" s="27"/>
    </row>
    <row r="386" spans="2:8" ht="12.75">
      <c r="B386" s="31"/>
      <c r="C386" s="27"/>
      <c r="D386" s="27"/>
      <c r="E386" s="27"/>
      <c r="F386" s="27"/>
      <c r="G386" s="27"/>
      <c r="H386" s="27"/>
    </row>
    <row r="387" spans="2:8" ht="12.75">
      <c r="B387" s="31"/>
      <c r="C387" s="27"/>
      <c r="D387" s="27"/>
      <c r="E387" s="27"/>
      <c r="F387" s="27"/>
      <c r="G387" s="27"/>
      <c r="H387" s="27"/>
    </row>
    <row r="388" spans="2:8" ht="12.75">
      <c r="B388" s="31"/>
      <c r="C388" s="27"/>
      <c r="D388" s="27"/>
      <c r="E388" s="27"/>
      <c r="F388" s="27"/>
      <c r="G388" s="27"/>
      <c r="H388" s="27"/>
    </row>
    <row r="389" spans="2:8" ht="12.75">
      <c r="B389" s="31"/>
      <c r="C389" s="27"/>
      <c r="D389" s="27"/>
      <c r="E389" s="27"/>
      <c r="F389" s="27"/>
      <c r="G389" s="27"/>
      <c r="H389" s="27"/>
    </row>
    <row r="390" spans="2:8" ht="12.75">
      <c r="B390" s="31"/>
      <c r="C390" s="27"/>
      <c r="D390" s="27"/>
      <c r="E390" s="27"/>
      <c r="F390" s="27"/>
      <c r="G390" s="27"/>
      <c r="H390" s="27"/>
    </row>
    <row r="391" spans="2:8" ht="12.75">
      <c r="B391" s="31"/>
      <c r="C391" s="27"/>
      <c r="D391" s="27"/>
      <c r="E391" s="27"/>
      <c r="F391" s="27"/>
      <c r="G391" s="27"/>
      <c r="H391" s="27"/>
    </row>
    <row r="392" spans="2:8" ht="12.75">
      <c r="B392" s="31"/>
      <c r="C392" s="27"/>
      <c r="D392" s="27"/>
      <c r="E392" s="27"/>
      <c r="F392" s="27"/>
      <c r="G392" s="27"/>
      <c r="H392" s="27"/>
    </row>
    <row r="393" spans="2:8" ht="12.75">
      <c r="B393" s="31"/>
      <c r="C393" s="27"/>
      <c r="D393" s="27"/>
      <c r="E393" s="27"/>
      <c r="F393" s="27"/>
      <c r="G393" s="27"/>
      <c r="H393" s="27"/>
    </row>
    <row r="394" spans="2:8" ht="12.75">
      <c r="B394" s="31"/>
      <c r="C394" s="27"/>
      <c r="D394" s="27"/>
      <c r="E394" s="27"/>
      <c r="F394" s="27"/>
      <c r="G394" s="27"/>
      <c r="H394" s="27"/>
    </row>
    <row r="395" spans="2:8" ht="12.75">
      <c r="B395" s="31"/>
      <c r="C395" s="27"/>
      <c r="D395" s="27"/>
      <c r="E395" s="27"/>
      <c r="F395" s="27"/>
      <c r="G395" s="27"/>
      <c r="H395" s="27"/>
    </row>
    <row r="396" spans="2:8" ht="12.75">
      <c r="B396" s="31"/>
      <c r="C396" s="27"/>
      <c r="D396" s="27"/>
      <c r="E396" s="27"/>
      <c r="F396" s="27"/>
      <c r="G396" s="27"/>
      <c r="H396" s="27"/>
    </row>
    <row r="397" spans="2:8" ht="12.75">
      <c r="B397" s="31"/>
      <c r="C397" s="27"/>
      <c r="D397" s="27"/>
      <c r="E397" s="27"/>
      <c r="F397" s="27"/>
      <c r="G397" s="27"/>
      <c r="H397" s="27"/>
    </row>
    <row r="398" spans="2:8" ht="12.75">
      <c r="B398" s="31"/>
      <c r="C398" s="27"/>
      <c r="D398" s="27"/>
      <c r="E398" s="27"/>
      <c r="F398" s="27"/>
      <c r="G398" s="27"/>
      <c r="H398" s="27"/>
    </row>
    <row r="399" spans="2:8" ht="12.75">
      <c r="B399" s="31"/>
      <c r="C399" s="27"/>
      <c r="D399" s="27"/>
      <c r="E399" s="27"/>
      <c r="F399" s="27"/>
      <c r="G399" s="27"/>
      <c r="H399" s="27"/>
    </row>
    <row r="400" spans="2:8" ht="12.75">
      <c r="B400" s="31"/>
      <c r="C400" s="27"/>
      <c r="D400" s="27"/>
      <c r="E400" s="27"/>
      <c r="F400" s="27"/>
      <c r="G400" s="27"/>
      <c r="H400" s="27"/>
    </row>
    <row r="401" spans="2:8" ht="12.75">
      <c r="B401" s="31"/>
      <c r="C401" s="27"/>
      <c r="D401" s="27"/>
      <c r="E401" s="27"/>
      <c r="F401" s="27"/>
      <c r="G401" s="27"/>
      <c r="H401" s="27"/>
    </row>
    <row r="402" spans="2:8" ht="12.75">
      <c r="B402" s="31"/>
      <c r="C402" s="27"/>
      <c r="D402" s="27"/>
      <c r="E402" s="27"/>
      <c r="F402" s="27"/>
      <c r="G402" s="27"/>
      <c r="H402" s="27"/>
    </row>
    <row r="403" spans="2:8" ht="12.75">
      <c r="B403" s="31"/>
      <c r="C403" s="27"/>
      <c r="D403" s="27"/>
      <c r="E403" s="27"/>
      <c r="F403" s="27"/>
      <c r="G403" s="27"/>
      <c r="H403" s="27"/>
    </row>
    <row r="404" spans="2:8" ht="12.75">
      <c r="B404" s="31"/>
      <c r="C404" s="27"/>
      <c r="D404" s="27"/>
      <c r="E404" s="27"/>
      <c r="F404" s="27"/>
      <c r="G404" s="27"/>
      <c r="H404" s="27"/>
    </row>
    <row r="405" spans="2:8" ht="12.75">
      <c r="B405" s="31"/>
      <c r="C405" s="27"/>
      <c r="D405" s="27"/>
      <c r="E405" s="27"/>
      <c r="F405" s="27"/>
      <c r="G405" s="27"/>
      <c r="H405" s="27"/>
    </row>
    <row r="406" spans="2:8" ht="12.75">
      <c r="B406" s="31"/>
      <c r="C406" s="27"/>
      <c r="D406" s="27"/>
      <c r="E406" s="27"/>
      <c r="F406" s="27"/>
      <c r="G406" s="27"/>
      <c r="H406" s="27"/>
    </row>
    <row r="407" spans="2:8" ht="12.75">
      <c r="B407" s="31"/>
      <c r="C407" s="27"/>
      <c r="D407" s="27"/>
      <c r="E407" s="27"/>
      <c r="F407" s="27"/>
      <c r="G407" s="27"/>
      <c r="H407" s="27"/>
    </row>
    <row r="408" spans="2:8" ht="12.75">
      <c r="B408" s="31"/>
      <c r="C408" s="27"/>
      <c r="D408" s="27"/>
      <c r="E408" s="27"/>
      <c r="F408" s="27"/>
      <c r="G408" s="27"/>
      <c r="H408" s="27"/>
    </row>
    <row r="409" spans="2:8" ht="12.75">
      <c r="B409" s="31"/>
      <c r="C409" s="27"/>
      <c r="D409" s="27"/>
      <c r="E409" s="27"/>
      <c r="F409" s="27"/>
      <c r="G409" s="27"/>
      <c r="H409" s="27"/>
    </row>
    <row r="410" spans="2:8" ht="12.75">
      <c r="B410" s="31"/>
      <c r="C410" s="27"/>
      <c r="D410" s="27"/>
      <c r="E410" s="27"/>
      <c r="F410" s="27"/>
      <c r="G410" s="27"/>
      <c r="H410" s="27"/>
    </row>
    <row r="411" spans="2:8" ht="12.75">
      <c r="B411" s="31"/>
      <c r="C411" s="27"/>
      <c r="D411" s="27"/>
      <c r="E411" s="27"/>
      <c r="F411" s="27"/>
      <c r="G411" s="27"/>
      <c r="H411" s="27"/>
    </row>
    <row r="412" spans="2:8" ht="12.75">
      <c r="B412" s="31"/>
      <c r="C412" s="27"/>
      <c r="D412" s="27"/>
      <c r="E412" s="27"/>
      <c r="F412" s="27"/>
      <c r="G412" s="27"/>
      <c r="H412" s="27"/>
    </row>
    <row r="413" spans="2:8" ht="12.75">
      <c r="B413" s="31"/>
      <c r="C413" s="27"/>
      <c r="D413" s="27"/>
      <c r="E413" s="27"/>
      <c r="F413" s="27"/>
      <c r="G413" s="27"/>
      <c r="H413" s="27"/>
    </row>
    <row r="414" spans="2:8" ht="12.75">
      <c r="B414" s="31"/>
      <c r="C414" s="27"/>
      <c r="D414" s="27"/>
      <c r="E414" s="27"/>
      <c r="F414" s="27"/>
      <c r="G414" s="27"/>
      <c r="H414" s="27"/>
    </row>
    <row r="415" spans="2:8" ht="12.75">
      <c r="B415" s="31"/>
      <c r="C415" s="27"/>
      <c r="D415" s="27"/>
      <c r="E415" s="27"/>
      <c r="F415" s="27"/>
      <c r="G415" s="27"/>
      <c r="H415" s="27"/>
    </row>
    <row r="416" spans="2:8" ht="12.75">
      <c r="B416" s="31"/>
      <c r="C416" s="27"/>
      <c r="D416" s="27"/>
      <c r="E416" s="27"/>
      <c r="F416" s="27"/>
      <c r="G416" s="27"/>
      <c r="H416" s="27"/>
    </row>
    <row r="417" spans="2:8" ht="12.75">
      <c r="B417" s="31"/>
      <c r="C417" s="27"/>
      <c r="D417" s="27"/>
      <c r="E417" s="27"/>
      <c r="F417" s="27"/>
      <c r="G417" s="27"/>
      <c r="H417" s="27"/>
    </row>
    <row r="418" spans="2:8" ht="12.75">
      <c r="B418" s="31"/>
      <c r="C418" s="27"/>
      <c r="D418" s="27"/>
      <c r="E418" s="27"/>
      <c r="F418" s="27"/>
      <c r="G418" s="27"/>
      <c r="H418" s="27"/>
    </row>
    <row r="419" spans="2:8" ht="12.75">
      <c r="B419" s="31"/>
      <c r="C419" s="27"/>
      <c r="D419" s="27"/>
      <c r="E419" s="27"/>
      <c r="F419" s="27"/>
      <c r="G419" s="27"/>
      <c r="H419" s="27"/>
    </row>
    <row r="420" spans="2:8" ht="12.75">
      <c r="B420" s="31"/>
      <c r="C420" s="27"/>
      <c r="D420" s="27"/>
      <c r="E420" s="27"/>
      <c r="F420" s="27"/>
      <c r="G420" s="27"/>
      <c r="H420" s="27"/>
    </row>
    <row r="421" spans="2:8" ht="12.75">
      <c r="B421" s="31"/>
      <c r="C421" s="27"/>
      <c r="D421" s="27"/>
      <c r="E421" s="27"/>
      <c r="F421" s="27"/>
      <c r="G421" s="27"/>
      <c r="H421" s="27"/>
    </row>
    <row r="422" spans="2:8" ht="12.75">
      <c r="B422" s="31"/>
      <c r="C422" s="27"/>
      <c r="D422" s="27"/>
      <c r="E422" s="27"/>
      <c r="F422" s="27"/>
      <c r="G422" s="27"/>
      <c r="H422" s="27"/>
    </row>
    <row r="423" spans="2:8" ht="12.75">
      <c r="B423" s="31"/>
      <c r="C423" s="27"/>
      <c r="D423" s="27"/>
      <c r="E423" s="27"/>
      <c r="F423" s="27"/>
      <c r="G423" s="27"/>
      <c r="H423" s="27"/>
    </row>
    <row r="424" spans="2:8" ht="12.75">
      <c r="B424" s="31"/>
      <c r="C424" s="27"/>
      <c r="D424" s="27"/>
      <c r="E424" s="27"/>
      <c r="F424" s="27"/>
      <c r="G424" s="27"/>
      <c r="H424" s="27"/>
    </row>
    <row r="425" spans="2:8" ht="12.75">
      <c r="B425" s="31"/>
      <c r="C425" s="27"/>
      <c r="D425" s="27"/>
      <c r="E425" s="27"/>
      <c r="F425" s="27"/>
      <c r="G425" s="27"/>
      <c r="H425" s="27"/>
    </row>
    <row r="426" spans="2:8" ht="12.75">
      <c r="B426" s="31"/>
      <c r="C426" s="27"/>
      <c r="D426" s="27"/>
      <c r="E426" s="27"/>
      <c r="F426" s="27"/>
      <c r="G426" s="27"/>
      <c r="H426" s="27"/>
    </row>
    <row r="427" spans="2:8" ht="12.75">
      <c r="B427" s="31"/>
      <c r="C427" s="27"/>
      <c r="D427" s="27"/>
      <c r="E427" s="27"/>
      <c r="F427" s="27"/>
      <c r="G427" s="27"/>
      <c r="H427" s="27"/>
    </row>
    <row r="428" spans="2:8" ht="12.75">
      <c r="B428" s="31"/>
      <c r="C428" s="27"/>
      <c r="D428" s="27"/>
      <c r="E428" s="27"/>
      <c r="F428" s="27"/>
      <c r="G428" s="27"/>
      <c r="H428" s="27"/>
    </row>
    <row r="429" spans="2:8" ht="12.75">
      <c r="B429" s="31"/>
      <c r="C429" s="27"/>
      <c r="D429" s="27"/>
      <c r="E429" s="27"/>
      <c r="F429" s="27"/>
      <c r="G429" s="27"/>
      <c r="H429" s="27"/>
    </row>
    <row r="430" spans="2:8" ht="12.75">
      <c r="B430" s="31"/>
      <c r="C430" s="27"/>
      <c r="D430" s="27"/>
      <c r="E430" s="27"/>
      <c r="F430" s="27"/>
      <c r="G430" s="27"/>
      <c r="H430" s="27"/>
    </row>
    <row r="431" spans="2:8" ht="12.75">
      <c r="B431" s="31"/>
      <c r="C431" s="27"/>
      <c r="D431" s="27"/>
      <c r="E431" s="27"/>
      <c r="F431" s="27"/>
      <c r="G431" s="27"/>
      <c r="H431" s="27"/>
    </row>
    <row r="432" spans="2:8" ht="12.75">
      <c r="B432" s="31"/>
      <c r="C432" s="27"/>
      <c r="D432" s="27"/>
      <c r="E432" s="27"/>
      <c r="F432" s="27"/>
      <c r="G432" s="27"/>
      <c r="H432" s="27"/>
    </row>
    <row r="433" spans="2:8" ht="12.75">
      <c r="B433" s="31"/>
      <c r="C433" s="27"/>
      <c r="D433" s="27"/>
      <c r="E433" s="27"/>
      <c r="F433" s="27"/>
      <c r="G433" s="27"/>
      <c r="H433" s="27"/>
    </row>
    <row r="434" spans="2:8" ht="12.75">
      <c r="B434" s="31"/>
      <c r="C434" s="27"/>
      <c r="D434" s="27"/>
      <c r="E434" s="27"/>
      <c r="F434" s="27"/>
      <c r="G434" s="27"/>
      <c r="H434" s="27"/>
    </row>
    <row r="435" spans="2:8" ht="12.75">
      <c r="B435" s="31"/>
      <c r="C435" s="27"/>
      <c r="D435" s="27"/>
      <c r="E435" s="27"/>
      <c r="F435" s="27"/>
      <c r="G435" s="27"/>
      <c r="H435" s="27"/>
    </row>
    <row r="436" spans="2:8" ht="12.75">
      <c r="B436" s="31"/>
      <c r="C436" s="27"/>
      <c r="D436" s="27"/>
      <c r="E436" s="27"/>
      <c r="F436" s="27"/>
      <c r="G436" s="27"/>
      <c r="H436" s="27"/>
    </row>
    <row r="437" spans="2:8" ht="12.75">
      <c r="B437" s="31"/>
      <c r="C437" s="27"/>
      <c r="D437" s="27"/>
      <c r="E437" s="27"/>
      <c r="F437" s="27"/>
      <c r="G437" s="27"/>
      <c r="H437" s="27"/>
    </row>
    <row r="438" spans="2:8" ht="12.75">
      <c r="B438" s="31"/>
      <c r="C438" s="27"/>
      <c r="D438" s="27"/>
      <c r="E438" s="27"/>
      <c r="F438" s="27"/>
      <c r="G438" s="27"/>
      <c r="H438" s="27"/>
    </row>
    <row r="439" spans="2:8" ht="12.75">
      <c r="B439" s="31"/>
      <c r="C439" s="27"/>
      <c r="D439" s="27"/>
      <c r="E439" s="27"/>
      <c r="F439" s="27"/>
      <c r="G439" s="27"/>
      <c r="H439" s="27"/>
    </row>
    <row r="440" spans="2:8" ht="12.75">
      <c r="B440" s="31"/>
      <c r="C440" s="27"/>
      <c r="D440" s="27"/>
      <c r="E440" s="27"/>
      <c r="F440" s="27"/>
      <c r="G440" s="27"/>
      <c r="H440" s="27"/>
    </row>
    <row r="441" spans="2:8" ht="12.75">
      <c r="B441" s="31"/>
      <c r="C441" s="27"/>
      <c r="D441" s="27"/>
      <c r="E441" s="27"/>
      <c r="F441" s="27"/>
      <c r="G441" s="27"/>
      <c r="H441" s="27"/>
    </row>
    <row r="442" spans="2:8" ht="12.75">
      <c r="B442" s="31"/>
      <c r="C442" s="27"/>
      <c r="D442" s="27"/>
      <c r="E442" s="27"/>
      <c r="F442" s="27"/>
      <c r="G442" s="27"/>
      <c r="H442" s="27"/>
    </row>
    <row r="443" spans="2:8" ht="12.75">
      <c r="B443" s="31"/>
      <c r="C443" s="27"/>
      <c r="D443" s="27"/>
      <c r="E443" s="27"/>
      <c r="F443" s="27"/>
      <c r="G443" s="27"/>
      <c r="H443" s="27"/>
    </row>
    <row r="444" spans="2:8" ht="12.75">
      <c r="B444" s="31"/>
      <c r="C444" s="27"/>
      <c r="D444" s="27"/>
      <c r="E444" s="27"/>
      <c r="F444" s="27"/>
      <c r="G444" s="27"/>
      <c r="H444" s="27"/>
    </row>
    <row r="445" spans="2:8" ht="12.75">
      <c r="B445" s="31"/>
      <c r="C445" s="27"/>
      <c r="D445" s="27"/>
      <c r="E445" s="27"/>
      <c r="F445" s="27"/>
      <c r="G445" s="27"/>
      <c r="H445" s="27"/>
    </row>
    <row r="446" spans="2:8" ht="12.75">
      <c r="B446" s="31"/>
      <c r="C446" s="27"/>
      <c r="D446" s="27"/>
      <c r="E446" s="27"/>
      <c r="F446" s="27"/>
      <c r="G446" s="27"/>
      <c r="H446" s="27"/>
    </row>
    <row r="447" spans="2:8" ht="12.75">
      <c r="B447" s="31"/>
      <c r="C447" s="27"/>
      <c r="D447" s="27"/>
      <c r="E447" s="27"/>
      <c r="F447" s="27"/>
      <c r="G447" s="27"/>
      <c r="H447" s="27"/>
    </row>
    <row r="448" spans="2:8" ht="12.75">
      <c r="B448" s="31"/>
      <c r="C448" s="27"/>
      <c r="D448" s="27"/>
      <c r="E448" s="27"/>
      <c r="F448" s="27"/>
      <c r="G448" s="27"/>
      <c r="H448" s="27"/>
    </row>
    <row r="449" spans="2:8" ht="12.75">
      <c r="B449" s="31"/>
      <c r="C449" s="27"/>
      <c r="D449" s="27"/>
      <c r="E449" s="27"/>
      <c r="F449" s="27"/>
      <c r="G449" s="27"/>
      <c r="H449" s="27"/>
    </row>
    <row r="450" spans="2:8" ht="12.75">
      <c r="B450" s="31"/>
      <c r="C450" s="27"/>
      <c r="D450" s="27"/>
      <c r="E450" s="27"/>
      <c r="F450" s="27"/>
      <c r="G450" s="27"/>
      <c r="H450" s="27"/>
    </row>
    <row r="451" spans="2:8" ht="12.75">
      <c r="B451" s="31"/>
      <c r="C451" s="27"/>
      <c r="D451" s="27"/>
      <c r="E451" s="27"/>
      <c r="F451" s="27"/>
      <c r="G451" s="27"/>
      <c r="H451" s="27"/>
    </row>
    <row r="452" spans="2:8" ht="12.75">
      <c r="B452" s="31"/>
      <c r="C452" s="27"/>
      <c r="D452" s="27"/>
      <c r="E452" s="27"/>
      <c r="F452" s="27"/>
      <c r="G452" s="27"/>
      <c r="H452" s="27"/>
    </row>
    <row r="453" spans="2:8" ht="12.75">
      <c r="B453" s="31"/>
      <c r="C453" s="27"/>
      <c r="D453" s="27"/>
      <c r="E453" s="27"/>
      <c r="F453" s="27"/>
      <c r="G453" s="27"/>
      <c r="H453" s="27"/>
    </row>
    <row r="454" spans="2:8" ht="12.75">
      <c r="B454" s="31"/>
      <c r="C454" s="27"/>
      <c r="D454" s="27"/>
      <c r="E454" s="27"/>
      <c r="F454" s="27"/>
      <c r="G454" s="27"/>
      <c r="H454" s="27"/>
    </row>
    <row r="455" spans="2:8" ht="12.75">
      <c r="B455" s="31"/>
      <c r="C455" s="27"/>
      <c r="D455" s="27"/>
      <c r="E455" s="27"/>
      <c r="F455" s="27"/>
      <c r="G455" s="27"/>
      <c r="H455" s="27"/>
    </row>
    <row r="456" spans="2:8" ht="12.75">
      <c r="B456" s="31"/>
      <c r="C456" s="27"/>
      <c r="D456" s="27"/>
      <c r="E456" s="27"/>
      <c r="F456" s="27"/>
      <c r="G456" s="27"/>
      <c r="H456" s="27"/>
    </row>
    <row r="457" spans="2:8" ht="12.75">
      <c r="B457" s="31"/>
      <c r="C457" s="27"/>
      <c r="D457" s="27"/>
      <c r="E457" s="27"/>
      <c r="F457" s="27"/>
      <c r="G457" s="27"/>
      <c r="H457" s="27"/>
    </row>
    <row r="458" spans="2:8" ht="12.75">
      <c r="B458" s="31"/>
      <c r="C458" s="27"/>
      <c r="D458" s="27"/>
      <c r="E458" s="27"/>
      <c r="F458" s="27"/>
      <c r="G458" s="27"/>
      <c r="H458" s="27"/>
    </row>
    <row r="459" spans="2:8" ht="12.75">
      <c r="B459" s="31"/>
      <c r="C459" s="27"/>
      <c r="D459" s="27"/>
      <c r="E459" s="27"/>
      <c r="F459" s="27"/>
      <c r="G459" s="27"/>
      <c r="H459" s="27"/>
    </row>
    <row r="460" spans="2:8" ht="12.75">
      <c r="B460" s="31"/>
      <c r="C460" s="27"/>
      <c r="D460" s="27"/>
      <c r="E460" s="27"/>
      <c r="F460" s="27"/>
      <c r="G460" s="27"/>
      <c r="H460" s="27"/>
    </row>
    <row r="461" spans="2:8" ht="12.75">
      <c r="B461" s="31"/>
      <c r="C461" s="27"/>
      <c r="D461" s="27"/>
      <c r="E461" s="27"/>
      <c r="F461" s="27"/>
      <c r="G461" s="27"/>
      <c r="H461" s="27"/>
    </row>
    <row r="462" spans="2:8" ht="12.75">
      <c r="B462" s="31"/>
      <c r="C462" s="27"/>
      <c r="D462" s="27"/>
      <c r="E462" s="27"/>
      <c r="F462" s="27"/>
      <c r="G462" s="27"/>
      <c r="H462" s="27"/>
    </row>
    <row r="463" spans="2:8" ht="12.75">
      <c r="B463" s="31"/>
      <c r="C463" s="27"/>
      <c r="D463" s="27"/>
      <c r="E463" s="27"/>
      <c r="F463" s="27"/>
      <c r="G463" s="27"/>
      <c r="H463" s="27"/>
    </row>
    <row r="464" spans="2:8" ht="12.75">
      <c r="B464" s="27"/>
      <c r="C464" s="27"/>
      <c r="D464" s="27"/>
      <c r="E464" s="27"/>
      <c r="F464" s="27"/>
      <c r="G464" s="27"/>
      <c r="H464" s="27"/>
    </row>
    <row r="465" spans="2:8" ht="12.75">
      <c r="B465" s="27"/>
      <c r="C465" s="27"/>
      <c r="D465" s="27"/>
      <c r="E465" s="27"/>
      <c r="F465" s="27"/>
      <c r="G465" s="27"/>
      <c r="H465" s="27"/>
    </row>
    <row r="466" spans="2:8" ht="12.75">
      <c r="B466" s="27"/>
      <c r="C466" s="27"/>
      <c r="D466" s="27"/>
      <c r="E466" s="27"/>
      <c r="F466" s="27"/>
      <c r="G466" s="27"/>
      <c r="H466" s="27"/>
    </row>
    <row r="467" spans="2:8" ht="12.75">
      <c r="B467" s="27"/>
      <c r="C467" s="27"/>
      <c r="D467" s="27"/>
      <c r="E467" s="27"/>
      <c r="F467" s="27"/>
      <c r="G467" s="27"/>
      <c r="H467" s="27"/>
    </row>
    <row r="468" spans="2:8" ht="12.75">
      <c r="B468" s="27"/>
      <c r="C468" s="27"/>
      <c r="D468" s="27"/>
      <c r="E468" s="27"/>
      <c r="F468" s="27"/>
      <c r="G468" s="27"/>
      <c r="H468" s="27"/>
    </row>
    <row r="469" spans="2:8" ht="12.75">
      <c r="B469" s="27"/>
      <c r="C469" s="27"/>
      <c r="D469" s="27"/>
      <c r="E469" s="27"/>
      <c r="F469" s="27"/>
      <c r="G469" s="27"/>
      <c r="H469" s="27"/>
    </row>
    <row r="470" spans="2:8" ht="12.75">
      <c r="B470" s="27"/>
      <c r="C470" s="27"/>
      <c r="D470" s="27"/>
      <c r="E470" s="27"/>
      <c r="F470" s="27"/>
      <c r="G470" s="27"/>
      <c r="H470" s="27"/>
    </row>
    <row r="471" spans="2:8" ht="12.75">
      <c r="B471" s="27"/>
      <c r="C471" s="27"/>
      <c r="D471" s="27"/>
      <c r="E471" s="27"/>
      <c r="F471" s="27"/>
      <c r="G471" s="27"/>
      <c r="H471" s="27"/>
    </row>
    <row r="472" spans="2:8" ht="12.75">
      <c r="B472" s="27"/>
      <c r="C472" s="27"/>
      <c r="D472" s="27"/>
      <c r="E472" s="27"/>
      <c r="F472" s="27"/>
      <c r="G472" s="27"/>
      <c r="H472" s="27"/>
    </row>
    <row r="473" spans="2:8" ht="12.75">
      <c r="B473" s="27"/>
      <c r="C473" s="27"/>
      <c r="D473" s="27"/>
      <c r="E473" s="27"/>
      <c r="F473" s="27"/>
      <c r="G473" s="27"/>
      <c r="H473" s="27"/>
    </row>
    <row r="474" spans="2:8" ht="12.75">
      <c r="B474" s="27"/>
      <c r="C474" s="27"/>
      <c r="D474" s="27"/>
      <c r="E474" s="27"/>
      <c r="F474" s="27"/>
      <c r="G474" s="27"/>
      <c r="H474" s="27"/>
    </row>
    <row r="475" spans="2:8" ht="12.75">
      <c r="B475" s="27"/>
      <c r="C475" s="27"/>
      <c r="D475" s="27"/>
      <c r="E475" s="27"/>
      <c r="F475" s="27"/>
      <c r="G475" s="27"/>
      <c r="H475" s="27"/>
    </row>
    <row r="476" spans="2:8" ht="12.75">
      <c r="B476" s="27"/>
      <c r="C476" s="27"/>
      <c r="D476" s="27"/>
      <c r="E476" s="27"/>
      <c r="F476" s="27"/>
      <c r="G476" s="27"/>
      <c r="H476" s="27"/>
    </row>
    <row r="477" spans="2:8" ht="12.75">
      <c r="B477" s="27"/>
      <c r="C477" s="27"/>
      <c r="D477" s="27"/>
      <c r="E477" s="27"/>
      <c r="F477" s="27"/>
      <c r="G477" s="27"/>
      <c r="H477" s="27"/>
    </row>
    <row r="478" spans="2:8" ht="12.75">
      <c r="B478" s="27"/>
      <c r="C478" s="27"/>
      <c r="D478" s="27"/>
      <c r="E478" s="27"/>
      <c r="F478" s="27"/>
      <c r="G478" s="27"/>
      <c r="H478" s="27"/>
    </row>
    <row r="479" spans="2:8" ht="12.75">
      <c r="B479" s="27"/>
      <c r="C479" s="27"/>
      <c r="D479" s="27"/>
      <c r="E479" s="27"/>
      <c r="F479" s="27"/>
      <c r="G479" s="27"/>
      <c r="H479" s="27"/>
    </row>
    <row r="480" spans="2:8" ht="12.75">
      <c r="B480" s="27"/>
      <c r="C480" s="27"/>
      <c r="D480" s="27"/>
      <c r="E480" s="27"/>
      <c r="F480" s="27"/>
      <c r="G480" s="27"/>
      <c r="H480" s="27"/>
    </row>
    <row r="481" spans="2:8" ht="12.75">
      <c r="B481" s="27"/>
      <c r="C481" s="27"/>
      <c r="D481" s="27"/>
      <c r="E481" s="27"/>
      <c r="F481" s="27"/>
      <c r="G481" s="27"/>
      <c r="H481" s="27"/>
    </row>
    <row r="482" spans="2:8" ht="12.75">
      <c r="B482" s="27"/>
      <c r="C482" s="27"/>
      <c r="D482" s="27"/>
      <c r="E482" s="27"/>
      <c r="F482" s="27"/>
      <c r="G482" s="27"/>
      <c r="H482" s="27"/>
    </row>
    <row r="483" spans="2:8" ht="12.75">
      <c r="B483" s="27"/>
      <c r="C483" s="27"/>
      <c r="D483" s="27"/>
      <c r="E483" s="27"/>
      <c r="F483" s="27"/>
      <c r="G483" s="27"/>
      <c r="H483" s="27"/>
    </row>
    <row r="484" spans="2:8" ht="12.75">
      <c r="B484" s="27"/>
      <c r="C484" s="27"/>
      <c r="D484" s="27"/>
      <c r="E484" s="27"/>
      <c r="F484" s="27"/>
      <c r="G484" s="27"/>
      <c r="H484" s="27"/>
    </row>
    <row r="485" spans="2:8" ht="12.75">
      <c r="B485" s="27"/>
      <c r="C485" s="27"/>
      <c r="D485" s="27"/>
      <c r="E485" s="27"/>
      <c r="F485" s="27"/>
      <c r="G485" s="27"/>
      <c r="H485" s="27"/>
    </row>
    <row r="486" spans="2:8" ht="12.75">
      <c r="B486" s="27"/>
      <c r="C486" s="27"/>
      <c r="D486" s="27"/>
      <c r="E486" s="27"/>
      <c r="F486" s="27"/>
      <c r="G486" s="27"/>
      <c r="H486" s="27"/>
    </row>
    <row r="487" spans="2:8" ht="12.75">
      <c r="B487" s="27"/>
      <c r="C487" s="27"/>
      <c r="D487" s="27"/>
      <c r="E487" s="27"/>
      <c r="F487" s="27"/>
      <c r="G487" s="27"/>
      <c r="H487" s="27"/>
    </row>
    <row r="488" spans="2:8" ht="12.75">
      <c r="B488" s="27"/>
      <c r="C488" s="27"/>
      <c r="D488" s="27"/>
      <c r="E488" s="27"/>
      <c r="F488" s="27"/>
      <c r="G488" s="27"/>
      <c r="H488" s="27"/>
    </row>
    <row r="489" spans="4:8" ht="12.75">
      <c r="D489" s="27"/>
      <c r="E489" s="27"/>
      <c r="F489" s="27"/>
      <c r="G489" s="27"/>
      <c r="H489" s="27"/>
    </row>
    <row r="490" spans="4:8" ht="12.75">
      <c r="D490" s="27"/>
      <c r="E490" s="27"/>
      <c r="F490" s="27"/>
      <c r="G490" s="27"/>
      <c r="H490" s="27"/>
    </row>
    <row r="491" spans="4:8" ht="12.75">
      <c r="D491" s="27"/>
      <c r="E491" s="27"/>
      <c r="F491" s="27"/>
      <c r="G491" s="27"/>
      <c r="H491" s="27"/>
    </row>
    <row r="492" spans="4:8" ht="12.75">
      <c r="D492" s="27"/>
      <c r="E492" s="27"/>
      <c r="F492" s="27"/>
      <c r="G492" s="27"/>
      <c r="H492" s="27"/>
    </row>
    <row r="493" spans="4:8" ht="12.75">
      <c r="D493" s="27"/>
      <c r="E493" s="27"/>
      <c r="F493" s="27"/>
      <c r="G493" s="27"/>
      <c r="H493" s="27"/>
    </row>
    <row r="494" spans="4:8" ht="12.75">
      <c r="D494" s="27"/>
      <c r="E494" s="27"/>
      <c r="F494" s="27"/>
      <c r="G494" s="27"/>
      <c r="H494" s="27"/>
    </row>
    <row r="495" spans="4:8" ht="12.75">
      <c r="D495" s="27"/>
      <c r="E495" s="27"/>
      <c r="F495" s="27"/>
      <c r="G495" s="27"/>
      <c r="H495" s="27"/>
    </row>
    <row r="496" spans="4:8" ht="12.75">
      <c r="D496" s="27"/>
      <c r="E496" s="27"/>
      <c r="F496" s="27"/>
      <c r="G496" s="27"/>
      <c r="H496" s="27"/>
    </row>
    <row r="497" spans="4:8" ht="12.75">
      <c r="D497" s="27"/>
      <c r="E497" s="27"/>
      <c r="F497" s="27"/>
      <c r="G497" s="27"/>
      <c r="H497" s="27"/>
    </row>
    <row r="498" spans="4:8" ht="12.75">
      <c r="D498" s="27"/>
      <c r="E498" s="27"/>
      <c r="F498" s="27"/>
      <c r="G498" s="27"/>
      <c r="H498" s="27"/>
    </row>
    <row r="499" spans="4:8" ht="12.75">
      <c r="D499" s="27"/>
      <c r="E499" s="27"/>
      <c r="F499" s="27"/>
      <c r="G499" s="27"/>
      <c r="H499" s="27"/>
    </row>
    <row r="500" spans="4:8" ht="12.75">
      <c r="D500" s="27"/>
      <c r="E500" s="27"/>
      <c r="F500" s="27"/>
      <c r="G500" s="27"/>
      <c r="H500" s="27"/>
    </row>
    <row r="501" spans="4:8" ht="12.75">
      <c r="D501" s="27"/>
      <c r="E501" s="27"/>
      <c r="F501" s="27"/>
      <c r="G501" s="27"/>
      <c r="H501" s="27"/>
    </row>
    <row r="502" spans="4:8" ht="12.75">
      <c r="D502" s="27"/>
      <c r="E502" s="27"/>
      <c r="F502" s="27"/>
      <c r="G502" s="27"/>
      <c r="H502" s="27"/>
    </row>
    <row r="503" spans="4:8" ht="12.75">
      <c r="D503" s="27"/>
      <c r="E503" s="27"/>
      <c r="F503" s="27"/>
      <c r="G503" s="27"/>
      <c r="H503" s="27"/>
    </row>
    <row r="504" spans="4:8" ht="12.75">
      <c r="D504" s="27"/>
      <c r="E504" s="27"/>
      <c r="F504" s="27"/>
      <c r="G504" s="27"/>
      <c r="H504" s="27"/>
    </row>
    <row r="505" spans="4:8" ht="12.75">
      <c r="D505" s="27"/>
      <c r="E505" s="27"/>
      <c r="F505" s="27"/>
      <c r="G505" s="27"/>
      <c r="H505" s="27"/>
    </row>
    <row r="506" spans="4:8" ht="12.75">
      <c r="D506" s="27"/>
      <c r="E506" s="27"/>
      <c r="F506" s="27"/>
      <c r="G506" s="27"/>
      <c r="H506" s="27"/>
    </row>
    <row r="507" spans="4:8" ht="12.75">
      <c r="D507" s="27"/>
      <c r="E507" s="27"/>
      <c r="F507" s="27"/>
      <c r="G507" s="27"/>
      <c r="H507" s="27"/>
    </row>
    <row r="508" spans="4:8" ht="12.75">
      <c r="D508" s="27"/>
      <c r="E508" s="27"/>
      <c r="F508" s="27"/>
      <c r="G508" s="27"/>
      <c r="H508" s="27"/>
    </row>
    <row r="509" spans="4:8" ht="12.75">
      <c r="D509" s="27"/>
      <c r="E509" s="27"/>
      <c r="F509" s="27"/>
      <c r="G509" s="27"/>
      <c r="H509" s="27"/>
    </row>
    <row r="510" spans="4:8" ht="12.75">
      <c r="D510" s="27"/>
      <c r="E510" s="27"/>
      <c r="F510" s="27"/>
      <c r="G510" s="27"/>
      <c r="H510" s="27"/>
    </row>
    <row r="511" spans="4:8" ht="12.75">
      <c r="D511" s="27"/>
      <c r="E511" s="27"/>
      <c r="F511" s="27"/>
      <c r="G511" s="27"/>
      <c r="H511" s="27"/>
    </row>
    <row r="512" spans="4:8" ht="12.75">
      <c r="D512" s="27"/>
      <c r="E512" s="27"/>
      <c r="F512" s="27"/>
      <c r="G512" s="27"/>
      <c r="H512" s="27"/>
    </row>
    <row r="513" spans="4:8" ht="12.75">
      <c r="D513" s="27"/>
      <c r="E513" s="27"/>
      <c r="F513" s="27"/>
      <c r="G513" s="27"/>
      <c r="H513" s="27"/>
    </row>
    <row r="514" spans="4:8" ht="12.75">
      <c r="D514" s="27"/>
      <c r="E514" s="27"/>
      <c r="F514" s="27"/>
      <c r="G514" s="27"/>
      <c r="H514" s="27"/>
    </row>
    <row r="515" spans="4:8" ht="12.75">
      <c r="D515" s="27"/>
      <c r="E515" s="27"/>
      <c r="F515" s="27"/>
      <c r="G515" s="27"/>
      <c r="H515" s="27"/>
    </row>
    <row r="516" spans="4:8" ht="12.75">
      <c r="D516" s="27"/>
      <c r="E516" s="27"/>
      <c r="F516" s="27"/>
      <c r="G516" s="27"/>
      <c r="H516" s="27"/>
    </row>
    <row r="517" spans="4:8" ht="12.75">
      <c r="D517" s="27"/>
      <c r="E517" s="27"/>
      <c r="F517" s="27"/>
      <c r="G517" s="27"/>
      <c r="H517" s="27"/>
    </row>
    <row r="518" spans="4:8" ht="12.75">
      <c r="D518" s="27"/>
      <c r="E518" s="27"/>
      <c r="F518" s="27"/>
      <c r="G518" s="27"/>
      <c r="H518" s="27"/>
    </row>
    <row r="519" spans="4:8" ht="12.75">
      <c r="D519" s="27"/>
      <c r="E519" s="27"/>
      <c r="F519" s="27"/>
      <c r="G519" s="27"/>
      <c r="H519" s="27"/>
    </row>
    <row r="520" spans="4:8" ht="12.75">
      <c r="D520" s="27"/>
      <c r="E520" s="27"/>
      <c r="F520" s="27"/>
      <c r="G520" s="27"/>
      <c r="H520" s="27"/>
    </row>
    <row r="521" spans="4:8" ht="12.75">
      <c r="D521" s="27"/>
      <c r="E521" s="27"/>
      <c r="F521" s="27"/>
      <c r="G521" s="27"/>
      <c r="H521" s="27"/>
    </row>
    <row r="522" spans="4:8" ht="12.75">
      <c r="D522" s="27"/>
      <c r="E522" s="27"/>
      <c r="F522" s="27"/>
      <c r="G522" s="27"/>
      <c r="H522" s="27"/>
    </row>
    <row r="523" spans="4:8" ht="12.75">
      <c r="D523" s="27"/>
      <c r="E523" s="27"/>
      <c r="F523" s="27"/>
      <c r="G523" s="27"/>
      <c r="H523" s="27"/>
    </row>
    <row r="524" spans="4:8" ht="12.75">
      <c r="D524" s="27"/>
      <c r="E524" s="27"/>
      <c r="F524" s="27"/>
      <c r="G524" s="27"/>
      <c r="H524" s="27"/>
    </row>
    <row r="525" spans="4:8" ht="12.75">
      <c r="D525" s="27"/>
      <c r="E525" s="27"/>
      <c r="F525" s="27"/>
      <c r="G525" s="27"/>
      <c r="H525" s="27"/>
    </row>
    <row r="526" spans="4:8" ht="12.75">
      <c r="D526" s="27"/>
      <c r="E526" s="27"/>
      <c r="F526" s="27"/>
      <c r="G526" s="27"/>
      <c r="H526" s="27"/>
    </row>
    <row r="527" spans="4:8" ht="12.75">
      <c r="D527" s="27"/>
      <c r="E527" s="27"/>
      <c r="F527" s="27"/>
      <c r="G527" s="27"/>
      <c r="H527" s="27"/>
    </row>
    <row r="528" spans="4:8" ht="12.75">
      <c r="D528" s="27"/>
      <c r="E528" s="27"/>
      <c r="F528" s="27"/>
      <c r="G528" s="27"/>
      <c r="H528" s="27"/>
    </row>
    <row r="529" spans="4:8" ht="12.75">
      <c r="D529" s="27"/>
      <c r="E529" s="27"/>
      <c r="F529" s="27"/>
      <c r="G529" s="27"/>
      <c r="H529" s="27"/>
    </row>
    <row r="530" spans="4:8" ht="12.75">
      <c r="D530" s="27"/>
      <c r="E530" s="27"/>
      <c r="F530" s="27"/>
      <c r="G530" s="27"/>
      <c r="H530" s="27"/>
    </row>
    <row r="531" spans="4:8" ht="12.75">
      <c r="D531" s="27"/>
      <c r="E531" s="27"/>
      <c r="F531" s="27"/>
      <c r="G531" s="27"/>
      <c r="H531" s="27"/>
    </row>
    <row r="532" spans="4:8" ht="12.75">
      <c r="D532" s="27"/>
      <c r="E532" s="27"/>
      <c r="F532" s="27"/>
      <c r="G532" s="27"/>
      <c r="H532" s="27"/>
    </row>
    <row r="533" spans="4:8" ht="12.75">
      <c r="D533" s="27"/>
      <c r="E533" s="27"/>
      <c r="F533" s="27"/>
      <c r="G533" s="27"/>
      <c r="H533" s="27"/>
    </row>
    <row r="534" spans="4:8" ht="12.75">
      <c r="D534" s="27"/>
      <c r="E534" s="27"/>
      <c r="F534" s="27"/>
      <c r="G534" s="27"/>
      <c r="H534" s="27"/>
    </row>
    <row r="535" spans="4:8" ht="12.75">
      <c r="D535" s="27"/>
      <c r="E535" s="27"/>
      <c r="F535" s="27"/>
      <c r="G535" s="27"/>
      <c r="H535" s="27"/>
    </row>
  </sheetData>
  <printOptions gridLines="1" horizontalCentered="1"/>
  <pageMargins left="0.1968503937007874" right="0.1968503937007874" top="0.7874015748031497" bottom="0.6692913385826772" header="0.5118110236220472" footer="0.3937007874015748"/>
  <pageSetup horizontalDpi="600" verticalDpi="600" orientation="landscape" paperSize="9" scale="95" r:id="rId1"/>
  <headerFooter alignWithMargins="0">
    <oddHeader>&amp;C&amp;"Arial CE,Pogrubiony"&amp;11Wykonanie dochodów budżetu gminy Opole w 2007 roku&amp;R&amp;9Załącznik Nr 1a&amp;8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I459"/>
  <sheetViews>
    <sheetView workbookViewId="0" topLeftCell="A1">
      <selection activeCell="A1" sqref="A1"/>
    </sheetView>
  </sheetViews>
  <sheetFormatPr defaultColWidth="9.00390625" defaultRowHeight="12.75"/>
  <cols>
    <col min="1" max="1" width="6.625" style="23" customWidth="1"/>
    <col min="2" max="2" width="9.125" style="23" customWidth="1"/>
    <col min="3" max="3" width="61.625" style="23" customWidth="1"/>
    <col min="4" max="6" width="17.75390625" style="23" customWidth="1"/>
    <col min="7" max="7" width="7.875" style="23" customWidth="1"/>
    <col min="8" max="8" width="11.125" style="23" customWidth="1"/>
    <col min="9" max="9" width="10.125" style="23" bestFit="1" customWidth="1"/>
    <col min="10" max="16384" width="9.125" style="23" customWidth="1"/>
  </cols>
  <sheetData>
    <row r="1" spans="1:8" s="1" customFormat="1" ht="51" customHeight="1">
      <c r="A1" s="6" t="s">
        <v>61</v>
      </c>
      <c r="B1" s="6" t="s">
        <v>62</v>
      </c>
      <c r="C1" s="6" t="s">
        <v>63</v>
      </c>
      <c r="D1" s="6" t="s">
        <v>148</v>
      </c>
      <c r="E1" s="7" t="s">
        <v>149</v>
      </c>
      <c r="F1" s="36" t="s">
        <v>150</v>
      </c>
      <c r="G1" s="33" t="s">
        <v>166</v>
      </c>
      <c r="H1" s="6" t="s">
        <v>151</v>
      </c>
    </row>
    <row r="2" spans="1:8" s="10" customFormat="1" ht="11.25">
      <c r="A2" s="8">
        <v>1</v>
      </c>
      <c r="B2" s="8">
        <v>2</v>
      </c>
      <c r="C2" s="8">
        <v>3</v>
      </c>
      <c r="D2" s="8">
        <v>4</v>
      </c>
      <c r="E2" s="9">
        <v>5</v>
      </c>
      <c r="F2" s="37">
        <v>6</v>
      </c>
      <c r="G2" s="34">
        <v>7</v>
      </c>
      <c r="H2" s="8">
        <v>8</v>
      </c>
    </row>
    <row r="3" spans="1:9" ht="19.5" customHeight="1">
      <c r="A3" s="81">
        <v>600</v>
      </c>
      <c r="B3" s="11"/>
      <c r="C3" s="12" t="s">
        <v>69</v>
      </c>
      <c r="D3" s="12">
        <f>SUM(D4:D5)</f>
        <v>31908179</v>
      </c>
      <c r="E3" s="13">
        <f>SUM(E4:E5)</f>
        <v>43626658</v>
      </c>
      <c r="F3" s="148">
        <f>SUM(F4:F5)</f>
        <v>36329880.84</v>
      </c>
      <c r="G3" s="35">
        <f aca="true" t="shared" si="0" ref="G3:G16">F3/E3</f>
        <v>0.8327449890844264</v>
      </c>
      <c r="H3" s="5">
        <f aca="true" t="shared" si="1" ref="H3:H26">F3/$F$59</f>
        <v>0.23563798249262072</v>
      </c>
      <c r="I3" s="2"/>
    </row>
    <row r="4" spans="1:9" ht="38.25">
      <c r="A4" s="105"/>
      <c r="B4" s="109">
        <v>6298</v>
      </c>
      <c r="C4" s="106" t="s">
        <v>118</v>
      </c>
      <c r="D4" s="107">
        <v>31908179</v>
      </c>
      <c r="E4" s="25">
        <v>38701658</v>
      </c>
      <c r="F4" s="157">
        <v>36329880.84</v>
      </c>
      <c r="G4" s="38">
        <f t="shared" si="0"/>
        <v>0.93871639401082</v>
      </c>
      <c r="H4" s="22">
        <f t="shared" si="1"/>
        <v>0.23563798249262072</v>
      </c>
      <c r="I4" s="2"/>
    </row>
    <row r="5" spans="1:9" ht="38.25">
      <c r="A5" s="105"/>
      <c r="B5" s="109">
        <v>6423</v>
      </c>
      <c r="C5" s="106" t="s">
        <v>154</v>
      </c>
      <c r="D5" s="107"/>
      <c r="E5" s="25">
        <v>4925000</v>
      </c>
      <c r="F5" s="157">
        <v>0</v>
      </c>
      <c r="G5" s="38">
        <f t="shared" si="0"/>
        <v>0</v>
      </c>
      <c r="H5" s="22">
        <f t="shared" si="1"/>
        <v>0</v>
      </c>
      <c r="I5" s="2"/>
    </row>
    <row r="6" spans="1:9" ht="19.5" customHeight="1">
      <c r="A6" s="11">
        <v>700</v>
      </c>
      <c r="B6" s="11"/>
      <c r="C6" s="12" t="s">
        <v>70</v>
      </c>
      <c r="D6" s="12">
        <f>SUM(D7:D8)</f>
        <v>1137500</v>
      </c>
      <c r="E6" s="13">
        <f>SUM(E7:E8)</f>
        <v>1146322</v>
      </c>
      <c r="F6" s="148">
        <f>SUM(F7:F8)</f>
        <v>1267446.54</v>
      </c>
      <c r="G6" s="35">
        <f t="shared" si="0"/>
        <v>1.1056636267994508</v>
      </c>
      <c r="H6" s="5">
        <f t="shared" si="1"/>
        <v>0.008220741128168608</v>
      </c>
      <c r="I6" s="2"/>
    </row>
    <row r="7" spans="1:9" s="1" customFormat="1" ht="38.25">
      <c r="A7" s="91"/>
      <c r="B7" s="105">
        <v>2110</v>
      </c>
      <c r="C7" s="106" t="s">
        <v>67</v>
      </c>
      <c r="D7" s="107">
        <v>80000</v>
      </c>
      <c r="E7" s="108">
        <v>88822</v>
      </c>
      <c r="F7" s="157">
        <v>88502.57</v>
      </c>
      <c r="G7" s="38">
        <f t="shared" si="0"/>
        <v>0.9964037062889826</v>
      </c>
      <c r="H7" s="22">
        <f t="shared" si="1"/>
        <v>0.0005740334556024913</v>
      </c>
      <c r="I7" s="2"/>
    </row>
    <row r="8" spans="1:9" s="1" customFormat="1" ht="38.25">
      <c r="A8" s="91"/>
      <c r="B8" s="105">
        <v>2360</v>
      </c>
      <c r="C8" s="106" t="s">
        <v>34</v>
      </c>
      <c r="D8" s="107">
        <v>1057500</v>
      </c>
      <c r="E8" s="108">
        <v>1057500</v>
      </c>
      <c r="F8" s="157">
        <v>1178943.97</v>
      </c>
      <c r="G8" s="38">
        <f t="shared" si="0"/>
        <v>1.1148406335697398</v>
      </c>
      <c r="H8" s="22">
        <f t="shared" si="1"/>
        <v>0.0076467076725661165</v>
      </c>
      <c r="I8" s="2"/>
    </row>
    <row r="9" spans="1:9" s="1" customFormat="1" ht="19.5" customHeight="1">
      <c r="A9" s="11">
        <v>710</v>
      </c>
      <c r="B9" s="11"/>
      <c r="C9" s="12" t="s">
        <v>73</v>
      </c>
      <c r="D9" s="12">
        <f>SUM(D10:D11)</f>
        <v>342000</v>
      </c>
      <c r="E9" s="13">
        <f>SUM(E10:E11)</f>
        <v>367722</v>
      </c>
      <c r="F9" s="148">
        <f>SUM(F10:F11)</f>
        <v>366659.69</v>
      </c>
      <c r="G9" s="35">
        <f t="shared" si="0"/>
        <v>0.9971111056722198</v>
      </c>
      <c r="H9" s="5">
        <f t="shared" si="1"/>
        <v>0.0023781787227290484</v>
      </c>
      <c r="I9" s="2"/>
    </row>
    <row r="10" spans="1:9" s="1" customFormat="1" ht="38.25">
      <c r="A10" s="105"/>
      <c r="B10" s="105">
        <v>2110</v>
      </c>
      <c r="C10" s="106" t="s">
        <v>67</v>
      </c>
      <c r="D10" s="107">
        <v>337000</v>
      </c>
      <c r="E10" s="108">
        <v>362722</v>
      </c>
      <c r="F10" s="157">
        <v>361716.69</v>
      </c>
      <c r="G10" s="38">
        <f t="shared" si="0"/>
        <v>0.9972284283831695</v>
      </c>
      <c r="H10" s="22">
        <f t="shared" si="1"/>
        <v>0.0023461181015398207</v>
      </c>
      <c r="I10" s="2"/>
    </row>
    <row r="11" spans="1:9" s="1" customFormat="1" ht="38.25">
      <c r="A11" s="91"/>
      <c r="B11" s="105">
        <v>6410</v>
      </c>
      <c r="C11" s="106" t="s">
        <v>80</v>
      </c>
      <c r="D11" s="107">
        <v>5000</v>
      </c>
      <c r="E11" s="108">
        <v>5000</v>
      </c>
      <c r="F11" s="157">
        <v>4943</v>
      </c>
      <c r="G11" s="38">
        <f t="shared" si="0"/>
        <v>0.9886</v>
      </c>
      <c r="H11" s="22">
        <f t="shared" si="1"/>
        <v>3.206062118922778E-05</v>
      </c>
      <c r="I11" s="2"/>
    </row>
    <row r="12" spans="1:9" s="1" customFormat="1" ht="19.5" customHeight="1">
      <c r="A12" s="11">
        <v>750</v>
      </c>
      <c r="B12" s="11"/>
      <c r="C12" s="12" t="s">
        <v>75</v>
      </c>
      <c r="D12" s="12">
        <f>SUM(D13:D16)</f>
        <v>3115722</v>
      </c>
      <c r="E12" s="13">
        <f>SUM(E13:E16)</f>
        <v>3115722</v>
      </c>
      <c r="F12" s="148">
        <f>SUM(F13:F16)</f>
        <v>2874827.47</v>
      </c>
      <c r="G12" s="35">
        <f t="shared" si="0"/>
        <v>0.9226842028910154</v>
      </c>
      <c r="H12" s="5">
        <f t="shared" si="1"/>
        <v>0.01864631893588025</v>
      </c>
      <c r="I12" s="2"/>
    </row>
    <row r="13" spans="1:9" s="1" customFormat="1" ht="12.75">
      <c r="A13" s="111"/>
      <c r="B13" s="109" t="s">
        <v>35</v>
      </c>
      <c r="C13" s="112" t="s">
        <v>76</v>
      </c>
      <c r="D13" s="24">
        <v>2800000</v>
      </c>
      <c r="E13" s="25">
        <v>2800000</v>
      </c>
      <c r="F13" s="154">
        <v>2560662.17</v>
      </c>
      <c r="G13" s="38">
        <f t="shared" si="0"/>
        <v>0.9145222035714285</v>
      </c>
      <c r="H13" s="22">
        <f t="shared" si="1"/>
        <v>0.016608622258943145</v>
      </c>
      <c r="I13" s="2"/>
    </row>
    <row r="14" spans="1:9" s="1" customFormat="1" ht="38.25">
      <c r="A14" s="91"/>
      <c r="B14" s="105">
        <v>2110</v>
      </c>
      <c r="C14" s="106" t="s">
        <v>67</v>
      </c>
      <c r="D14" s="107">
        <v>295922</v>
      </c>
      <c r="E14" s="108">
        <v>295922</v>
      </c>
      <c r="F14" s="157">
        <v>295907.95</v>
      </c>
      <c r="G14" s="38">
        <f t="shared" si="0"/>
        <v>0.9999525212724976</v>
      </c>
      <c r="H14" s="22">
        <f t="shared" si="1"/>
        <v>0.0019192783111128774</v>
      </c>
      <c r="I14" s="2"/>
    </row>
    <row r="15" spans="1:9" s="1" customFormat="1" ht="38.25">
      <c r="A15" s="91"/>
      <c r="B15" s="105">
        <v>2120</v>
      </c>
      <c r="C15" s="106" t="s">
        <v>1</v>
      </c>
      <c r="D15" s="107">
        <v>19000</v>
      </c>
      <c r="E15" s="108">
        <v>19000</v>
      </c>
      <c r="F15" s="157">
        <v>16947</v>
      </c>
      <c r="G15" s="38">
        <f t="shared" si="0"/>
        <v>0.8919473684210526</v>
      </c>
      <c r="H15" s="22">
        <f t="shared" si="1"/>
        <v>0.000109919350049331</v>
      </c>
      <c r="I15" s="2"/>
    </row>
    <row r="16" spans="1:9" s="1" customFormat="1" ht="38.25">
      <c r="A16" s="91"/>
      <c r="B16" s="105">
        <v>2360</v>
      </c>
      <c r="C16" s="106" t="s">
        <v>34</v>
      </c>
      <c r="D16" s="107">
        <v>800</v>
      </c>
      <c r="E16" s="108">
        <v>800</v>
      </c>
      <c r="F16" s="157">
        <v>1310.35</v>
      </c>
      <c r="G16" s="38">
        <f t="shared" si="0"/>
        <v>1.6379374999999998</v>
      </c>
      <c r="H16" s="22">
        <f t="shared" si="1"/>
        <v>8.499015774894723E-06</v>
      </c>
      <c r="I16" s="2"/>
    </row>
    <row r="17" spans="1:9" s="1" customFormat="1" ht="19.5" customHeight="1">
      <c r="A17" s="11">
        <v>754</v>
      </c>
      <c r="B17" s="104"/>
      <c r="C17" s="12" t="s">
        <v>78</v>
      </c>
      <c r="D17" s="12">
        <f>SUM(D18:D19)</f>
        <v>8523000</v>
      </c>
      <c r="E17" s="13">
        <f>SUM(E18:E19)</f>
        <v>9400656</v>
      </c>
      <c r="F17" s="148">
        <f>SUM(F18:F19)</f>
        <v>9395094.8</v>
      </c>
      <c r="G17" s="35">
        <f aca="true" t="shared" si="2" ref="G17:G26">F17/E17</f>
        <v>0.9994084242631579</v>
      </c>
      <c r="H17" s="5">
        <f t="shared" si="1"/>
        <v>0.06093719915429571</v>
      </c>
      <c r="I17" s="2"/>
    </row>
    <row r="18" spans="1:9" s="26" customFormat="1" ht="38.25">
      <c r="A18" s="91"/>
      <c r="B18" s="105">
        <v>2110</v>
      </c>
      <c r="C18" s="106" t="s">
        <v>67</v>
      </c>
      <c r="D18" s="107">
        <v>8489000</v>
      </c>
      <c r="E18" s="108">
        <v>9166656</v>
      </c>
      <c r="F18" s="157">
        <v>9161136.8</v>
      </c>
      <c r="G18" s="38">
        <f t="shared" si="2"/>
        <v>0.9993979047539256</v>
      </c>
      <c r="H18" s="22">
        <f t="shared" si="1"/>
        <v>0.05941973226936968</v>
      </c>
      <c r="I18" s="2"/>
    </row>
    <row r="19" spans="1:9" s="26" customFormat="1" ht="38.25">
      <c r="A19" s="91"/>
      <c r="B19" s="105">
        <v>6410</v>
      </c>
      <c r="C19" s="106" t="s">
        <v>80</v>
      </c>
      <c r="D19" s="107">
        <v>34000</v>
      </c>
      <c r="E19" s="108">
        <v>234000</v>
      </c>
      <c r="F19" s="157">
        <v>233958</v>
      </c>
      <c r="G19" s="38">
        <f t="shared" si="2"/>
        <v>0.9998205128205129</v>
      </c>
      <c r="H19" s="22">
        <f t="shared" si="1"/>
        <v>0.001517466884926027</v>
      </c>
      <c r="I19" s="2"/>
    </row>
    <row r="20" spans="1:9" s="26" customFormat="1" ht="38.25">
      <c r="A20" s="11">
        <v>756</v>
      </c>
      <c r="B20" s="104"/>
      <c r="C20" s="12" t="s">
        <v>14</v>
      </c>
      <c r="D20" s="12">
        <f>SUM(D21:D22)</f>
        <v>27996989</v>
      </c>
      <c r="E20" s="13">
        <f>SUM(E21:E22)</f>
        <v>27664205</v>
      </c>
      <c r="F20" s="148">
        <f>SUM(F21:F22)</f>
        <v>30133300.22</v>
      </c>
      <c r="G20" s="35">
        <f t="shared" si="2"/>
        <v>1.0892523468503794</v>
      </c>
      <c r="H20" s="5">
        <f t="shared" si="1"/>
        <v>0.19544655543894274</v>
      </c>
      <c r="I20" s="2"/>
    </row>
    <row r="21" spans="1:9" ht="12.75">
      <c r="A21" s="111"/>
      <c r="B21" s="109" t="s">
        <v>38</v>
      </c>
      <c r="C21" s="112" t="s">
        <v>21</v>
      </c>
      <c r="D21" s="25">
        <v>25996989</v>
      </c>
      <c r="E21" s="32">
        <v>25664205</v>
      </c>
      <c r="F21" s="154">
        <v>27747681</v>
      </c>
      <c r="G21" s="38">
        <f t="shared" si="2"/>
        <v>1.081182175719061</v>
      </c>
      <c r="H21" s="22">
        <f t="shared" si="1"/>
        <v>0.1799732731985703</v>
      </c>
      <c r="I21" s="2"/>
    </row>
    <row r="22" spans="1:9" s="1" customFormat="1" ht="12.75">
      <c r="A22" s="111"/>
      <c r="B22" s="109" t="s">
        <v>39</v>
      </c>
      <c r="C22" s="112" t="s">
        <v>22</v>
      </c>
      <c r="D22" s="25">
        <v>2000000</v>
      </c>
      <c r="E22" s="32">
        <v>2000000</v>
      </c>
      <c r="F22" s="154">
        <v>2385619.22</v>
      </c>
      <c r="G22" s="38">
        <f t="shared" si="2"/>
        <v>1.19280961</v>
      </c>
      <c r="H22" s="22">
        <f t="shared" si="1"/>
        <v>0.015473282240372454</v>
      </c>
      <c r="I22" s="2"/>
    </row>
    <row r="23" spans="1:9" s="1" customFormat="1" ht="19.5" customHeight="1">
      <c r="A23" s="11">
        <v>758</v>
      </c>
      <c r="B23" s="104"/>
      <c r="C23" s="12" t="s">
        <v>91</v>
      </c>
      <c r="D23" s="12">
        <f>SUM(D24:D25)</f>
        <v>61912190</v>
      </c>
      <c r="E23" s="13">
        <f>SUM(E24:E25)</f>
        <v>63916341</v>
      </c>
      <c r="F23" s="148">
        <f>SUM(F24:F25)</f>
        <v>63916341</v>
      </c>
      <c r="G23" s="35">
        <f t="shared" si="2"/>
        <v>1</v>
      </c>
      <c r="H23" s="5">
        <f t="shared" si="1"/>
        <v>0.4145655667818143</v>
      </c>
      <c r="I23" s="2"/>
    </row>
    <row r="24" spans="1:9" ht="38.25">
      <c r="A24" s="91"/>
      <c r="B24" s="105">
        <v>2790</v>
      </c>
      <c r="C24" s="80" t="s">
        <v>159</v>
      </c>
      <c r="D24" s="107"/>
      <c r="E24" s="108">
        <v>1000000</v>
      </c>
      <c r="F24" s="157">
        <v>1000000</v>
      </c>
      <c r="G24" s="38">
        <f t="shared" si="2"/>
        <v>1</v>
      </c>
      <c r="H24" s="22">
        <f t="shared" si="1"/>
        <v>0.0064860653832141965</v>
      </c>
      <c r="I24" s="2"/>
    </row>
    <row r="25" spans="1:9" s="1" customFormat="1" ht="12.75">
      <c r="A25" s="91"/>
      <c r="B25" s="105">
        <v>2920</v>
      </c>
      <c r="C25" s="106" t="s">
        <v>93</v>
      </c>
      <c r="D25" s="107">
        <v>61912190</v>
      </c>
      <c r="E25" s="3">
        <v>62916341</v>
      </c>
      <c r="F25" s="157">
        <v>62916341</v>
      </c>
      <c r="G25" s="38">
        <f t="shared" si="2"/>
        <v>1</v>
      </c>
      <c r="H25" s="22">
        <f t="shared" si="1"/>
        <v>0.40807950139860005</v>
      </c>
      <c r="I25" s="2"/>
    </row>
    <row r="26" spans="1:9" ht="19.5" customHeight="1">
      <c r="A26" s="11">
        <v>801</v>
      </c>
      <c r="B26" s="104"/>
      <c r="C26" s="12" t="s">
        <v>102</v>
      </c>
      <c r="D26" s="12">
        <f>SUM(D27:D31)</f>
        <v>0</v>
      </c>
      <c r="E26" s="12">
        <f>SUM(E27:E31)</f>
        <v>100391</v>
      </c>
      <c r="F26" s="148">
        <f>SUM(F27:F31)</f>
        <v>128703</v>
      </c>
      <c r="G26" s="35">
        <f t="shared" si="2"/>
        <v>1.2820173123088723</v>
      </c>
      <c r="H26" s="5">
        <f t="shared" si="1"/>
        <v>0.0008347760730158168</v>
      </c>
      <c r="I26" s="2"/>
    </row>
    <row r="27" spans="1:9" s="1" customFormat="1" ht="12.75">
      <c r="A27" s="91"/>
      <c r="B27" s="92" t="s">
        <v>55</v>
      </c>
      <c r="C27" s="84" t="s">
        <v>96</v>
      </c>
      <c r="D27" s="85"/>
      <c r="E27" s="24"/>
      <c r="F27" s="149">
        <v>1611.76</v>
      </c>
      <c r="G27" s="87"/>
      <c r="H27" s="88"/>
      <c r="I27" s="2"/>
    </row>
    <row r="28" spans="1:9" s="14" customFormat="1" ht="12.75">
      <c r="A28" s="91"/>
      <c r="B28" s="92" t="s">
        <v>52</v>
      </c>
      <c r="C28" s="84" t="s">
        <v>92</v>
      </c>
      <c r="D28" s="85"/>
      <c r="E28" s="86"/>
      <c r="F28" s="149">
        <v>2860.2</v>
      </c>
      <c r="G28" s="87"/>
      <c r="H28" s="88"/>
      <c r="I28" s="2"/>
    </row>
    <row r="29" spans="1:9" s="1" customFormat="1" ht="12.75">
      <c r="A29" s="93"/>
      <c r="B29" s="89" t="s">
        <v>33</v>
      </c>
      <c r="C29" s="84" t="s">
        <v>72</v>
      </c>
      <c r="D29" s="90"/>
      <c r="E29" s="94"/>
      <c r="F29" s="150">
        <v>25670.97</v>
      </c>
      <c r="G29" s="87"/>
      <c r="H29" s="88"/>
      <c r="I29" s="2"/>
    </row>
    <row r="30" spans="1:9" s="1" customFormat="1" ht="25.5">
      <c r="A30" s="91"/>
      <c r="B30" s="105">
        <v>2130</v>
      </c>
      <c r="C30" s="106" t="s">
        <v>68</v>
      </c>
      <c r="D30" s="107"/>
      <c r="E30" s="108">
        <v>81292</v>
      </c>
      <c r="F30" s="157">
        <v>79461.07</v>
      </c>
      <c r="G30" s="38">
        <f aca="true" t="shared" si="3" ref="G30:G56">F30/E30</f>
        <v>0.977477119519756</v>
      </c>
      <c r="H30" s="22">
        <f>F30/$F$59</f>
        <v>0.0005153896954401601</v>
      </c>
      <c r="I30" s="2"/>
    </row>
    <row r="31" spans="1:9" s="28" customFormat="1" ht="25.5">
      <c r="A31" s="91"/>
      <c r="B31" s="105">
        <v>6430</v>
      </c>
      <c r="C31" s="106" t="s">
        <v>144</v>
      </c>
      <c r="D31" s="107"/>
      <c r="E31" s="108">
        <v>19099</v>
      </c>
      <c r="F31" s="157">
        <v>19099</v>
      </c>
      <c r="G31" s="38">
        <f t="shared" si="3"/>
        <v>1</v>
      </c>
      <c r="H31" s="22">
        <f>F31/$F$59</f>
        <v>0.00012387736275400795</v>
      </c>
      <c r="I31" s="2"/>
    </row>
    <row r="32" spans="1:9" s="28" customFormat="1" ht="19.5" customHeight="1">
      <c r="A32" s="11">
        <v>851</v>
      </c>
      <c r="B32" s="104"/>
      <c r="C32" s="12" t="s">
        <v>94</v>
      </c>
      <c r="D32" s="12">
        <f>SUM(D33:D33)</f>
        <v>3746000</v>
      </c>
      <c r="E32" s="13">
        <f>SUM(E33:E33)</f>
        <v>3200421</v>
      </c>
      <c r="F32" s="148">
        <f>SUM(F33:F33)</f>
        <v>2244559.2</v>
      </c>
      <c r="G32" s="35">
        <f t="shared" si="3"/>
        <v>0.7013324809454756</v>
      </c>
      <c r="H32" s="5">
        <f>F32/$F$59</f>
        <v>0.014558357727694952</v>
      </c>
      <c r="I32" s="2"/>
    </row>
    <row r="33" spans="1:9" ht="38.25">
      <c r="A33" s="91"/>
      <c r="B33" s="105">
        <v>2110</v>
      </c>
      <c r="C33" s="106" t="s">
        <v>67</v>
      </c>
      <c r="D33" s="107">
        <v>3746000</v>
      </c>
      <c r="E33" s="108">
        <v>3200421</v>
      </c>
      <c r="F33" s="157">
        <v>2244559.2</v>
      </c>
      <c r="G33" s="38">
        <f t="shared" si="3"/>
        <v>0.7013324809454756</v>
      </c>
      <c r="H33" s="22">
        <f>F33/$F$59</f>
        <v>0.014558357727694952</v>
      </c>
      <c r="I33" s="2"/>
    </row>
    <row r="34" spans="1:9" s="1" customFormat="1" ht="19.5" customHeight="1">
      <c r="A34" s="11">
        <v>852</v>
      </c>
      <c r="B34" s="104"/>
      <c r="C34" s="12" t="s">
        <v>54</v>
      </c>
      <c r="D34" s="12">
        <f>SUM(D35:D43)</f>
        <v>4201100</v>
      </c>
      <c r="E34" s="12">
        <f>SUM(E35:E43)</f>
        <v>5142401</v>
      </c>
      <c r="F34" s="148">
        <f>SUM(F35:F43)</f>
        <v>5389840.090000001</v>
      </c>
      <c r="G34" s="35">
        <f t="shared" si="3"/>
        <v>1.048117424137091</v>
      </c>
      <c r="H34" s="5">
        <f>F34/$F$59</f>
        <v>0.034958855228809094</v>
      </c>
      <c r="I34" s="2"/>
    </row>
    <row r="35" spans="1:9" s="28" customFormat="1" ht="29.25" customHeight="1">
      <c r="A35" s="111"/>
      <c r="B35" s="109" t="s">
        <v>174</v>
      </c>
      <c r="C35" s="112" t="s">
        <v>175</v>
      </c>
      <c r="D35" s="24"/>
      <c r="E35" s="25"/>
      <c r="F35" s="154">
        <v>24090.16</v>
      </c>
      <c r="G35" s="153"/>
      <c r="H35" s="22"/>
      <c r="I35" s="155"/>
    </row>
    <row r="36" spans="1:9" s="15" customFormat="1" ht="12.75">
      <c r="A36" s="91"/>
      <c r="B36" s="89" t="s">
        <v>28</v>
      </c>
      <c r="C36" s="84" t="s">
        <v>66</v>
      </c>
      <c r="D36" s="85"/>
      <c r="E36" s="86"/>
      <c r="F36" s="149">
        <v>2818.22</v>
      </c>
      <c r="G36" s="87"/>
      <c r="H36" s="88"/>
      <c r="I36" s="2"/>
    </row>
    <row r="37" spans="1:9" s="28" customFormat="1" ht="12.75">
      <c r="A37" s="105"/>
      <c r="B37" s="109" t="s">
        <v>55</v>
      </c>
      <c r="C37" s="106" t="s">
        <v>96</v>
      </c>
      <c r="D37" s="107">
        <v>1700000</v>
      </c>
      <c r="E37" s="108">
        <v>1847000</v>
      </c>
      <c r="F37" s="157">
        <v>2210668.46</v>
      </c>
      <c r="G37" s="38">
        <f t="shared" si="3"/>
        <v>1.1968968381158636</v>
      </c>
      <c r="H37" s="22">
        <f>F37/$F$59</f>
        <v>0.014338540172169437</v>
      </c>
      <c r="I37" s="2"/>
    </row>
    <row r="38" spans="1:9" s="28" customFormat="1" ht="12.75">
      <c r="A38" s="91"/>
      <c r="B38" s="110" t="s">
        <v>52</v>
      </c>
      <c r="C38" s="106" t="s">
        <v>92</v>
      </c>
      <c r="D38" s="107">
        <v>1000</v>
      </c>
      <c r="E38" s="108">
        <v>1000</v>
      </c>
      <c r="F38" s="157">
        <v>1999.52</v>
      </c>
      <c r="G38" s="38">
        <f t="shared" si="3"/>
        <v>1.99952</v>
      </c>
      <c r="H38" s="22">
        <f>F38/$F$59</f>
        <v>1.296901745504445E-05</v>
      </c>
      <c r="I38" s="2"/>
    </row>
    <row r="39" spans="1:9" s="1" customFormat="1" ht="12.75">
      <c r="A39" s="83"/>
      <c r="B39" s="89" t="s">
        <v>33</v>
      </c>
      <c r="C39" s="84" t="s">
        <v>72</v>
      </c>
      <c r="D39" s="85">
        <v>243400</v>
      </c>
      <c r="E39" s="86">
        <v>243400</v>
      </c>
      <c r="F39" s="149">
        <v>17644.06</v>
      </c>
      <c r="G39" s="87">
        <f t="shared" si="3"/>
        <v>0.0724899753492194</v>
      </c>
      <c r="H39" s="88"/>
      <c r="I39" s="2"/>
    </row>
    <row r="40" spans="1:9" s="1" customFormat="1" ht="38.25">
      <c r="A40" s="105"/>
      <c r="B40" s="105">
        <v>2110</v>
      </c>
      <c r="C40" s="106" t="s">
        <v>67</v>
      </c>
      <c r="D40" s="107"/>
      <c r="E40" s="108">
        <v>347500</v>
      </c>
      <c r="F40" s="157">
        <v>326245.88</v>
      </c>
      <c r="G40" s="38">
        <f t="shared" si="3"/>
        <v>0.9388370647482015</v>
      </c>
      <c r="H40" s="22">
        <f>F40/$F$59</f>
        <v>0.0021160521086842528</v>
      </c>
      <c r="I40" s="2"/>
    </row>
    <row r="41" spans="1:9" s="1" customFormat="1" ht="25.5">
      <c r="A41" s="105"/>
      <c r="B41" s="105">
        <v>2130</v>
      </c>
      <c r="C41" s="106" t="s">
        <v>68</v>
      </c>
      <c r="D41" s="107">
        <v>1688000</v>
      </c>
      <c r="E41" s="108">
        <v>2145447</v>
      </c>
      <c r="F41" s="157">
        <v>2142849.03</v>
      </c>
      <c r="G41" s="38">
        <f t="shared" si="3"/>
        <v>0.9987890775209082</v>
      </c>
      <c r="H41" s="22">
        <f>F41/$F$59</f>
        <v>0.013898658914937119</v>
      </c>
      <c r="I41" s="2"/>
    </row>
    <row r="42" spans="1:9" s="66" customFormat="1" ht="38.25">
      <c r="A42" s="91"/>
      <c r="B42" s="105">
        <v>2320</v>
      </c>
      <c r="C42" s="106" t="s">
        <v>26</v>
      </c>
      <c r="D42" s="107">
        <v>568700</v>
      </c>
      <c r="E42" s="108">
        <v>428054</v>
      </c>
      <c r="F42" s="157">
        <v>587243.36</v>
      </c>
      <c r="G42" s="38">
        <f t="shared" si="3"/>
        <v>1.371890836202909</v>
      </c>
      <c r="H42" s="22">
        <f>F42/$F$59</f>
        <v>0.003808898828818392</v>
      </c>
      <c r="I42" s="65"/>
    </row>
    <row r="43" spans="1:9" s="66" customFormat="1" ht="25.5">
      <c r="A43" s="91"/>
      <c r="B43" s="105">
        <v>6430</v>
      </c>
      <c r="C43" s="106" t="s">
        <v>144</v>
      </c>
      <c r="D43" s="107"/>
      <c r="E43" s="108">
        <v>130000</v>
      </c>
      <c r="F43" s="157">
        <v>76281.4</v>
      </c>
      <c r="G43" s="38">
        <f t="shared" si="3"/>
        <v>0.58678</v>
      </c>
      <c r="H43" s="22">
        <f>F43/$F$59</f>
        <v>0.0004947661479231154</v>
      </c>
      <c r="I43" s="65"/>
    </row>
    <row r="44" spans="1:9" s="1" customFormat="1" ht="19.5" customHeight="1">
      <c r="A44" s="11">
        <v>853</v>
      </c>
      <c r="B44" s="104"/>
      <c r="C44" s="12" t="s">
        <v>15</v>
      </c>
      <c r="D44" s="12">
        <f>SUM(D45:D51)</f>
        <v>504393</v>
      </c>
      <c r="E44" s="12">
        <f>SUM(E45:E51)</f>
        <v>1959960</v>
      </c>
      <c r="F44" s="148">
        <f>SUM(F45:F51)</f>
        <v>2009220.74</v>
      </c>
      <c r="G44" s="35">
        <f t="shared" si="3"/>
        <v>1.0251335435417048</v>
      </c>
      <c r="H44" s="5">
        <f>F44/$F$59</f>
        <v>0.013031937088950011</v>
      </c>
      <c r="I44" s="2"/>
    </row>
    <row r="45" spans="1:9" s="1" customFormat="1" ht="12.75">
      <c r="A45" s="91"/>
      <c r="B45" s="92" t="s">
        <v>170</v>
      </c>
      <c r="C45" s="84" t="s">
        <v>171</v>
      </c>
      <c r="D45" s="85"/>
      <c r="E45" s="25"/>
      <c r="F45" s="149">
        <v>5000</v>
      </c>
      <c r="G45" s="87"/>
      <c r="H45" s="88"/>
      <c r="I45" s="2"/>
    </row>
    <row r="46" spans="1:9" s="17" customFormat="1" ht="12.75">
      <c r="A46" s="91"/>
      <c r="B46" s="92" t="s">
        <v>52</v>
      </c>
      <c r="C46" s="84" t="s">
        <v>92</v>
      </c>
      <c r="D46" s="85"/>
      <c r="E46" s="86"/>
      <c r="F46" s="149">
        <v>101.22</v>
      </c>
      <c r="G46" s="87"/>
      <c r="H46" s="88"/>
      <c r="I46" s="2"/>
    </row>
    <row r="47" spans="1:9" s="1" customFormat="1" ht="12.75">
      <c r="A47" s="105"/>
      <c r="B47" s="110" t="s">
        <v>33</v>
      </c>
      <c r="C47" s="106" t="s">
        <v>72</v>
      </c>
      <c r="D47" s="107"/>
      <c r="E47" s="108">
        <v>38902</v>
      </c>
      <c r="F47" s="157">
        <v>37702.41</v>
      </c>
      <c r="G47" s="38">
        <f t="shared" si="3"/>
        <v>0.9691637962058507</v>
      </c>
      <c r="H47" s="22">
        <f aca="true" t="shared" si="4" ref="H47:H52">F47/$F$59</f>
        <v>0.0002445402963647488</v>
      </c>
      <c r="I47" s="2"/>
    </row>
    <row r="48" spans="1:9" s="1" customFormat="1" ht="38.25">
      <c r="A48" s="105"/>
      <c r="B48" s="105">
        <v>2110</v>
      </c>
      <c r="C48" s="106" t="s">
        <v>67</v>
      </c>
      <c r="D48" s="107">
        <v>176000</v>
      </c>
      <c r="E48" s="108">
        <v>176000</v>
      </c>
      <c r="F48" s="157">
        <v>174815.85</v>
      </c>
      <c r="G48" s="38">
        <f t="shared" si="3"/>
        <v>0.993271875</v>
      </c>
      <c r="H48" s="22">
        <f t="shared" si="4"/>
        <v>0.0011338670331221656</v>
      </c>
      <c r="I48" s="2"/>
    </row>
    <row r="49" spans="1:9" s="1" customFormat="1" ht="38.25">
      <c r="A49" s="105"/>
      <c r="B49" s="105">
        <v>2320</v>
      </c>
      <c r="C49" s="80" t="s">
        <v>161</v>
      </c>
      <c r="D49" s="107"/>
      <c r="E49" s="108">
        <v>1030744</v>
      </c>
      <c r="F49" s="157">
        <v>1030744</v>
      </c>
      <c r="G49" s="38">
        <f t="shared" si="3"/>
        <v>1</v>
      </c>
      <c r="H49" s="22">
        <f t="shared" si="4"/>
        <v>0.006685472977355734</v>
      </c>
      <c r="I49" s="2"/>
    </row>
    <row r="50" spans="1:9" s="1" customFormat="1" ht="38.25">
      <c r="A50" s="105"/>
      <c r="B50" s="105">
        <v>2690</v>
      </c>
      <c r="C50" s="106" t="s">
        <v>9</v>
      </c>
      <c r="D50" s="107"/>
      <c r="E50" s="108">
        <v>355100</v>
      </c>
      <c r="F50" s="157">
        <v>355100</v>
      </c>
      <c r="G50" s="38">
        <f t="shared" si="3"/>
        <v>1</v>
      </c>
      <c r="H50" s="22">
        <f t="shared" si="4"/>
        <v>0.0023032018175793614</v>
      </c>
      <c r="I50" s="2"/>
    </row>
    <row r="51" spans="1:9" s="1" customFormat="1" ht="38.25">
      <c r="A51" s="105"/>
      <c r="B51" s="105">
        <v>2708</v>
      </c>
      <c r="C51" s="106" t="s">
        <v>8</v>
      </c>
      <c r="D51" s="107">
        <v>328393</v>
      </c>
      <c r="E51" s="108">
        <v>359214</v>
      </c>
      <c r="F51" s="157">
        <v>405757.26</v>
      </c>
      <c r="G51" s="38">
        <f t="shared" si="3"/>
        <v>1.1295697272378025</v>
      </c>
      <c r="H51" s="22">
        <f t="shared" si="4"/>
        <v>0.0026317681180738424</v>
      </c>
      <c r="I51" s="2"/>
    </row>
    <row r="52" spans="1:9" ht="19.5" customHeight="1">
      <c r="A52" s="11">
        <v>854</v>
      </c>
      <c r="B52" s="104"/>
      <c r="C52" s="12" t="s">
        <v>104</v>
      </c>
      <c r="D52" s="12">
        <f>SUM(D53:D56)</f>
        <v>0</v>
      </c>
      <c r="E52" s="12">
        <f>SUM(E53:E56)</f>
        <v>64525</v>
      </c>
      <c r="F52" s="148">
        <f>SUM(F53:F56)</f>
        <v>70832.75</v>
      </c>
      <c r="G52" s="35">
        <f t="shared" si="3"/>
        <v>1.0977566834560248</v>
      </c>
      <c r="H52" s="5">
        <f t="shared" si="4"/>
        <v>0.0004594258477728654</v>
      </c>
      <c r="I52" s="2"/>
    </row>
    <row r="53" spans="1:9" s="1" customFormat="1" ht="12.75">
      <c r="A53" s="91"/>
      <c r="B53" s="92" t="s">
        <v>55</v>
      </c>
      <c r="C53" s="84" t="s">
        <v>96</v>
      </c>
      <c r="D53" s="85"/>
      <c r="E53" s="86"/>
      <c r="F53" s="149">
        <v>1053.38</v>
      </c>
      <c r="G53" s="87"/>
      <c r="H53" s="88"/>
      <c r="I53" s="2"/>
    </row>
    <row r="54" spans="1:9" s="17" customFormat="1" ht="12.75">
      <c r="A54" s="91"/>
      <c r="B54" s="92" t="s">
        <v>52</v>
      </c>
      <c r="C54" s="84" t="s">
        <v>92</v>
      </c>
      <c r="D54" s="85"/>
      <c r="E54" s="86"/>
      <c r="F54" s="149">
        <v>128.83</v>
      </c>
      <c r="G54" s="87"/>
      <c r="H54" s="88"/>
      <c r="I54" s="2"/>
    </row>
    <row r="55" spans="1:9" s="1" customFormat="1" ht="12.75">
      <c r="A55" s="83"/>
      <c r="B55" s="92" t="s">
        <v>33</v>
      </c>
      <c r="C55" s="84" t="s">
        <v>72</v>
      </c>
      <c r="D55" s="85"/>
      <c r="E55" s="86"/>
      <c r="F55" s="149">
        <v>5126.17</v>
      </c>
      <c r="G55" s="87"/>
      <c r="H55" s="88"/>
      <c r="I55" s="2"/>
    </row>
    <row r="56" spans="1:9" s="1" customFormat="1" ht="25.5">
      <c r="A56" s="91"/>
      <c r="B56" s="110">
        <v>2130</v>
      </c>
      <c r="C56" s="106" t="s">
        <v>68</v>
      </c>
      <c r="D56" s="107"/>
      <c r="E56" s="108">
        <v>64525</v>
      </c>
      <c r="F56" s="157">
        <v>64524.37</v>
      </c>
      <c r="G56" s="38">
        <f t="shared" si="3"/>
        <v>0.999990236342503</v>
      </c>
      <c r="H56" s="22">
        <f>F56/$F$59</f>
        <v>0.0004185092826307046</v>
      </c>
      <c r="I56" s="2"/>
    </row>
    <row r="57" spans="1:9" s="1" customFormat="1" ht="19.5" customHeight="1">
      <c r="A57" s="11">
        <v>921</v>
      </c>
      <c r="B57" s="104"/>
      <c r="C57" s="12" t="s">
        <v>10</v>
      </c>
      <c r="D57" s="12">
        <f>SUM(D58)</f>
        <v>0</v>
      </c>
      <c r="E57" s="13">
        <f>SUM(E58)</f>
        <v>60000</v>
      </c>
      <c r="F57" s="148">
        <f>SUM(F58)</f>
        <v>49969.49</v>
      </c>
      <c r="G57" s="35">
        <f>F57/E57</f>
        <v>0.8328248333333333</v>
      </c>
      <c r="H57" s="5">
        <f>F57/$F$59</f>
        <v>0.00032410537930586795</v>
      </c>
      <c r="I57" s="2"/>
    </row>
    <row r="58" spans="1:9" s="1" customFormat="1" ht="38.25">
      <c r="A58" s="105"/>
      <c r="B58" s="110">
        <v>2330</v>
      </c>
      <c r="C58" s="106" t="s">
        <v>27</v>
      </c>
      <c r="D58" s="107"/>
      <c r="E58" s="108">
        <v>60000</v>
      </c>
      <c r="F58" s="157">
        <v>49969.49</v>
      </c>
      <c r="G58" s="38">
        <f>F58/E58</f>
        <v>0.8328248333333333</v>
      </c>
      <c r="H58" s="22">
        <f>F58/$F$59</f>
        <v>0.00032410537930586795</v>
      </c>
      <c r="I58" s="2"/>
    </row>
    <row r="59" spans="1:9" s="1" customFormat="1" ht="19.5" customHeight="1" thickBot="1">
      <c r="A59" s="98" t="s">
        <v>131</v>
      </c>
      <c r="B59" s="98"/>
      <c r="C59" s="99" t="s">
        <v>99</v>
      </c>
      <c r="D59" s="100">
        <f>D3+D6+D9+D12+D17+D20+D23+D26+D32+D34+D44+D52+D57</f>
        <v>143387073</v>
      </c>
      <c r="E59" s="116">
        <f>E3+E6+E9+E12+E17+E20+E23+E26+E32+E34+E44+E52+E57</f>
        <v>159765324</v>
      </c>
      <c r="F59" s="152">
        <f>F3+F6+F9+F12+F17+F20+F23+F26+F32+F34+F44+F52+F57</f>
        <v>154176675.83</v>
      </c>
      <c r="G59" s="35">
        <f>F59/E59</f>
        <v>0.9650196423724589</v>
      </c>
      <c r="H59" s="5">
        <f>F59/$F$59</f>
        <v>1</v>
      </c>
      <c r="I59" s="2"/>
    </row>
    <row r="60" spans="1:8" ht="12.75">
      <c r="A60" s="29"/>
      <c r="B60" s="29"/>
      <c r="C60" s="30"/>
      <c r="D60" s="30"/>
      <c r="E60" s="30"/>
      <c r="F60" s="30"/>
      <c r="G60" s="30"/>
      <c r="H60" s="30"/>
    </row>
    <row r="61" spans="1:8" ht="12.75">
      <c r="A61" s="29"/>
      <c r="B61" s="29"/>
      <c r="C61" s="30"/>
      <c r="D61" s="30"/>
      <c r="E61" s="30"/>
      <c r="F61" s="30"/>
      <c r="G61" s="30"/>
      <c r="H61" s="30"/>
    </row>
    <row r="62" spans="2:8" ht="12.75">
      <c r="B62" s="31"/>
      <c r="C62" s="27"/>
      <c r="D62" s="30"/>
      <c r="E62" s="30"/>
      <c r="F62" s="30"/>
      <c r="G62" s="30"/>
      <c r="H62" s="30"/>
    </row>
    <row r="63" spans="2:8" ht="12.75">
      <c r="B63" s="31"/>
      <c r="C63" s="27"/>
      <c r="D63" s="30"/>
      <c r="E63" s="30"/>
      <c r="F63" s="30"/>
      <c r="G63" s="30"/>
      <c r="H63" s="30"/>
    </row>
    <row r="64" spans="2:8" ht="12.75">
      <c r="B64" s="31"/>
      <c r="C64" s="27"/>
      <c r="D64" s="30"/>
      <c r="E64" s="30"/>
      <c r="F64" s="30"/>
      <c r="G64" s="30"/>
      <c r="H64" s="30"/>
    </row>
    <row r="65" spans="2:8" ht="12.75">
      <c r="B65" s="31"/>
      <c r="C65" s="27"/>
      <c r="D65" s="30"/>
      <c r="E65" s="30"/>
      <c r="F65" s="30"/>
      <c r="G65" s="30"/>
      <c r="H65" s="30"/>
    </row>
    <row r="66" spans="2:8" ht="12.75">
      <c r="B66" s="31"/>
      <c r="C66" s="27"/>
      <c r="D66" s="30"/>
      <c r="E66" s="30"/>
      <c r="F66" s="30"/>
      <c r="G66" s="30"/>
      <c r="H66" s="30"/>
    </row>
    <row r="67" spans="2:8" ht="12.75">
      <c r="B67" s="31"/>
      <c r="C67" s="27"/>
      <c r="D67" s="30"/>
      <c r="E67" s="30"/>
      <c r="F67" s="30"/>
      <c r="G67" s="30"/>
      <c r="H67" s="30"/>
    </row>
    <row r="68" spans="2:8" ht="12.75">
      <c r="B68" s="31"/>
      <c r="C68" s="27"/>
      <c r="D68" s="30"/>
      <c r="E68" s="30"/>
      <c r="F68" s="30"/>
      <c r="G68" s="30"/>
      <c r="H68" s="30"/>
    </row>
    <row r="69" spans="2:8" ht="12.75">
      <c r="B69" s="31"/>
      <c r="C69" s="27"/>
      <c r="D69" s="30"/>
      <c r="E69" s="30"/>
      <c r="F69" s="30"/>
      <c r="G69" s="30"/>
      <c r="H69" s="30"/>
    </row>
    <row r="70" spans="2:8" ht="12.75">
      <c r="B70" s="31"/>
      <c r="C70" s="27"/>
      <c r="D70" s="30"/>
      <c r="E70" s="30"/>
      <c r="F70" s="30"/>
      <c r="G70" s="30"/>
      <c r="H70" s="30"/>
    </row>
    <row r="71" spans="2:8" ht="12.75">
      <c r="B71" s="31"/>
      <c r="C71" s="27"/>
      <c r="D71" s="30"/>
      <c r="E71" s="30"/>
      <c r="F71" s="30"/>
      <c r="G71" s="30"/>
      <c r="H71" s="30"/>
    </row>
    <row r="72" spans="2:8" ht="12.75">
      <c r="B72" s="31"/>
      <c r="C72" s="27"/>
      <c r="D72" s="30"/>
      <c r="E72" s="30"/>
      <c r="F72" s="30"/>
      <c r="G72" s="30"/>
      <c r="H72" s="30"/>
    </row>
    <row r="73" spans="2:8" ht="12.75">
      <c r="B73" s="31"/>
      <c r="C73" s="27"/>
      <c r="D73" s="30"/>
      <c r="E73" s="30"/>
      <c r="F73" s="30"/>
      <c r="G73" s="30"/>
      <c r="H73" s="30"/>
    </row>
    <row r="74" spans="2:8" ht="12.75">
      <c r="B74" s="31"/>
      <c r="C74" s="27"/>
      <c r="D74" s="30"/>
      <c r="E74" s="30"/>
      <c r="F74" s="30"/>
      <c r="G74" s="30"/>
      <c r="H74" s="30"/>
    </row>
    <row r="75" spans="2:8" ht="12.75">
      <c r="B75" s="31"/>
      <c r="C75" s="27"/>
      <c r="D75" s="30"/>
      <c r="E75" s="30"/>
      <c r="F75" s="30"/>
      <c r="G75" s="30"/>
      <c r="H75" s="30"/>
    </row>
    <row r="76" spans="2:8" ht="12.75">
      <c r="B76" s="31"/>
      <c r="C76" s="27"/>
      <c r="D76" s="30"/>
      <c r="E76" s="30"/>
      <c r="F76" s="30"/>
      <c r="G76" s="30"/>
      <c r="H76" s="30"/>
    </row>
    <row r="77" spans="2:8" ht="12.75">
      <c r="B77" s="31"/>
      <c r="C77" s="27"/>
      <c r="D77" s="30"/>
      <c r="E77" s="30"/>
      <c r="F77" s="30"/>
      <c r="G77" s="30"/>
      <c r="H77" s="30"/>
    </row>
    <row r="78" spans="2:8" ht="12.75">
      <c r="B78" s="31"/>
      <c r="C78" s="27"/>
      <c r="D78" s="30"/>
      <c r="E78" s="30"/>
      <c r="F78" s="30"/>
      <c r="G78" s="30"/>
      <c r="H78" s="30"/>
    </row>
    <row r="79" spans="2:8" ht="12.75">
      <c r="B79" s="31"/>
      <c r="C79" s="27"/>
      <c r="D79" s="30"/>
      <c r="E79" s="30"/>
      <c r="F79" s="30"/>
      <c r="G79" s="30"/>
      <c r="H79" s="30"/>
    </row>
    <row r="80" spans="2:8" ht="12.75">
      <c r="B80" s="31"/>
      <c r="C80" s="27"/>
      <c r="D80" s="30"/>
      <c r="E80" s="30"/>
      <c r="F80" s="30"/>
      <c r="G80" s="30"/>
      <c r="H80" s="30"/>
    </row>
    <row r="81" spans="2:8" ht="12.75">
      <c r="B81" s="31"/>
      <c r="C81" s="27"/>
      <c r="D81" s="30"/>
      <c r="E81" s="30"/>
      <c r="F81" s="30"/>
      <c r="G81" s="30"/>
      <c r="H81" s="30"/>
    </row>
    <row r="82" spans="2:8" ht="12.75">
      <c r="B82" s="31"/>
      <c r="C82" s="27"/>
      <c r="D82" s="30"/>
      <c r="E82" s="30"/>
      <c r="F82" s="30"/>
      <c r="G82" s="30"/>
      <c r="H82" s="30"/>
    </row>
    <row r="83" spans="2:8" ht="12.75">
      <c r="B83" s="31"/>
      <c r="C83" s="27"/>
      <c r="D83" s="30"/>
      <c r="E83" s="30"/>
      <c r="F83" s="30"/>
      <c r="G83" s="30"/>
      <c r="H83" s="30"/>
    </row>
    <row r="84" spans="2:8" ht="12.75">
      <c r="B84" s="31"/>
      <c r="C84" s="27"/>
      <c r="D84" s="30"/>
      <c r="E84" s="30"/>
      <c r="F84" s="30"/>
      <c r="G84" s="30"/>
      <c r="H84" s="30"/>
    </row>
    <row r="85" spans="2:8" ht="12.75">
      <c r="B85" s="31"/>
      <c r="C85" s="27"/>
      <c r="D85" s="30"/>
      <c r="E85" s="30"/>
      <c r="F85" s="30"/>
      <c r="G85" s="30"/>
      <c r="H85" s="30"/>
    </row>
    <row r="86" spans="2:8" ht="12.75">
      <c r="B86" s="31"/>
      <c r="C86" s="27"/>
      <c r="D86" s="30"/>
      <c r="E86" s="30"/>
      <c r="F86" s="30"/>
      <c r="G86" s="30"/>
      <c r="H86" s="30"/>
    </row>
    <row r="87" spans="2:8" ht="12.75">
      <c r="B87" s="31"/>
      <c r="C87" s="27"/>
      <c r="D87" s="30"/>
      <c r="E87" s="30"/>
      <c r="F87" s="30"/>
      <c r="G87" s="30"/>
      <c r="H87" s="30"/>
    </row>
    <row r="88" spans="2:8" ht="12.75">
      <c r="B88" s="31"/>
      <c r="C88" s="27"/>
      <c r="D88" s="30"/>
      <c r="E88" s="30"/>
      <c r="F88" s="30"/>
      <c r="G88" s="30"/>
      <c r="H88" s="30"/>
    </row>
    <row r="89" spans="2:8" ht="12.75">
      <c r="B89" s="31"/>
      <c r="C89" s="27"/>
      <c r="D89" s="30"/>
      <c r="E89" s="30"/>
      <c r="F89" s="30"/>
      <c r="G89" s="30"/>
      <c r="H89" s="30"/>
    </row>
    <row r="90" spans="2:8" ht="12.75">
      <c r="B90" s="31"/>
      <c r="C90" s="27"/>
      <c r="D90" s="30"/>
      <c r="E90" s="30"/>
      <c r="F90" s="30"/>
      <c r="G90" s="30"/>
      <c r="H90" s="30"/>
    </row>
    <row r="91" spans="2:8" ht="12.75">
      <c r="B91" s="31"/>
      <c r="C91" s="27"/>
      <c r="D91" s="30"/>
      <c r="E91" s="30"/>
      <c r="F91" s="30"/>
      <c r="G91" s="30"/>
      <c r="H91" s="30"/>
    </row>
    <row r="92" spans="2:8" ht="12.75">
      <c r="B92" s="31"/>
      <c r="C92" s="27"/>
      <c r="D92" s="30"/>
      <c r="E92" s="30"/>
      <c r="F92" s="30"/>
      <c r="G92" s="30"/>
      <c r="H92" s="30"/>
    </row>
    <row r="93" spans="2:8" ht="12.75">
      <c r="B93" s="31"/>
      <c r="C93" s="27"/>
      <c r="D93" s="30"/>
      <c r="E93" s="30"/>
      <c r="F93" s="30"/>
      <c r="G93" s="30"/>
      <c r="H93" s="30"/>
    </row>
    <row r="94" spans="2:8" ht="12.75">
      <c r="B94" s="31"/>
      <c r="C94" s="27"/>
      <c r="D94" s="30"/>
      <c r="E94" s="30"/>
      <c r="F94" s="30"/>
      <c r="G94" s="30"/>
      <c r="H94" s="30"/>
    </row>
    <row r="95" spans="2:8" ht="12.75">
      <c r="B95" s="31"/>
      <c r="C95" s="27"/>
      <c r="D95" s="30"/>
      <c r="E95" s="30"/>
      <c r="F95" s="30"/>
      <c r="G95" s="30"/>
      <c r="H95" s="30"/>
    </row>
    <row r="96" spans="2:8" ht="12.75">
      <c r="B96" s="31"/>
      <c r="C96" s="27"/>
      <c r="D96" s="30"/>
      <c r="E96" s="30"/>
      <c r="F96" s="30"/>
      <c r="G96" s="30"/>
      <c r="H96" s="30"/>
    </row>
    <row r="97" spans="2:8" ht="12.75">
      <c r="B97" s="31"/>
      <c r="C97" s="27"/>
      <c r="D97" s="30"/>
      <c r="E97" s="30"/>
      <c r="F97" s="30"/>
      <c r="G97" s="30"/>
      <c r="H97" s="30"/>
    </row>
    <row r="98" spans="2:8" ht="12.75">
      <c r="B98" s="31"/>
      <c r="C98" s="27"/>
      <c r="D98" s="30"/>
      <c r="E98" s="30"/>
      <c r="F98" s="30"/>
      <c r="G98" s="30"/>
      <c r="H98" s="30"/>
    </row>
    <row r="99" spans="2:8" ht="12.75">
      <c r="B99" s="31"/>
      <c r="C99" s="27"/>
      <c r="D99" s="30"/>
      <c r="E99" s="30"/>
      <c r="F99" s="30"/>
      <c r="G99" s="30"/>
      <c r="H99" s="30"/>
    </row>
    <row r="100" spans="2:8" ht="12.75">
      <c r="B100" s="31"/>
      <c r="C100" s="27"/>
      <c r="D100" s="30"/>
      <c r="E100" s="30"/>
      <c r="F100" s="30"/>
      <c r="G100" s="30"/>
      <c r="H100" s="30"/>
    </row>
    <row r="101" spans="2:8" ht="12.75">
      <c r="B101" s="31"/>
      <c r="C101" s="27"/>
      <c r="D101" s="30"/>
      <c r="E101" s="30"/>
      <c r="F101" s="30"/>
      <c r="G101" s="30"/>
      <c r="H101" s="30"/>
    </row>
    <row r="102" spans="2:8" ht="12.75">
      <c r="B102" s="31"/>
      <c r="C102" s="27"/>
      <c r="D102" s="30"/>
      <c r="E102" s="30"/>
      <c r="F102" s="30"/>
      <c r="G102" s="30"/>
      <c r="H102" s="30"/>
    </row>
    <row r="103" spans="2:8" ht="12.75">
      <c r="B103" s="31"/>
      <c r="C103" s="27"/>
      <c r="D103" s="30"/>
      <c r="E103" s="30"/>
      <c r="F103" s="30"/>
      <c r="G103" s="30"/>
      <c r="H103" s="30"/>
    </row>
    <row r="104" spans="2:8" ht="12.75">
      <c r="B104" s="31"/>
      <c r="C104" s="27"/>
      <c r="D104" s="30"/>
      <c r="E104" s="30"/>
      <c r="F104" s="30"/>
      <c r="G104" s="30"/>
      <c r="H104" s="30"/>
    </row>
    <row r="105" spans="2:8" ht="12.75">
      <c r="B105" s="31"/>
      <c r="C105" s="27"/>
      <c r="D105" s="30"/>
      <c r="E105" s="30"/>
      <c r="F105" s="30"/>
      <c r="G105" s="30"/>
      <c r="H105" s="30"/>
    </row>
    <row r="106" spans="2:8" ht="12.75">
      <c r="B106" s="31"/>
      <c r="C106" s="27"/>
      <c r="D106" s="30"/>
      <c r="E106" s="30"/>
      <c r="F106" s="30"/>
      <c r="G106" s="30"/>
      <c r="H106" s="30"/>
    </row>
    <row r="107" spans="2:8" ht="12.75">
      <c r="B107" s="31"/>
      <c r="C107" s="27"/>
      <c r="D107" s="30"/>
      <c r="E107" s="30"/>
      <c r="F107" s="30"/>
      <c r="G107" s="30"/>
      <c r="H107" s="30"/>
    </row>
    <row r="108" spans="2:8" ht="12.75">
      <c r="B108" s="31"/>
      <c r="C108" s="27"/>
      <c r="D108" s="30"/>
      <c r="E108" s="30"/>
      <c r="F108" s="30"/>
      <c r="G108" s="30"/>
      <c r="H108" s="30"/>
    </row>
    <row r="109" spans="2:8" ht="12.75">
      <c r="B109" s="31"/>
      <c r="C109" s="27"/>
      <c r="D109" s="27"/>
      <c r="E109" s="27"/>
      <c r="F109" s="27"/>
      <c r="G109" s="27"/>
      <c r="H109" s="27"/>
    </row>
    <row r="110" spans="2:8" ht="12.75">
      <c r="B110" s="31"/>
      <c r="C110" s="27"/>
      <c r="D110" s="27"/>
      <c r="E110" s="27"/>
      <c r="F110" s="27"/>
      <c r="G110" s="27"/>
      <c r="H110" s="27"/>
    </row>
    <row r="111" spans="2:8" ht="12.75">
      <c r="B111" s="31"/>
      <c r="C111" s="27"/>
      <c r="D111" s="27"/>
      <c r="E111" s="27"/>
      <c r="F111" s="27"/>
      <c r="G111" s="27"/>
      <c r="H111" s="27"/>
    </row>
    <row r="112" spans="2:8" ht="12.75">
      <c r="B112" s="31"/>
      <c r="C112" s="27"/>
      <c r="D112" s="27"/>
      <c r="E112" s="27"/>
      <c r="F112" s="27"/>
      <c r="G112" s="27"/>
      <c r="H112" s="27"/>
    </row>
    <row r="113" spans="2:8" ht="12.75">
      <c r="B113" s="31"/>
      <c r="C113" s="27"/>
      <c r="D113" s="27"/>
      <c r="E113" s="27"/>
      <c r="F113" s="27"/>
      <c r="G113" s="27"/>
      <c r="H113" s="27"/>
    </row>
    <row r="114" spans="2:8" ht="12.75">
      <c r="B114" s="31"/>
      <c r="C114" s="27"/>
      <c r="D114" s="27"/>
      <c r="E114" s="27"/>
      <c r="F114" s="27"/>
      <c r="G114" s="27"/>
      <c r="H114" s="27"/>
    </row>
    <row r="115" spans="2:8" ht="12.75">
      <c r="B115" s="31"/>
      <c r="C115" s="27"/>
      <c r="D115" s="27"/>
      <c r="E115" s="27"/>
      <c r="F115" s="27"/>
      <c r="G115" s="27"/>
      <c r="H115" s="27"/>
    </row>
    <row r="116" spans="2:8" ht="12.75">
      <c r="B116" s="31"/>
      <c r="C116" s="27"/>
      <c r="D116" s="27"/>
      <c r="E116" s="27"/>
      <c r="F116" s="27"/>
      <c r="G116" s="27"/>
      <c r="H116" s="27"/>
    </row>
    <row r="117" spans="2:8" ht="12.75">
      <c r="B117" s="31"/>
      <c r="C117" s="27"/>
      <c r="D117" s="27"/>
      <c r="E117" s="27"/>
      <c r="F117" s="27"/>
      <c r="G117" s="27"/>
      <c r="H117" s="27"/>
    </row>
    <row r="118" spans="2:8" ht="12.75">
      <c r="B118" s="31"/>
      <c r="C118" s="27"/>
      <c r="D118" s="27"/>
      <c r="E118" s="27"/>
      <c r="F118" s="27"/>
      <c r="G118" s="27"/>
      <c r="H118" s="27"/>
    </row>
    <row r="119" spans="2:8" ht="12.75">
      <c r="B119" s="31"/>
      <c r="C119" s="27"/>
      <c r="D119" s="27"/>
      <c r="E119" s="27"/>
      <c r="F119" s="27"/>
      <c r="G119" s="27"/>
      <c r="H119" s="27"/>
    </row>
    <row r="120" spans="2:8" ht="12.75">
      <c r="B120" s="31"/>
      <c r="C120" s="27"/>
      <c r="D120" s="27"/>
      <c r="E120" s="27"/>
      <c r="F120" s="27"/>
      <c r="G120" s="27"/>
      <c r="H120" s="27"/>
    </row>
    <row r="121" spans="2:8" ht="12.75">
      <c r="B121" s="31"/>
      <c r="C121" s="27"/>
      <c r="D121" s="27"/>
      <c r="E121" s="27"/>
      <c r="F121" s="27"/>
      <c r="G121" s="27"/>
      <c r="H121" s="27"/>
    </row>
    <row r="122" spans="2:8" ht="12.75">
      <c r="B122" s="31"/>
      <c r="C122" s="27"/>
      <c r="D122" s="27"/>
      <c r="E122" s="27"/>
      <c r="F122" s="27"/>
      <c r="G122" s="27"/>
      <c r="H122" s="27"/>
    </row>
    <row r="123" spans="2:8" ht="12.75">
      <c r="B123" s="31"/>
      <c r="C123" s="27"/>
      <c r="D123" s="27"/>
      <c r="E123" s="27"/>
      <c r="F123" s="27"/>
      <c r="G123" s="27"/>
      <c r="H123" s="27"/>
    </row>
    <row r="124" spans="2:8" ht="12.75">
      <c r="B124" s="31"/>
      <c r="C124" s="27"/>
      <c r="D124" s="27"/>
      <c r="E124" s="27"/>
      <c r="F124" s="27"/>
      <c r="G124" s="27"/>
      <c r="H124" s="27"/>
    </row>
    <row r="125" spans="2:8" ht="12.75">
      <c r="B125" s="31"/>
      <c r="C125" s="27"/>
      <c r="D125" s="27"/>
      <c r="E125" s="27"/>
      <c r="F125" s="27"/>
      <c r="G125" s="27"/>
      <c r="H125" s="27"/>
    </row>
    <row r="126" spans="2:8" ht="12.75">
      <c r="B126" s="31"/>
      <c r="C126" s="27"/>
      <c r="D126" s="27"/>
      <c r="E126" s="27"/>
      <c r="F126" s="27"/>
      <c r="G126" s="27"/>
      <c r="H126" s="27"/>
    </row>
    <row r="127" spans="2:8" ht="12.75">
      <c r="B127" s="31"/>
      <c r="C127" s="27"/>
      <c r="D127" s="27"/>
      <c r="E127" s="27"/>
      <c r="F127" s="27"/>
      <c r="G127" s="27"/>
      <c r="H127" s="27"/>
    </row>
    <row r="128" spans="2:8" ht="12.75">
      <c r="B128" s="31"/>
      <c r="C128" s="27"/>
      <c r="D128" s="27"/>
      <c r="E128" s="27"/>
      <c r="F128" s="27"/>
      <c r="G128" s="27"/>
      <c r="H128" s="27"/>
    </row>
    <row r="129" spans="2:8" ht="12.75">
      <c r="B129" s="31"/>
      <c r="C129" s="27"/>
      <c r="D129" s="27"/>
      <c r="E129" s="27"/>
      <c r="F129" s="27"/>
      <c r="G129" s="27"/>
      <c r="H129" s="27"/>
    </row>
    <row r="130" spans="2:8" ht="12.75">
      <c r="B130" s="31"/>
      <c r="C130" s="27"/>
      <c r="D130" s="27"/>
      <c r="E130" s="27"/>
      <c r="F130" s="27"/>
      <c r="G130" s="27"/>
      <c r="H130" s="27"/>
    </row>
    <row r="131" spans="2:8" ht="12.75">
      <c r="B131" s="31"/>
      <c r="C131" s="27"/>
      <c r="D131" s="27"/>
      <c r="E131" s="27"/>
      <c r="F131" s="27"/>
      <c r="G131" s="27"/>
      <c r="H131" s="27"/>
    </row>
    <row r="132" spans="2:8" ht="12.75">
      <c r="B132" s="31"/>
      <c r="C132" s="27"/>
      <c r="D132" s="27"/>
      <c r="E132" s="27"/>
      <c r="F132" s="27"/>
      <c r="G132" s="27"/>
      <c r="H132" s="27"/>
    </row>
    <row r="133" spans="2:8" ht="12.75">
      <c r="B133" s="31"/>
      <c r="C133" s="27"/>
      <c r="D133" s="27"/>
      <c r="E133" s="27"/>
      <c r="F133" s="27"/>
      <c r="G133" s="27"/>
      <c r="H133" s="27"/>
    </row>
    <row r="134" spans="2:8" ht="12.75">
      <c r="B134" s="31"/>
      <c r="C134" s="27"/>
      <c r="D134" s="27"/>
      <c r="E134" s="27"/>
      <c r="F134" s="27"/>
      <c r="G134" s="27"/>
      <c r="H134" s="27"/>
    </row>
    <row r="135" spans="2:8" ht="12.75">
      <c r="B135" s="31"/>
      <c r="C135" s="27"/>
      <c r="D135" s="27"/>
      <c r="E135" s="27"/>
      <c r="F135" s="27"/>
      <c r="G135" s="27"/>
      <c r="H135" s="27"/>
    </row>
    <row r="136" spans="2:8" ht="12.75">
      <c r="B136" s="31"/>
      <c r="C136" s="27"/>
      <c r="D136" s="27"/>
      <c r="E136" s="27"/>
      <c r="F136" s="27"/>
      <c r="G136" s="27"/>
      <c r="H136" s="27"/>
    </row>
    <row r="137" spans="2:8" ht="12.75">
      <c r="B137" s="31"/>
      <c r="C137" s="27"/>
      <c r="D137" s="27"/>
      <c r="E137" s="27"/>
      <c r="F137" s="27"/>
      <c r="G137" s="27"/>
      <c r="H137" s="27"/>
    </row>
    <row r="138" spans="2:8" ht="12.75">
      <c r="B138" s="31"/>
      <c r="C138" s="27"/>
      <c r="D138" s="27"/>
      <c r="E138" s="27"/>
      <c r="F138" s="27"/>
      <c r="G138" s="27"/>
      <c r="H138" s="27"/>
    </row>
    <row r="139" spans="2:8" ht="12.75">
      <c r="B139" s="31"/>
      <c r="C139" s="27"/>
      <c r="D139" s="27"/>
      <c r="E139" s="27"/>
      <c r="F139" s="27"/>
      <c r="G139" s="27"/>
      <c r="H139" s="27"/>
    </row>
    <row r="140" spans="2:8" ht="12.75">
      <c r="B140" s="31"/>
      <c r="C140" s="27"/>
      <c r="D140" s="27"/>
      <c r="E140" s="27"/>
      <c r="F140" s="27"/>
      <c r="G140" s="27"/>
      <c r="H140" s="27"/>
    </row>
    <row r="141" spans="2:8" ht="12.75">
      <c r="B141" s="31"/>
      <c r="C141" s="27"/>
      <c r="D141" s="27"/>
      <c r="E141" s="27"/>
      <c r="F141" s="27"/>
      <c r="G141" s="27"/>
      <c r="H141" s="27"/>
    </row>
    <row r="142" spans="2:8" ht="12.75">
      <c r="B142" s="31"/>
      <c r="C142" s="27"/>
      <c r="D142" s="27"/>
      <c r="E142" s="27"/>
      <c r="F142" s="27"/>
      <c r="G142" s="27"/>
      <c r="H142" s="27"/>
    </row>
    <row r="143" spans="2:8" ht="12.75">
      <c r="B143" s="31"/>
      <c r="C143" s="27"/>
      <c r="D143" s="27"/>
      <c r="E143" s="27"/>
      <c r="F143" s="27"/>
      <c r="G143" s="27"/>
      <c r="H143" s="27"/>
    </row>
    <row r="144" spans="2:8" ht="12.75">
      <c r="B144" s="31"/>
      <c r="C144" s="27"/>
      <c r="D144" s="27"/>
      <c r="E144" s="27"/>
      <c r="F144" s="27"/>
      <c r="G144" s="27"/>
      <c r="H144" s="27"/>
    </row>
    <row r="145" spans="2:8" ht="12.75">
      <c r="B145" s="31"/>
      <c r="C145" s="27"/>
      <c r="D145" s="27"/>
      <c r="E145" s="27"/>
      <c r="F145" s="27"/>
      <c r="G145" s="27"/>
      <c r="H145" s="27"/>
    </row>
    <row r="146" spans="2:8" ht="12.75">
      <c r="B146" s="31"/>
      <c r="C146" s="27"/>
      <c r="D146" s="27"/>
      <c r="E146" s="27"/>
      <c r="F146" s="27"/>
      <c r="G146" s="27"/>
      <c r="H146" s="27"/>
    </row>
    <row r="147" spans="2:8" ht="12.75">
      <c r="B147" s="31"/>
      <c r="C147" s="27"/>
      <c r="D147" s="27"/>
      <c r="E147" s="27"/>
      <c r="F147" s="27"/>
      <c r="G147" s="27"/>
      <c r="H147" s="27"/>
    </row>
    <row r="148" spans="2:8" ht="12.75">
      <c r="B148" s="31"/>
      <c r="C148" s="27"/>
      <c r="D148" s="27"/>
      <c r="E148" s="27"/>
      <c r="F148" s="27"/>
      <c r="G148" s="27"/>
      <c r="H148" s="27"/>
    </row>
    <row r="149" spans="2:8" ht="12.75">
      <c r="B149" s="31"/>
      <c r="C149" s="27"/>
      <c r="D149" s="27"/>
      <c r="E149" s="27"/>
      <c r="F149" s="27"/>
      <c r="G149" s="27"/>
      <c r="H149" s="27"/>
    </row>
    <row r="150" spans="2:8" ht="12.75">
      <c r="B150" s="31"/>
      <c r="C150" s="27"/>
      <c r="D150" s="27"/>
      <c r="E150" s="27"/>
      <c r="F150" s="27"/>
      <c r="G150" s="27"/>
      <c r="H150" s="27"/>
    </row>
    <row r="151" spans="2:8" ht="12.75">
      <c r="B151" s="31"/>
      <c r="C151" s="27"/>
      <c r="D151" s="27"/>
      <c r="E151" s="27"/>
      <c r="F151" s="27"/>
      <c r="G151" s="27"/>
      <c r="H151" s="27"/>
    </row>
    <row r="152" spans="2:8" ht="12.75">
      <c r="B152" s="31"/>
      <c r="C152" s="27"/>
      <c r="D152" s="27"/>
      <c r="E152" s="27"/>
      <c r="F152" s="27"/>
      <c r="G152" s="27"/>
      <c r="H152" s="27"/>
    </row>
    <row r="153" spans="2:8" ht="12.75">
      <c r="B153" s="31"/>
      <c r="C153" s="27"/>
      <c r="D153" s="27"/>
      <c r="E153" s="27"/>
      <c r="F153" s="27"/>
      <c r="G153" s="27"/>
      <c r="H153" s="27"/>
    </row>
    <row r="154" spans="2:8" ht="12.75">
      <c r="B154" s="31"/>
      <c r="C154" s="27"/>
      <c r="D154" s="27"/>
      <c r="E154" s="27"/>
      <c r="F154" s="27"/>
      <c r="G154" s="27"/>
      <c r="H154" s="27"/>
    </row>
    <row r="155" spans="2:8" ht="12.75">
      <c r="B155" s="31"/>
      <c r="C155" s="27"/>
      <c r="D155" s="27"/>
      <c r="E155" s="27"/>
      <c r="F155" s="27"/>
      <c r="G155" s="27"/>
      <c r="H155" s="27"/>
    </row>
    <row r="156" spans="2:8" ht="12.75">
      <c r="B156" s="31"/>
      <c r="C156" s="27"/>
      <c r="D156" s="27"/>
      <c r="E156" s="27"/>
      <c r="F156" s="27"/>
      <c r="G156" s="27"/>
      <c r="H156" s="27"/>
    </row>
    <row r="157" spans="2:8" ht="12.75">
      <c r="B157" s="31"/>
      <c r="C157" s="27"/>
      <c r="D157" s="27"/>
      <c r="E157" s="27"/>
      <c r="F157" s="27"/>
      <c r="G157" s="27"/>
      <c r="H157" s="27"/>
    </row>
    <row r="158" spans="2:8" ht="12.75">
      <c r="B158" s="31"/>
      <c r="C158" s="27"/>
      <c r="D158" s="27"/>
      <c r="E158" s="27"/>
      <c r="F158" s="27"/>
      <c r="G158" s="27"/>
      <c r="H158" s="27"/>
    </row>
    <row r="159" spans="2:8" ht="12.75">
      <c r="B159" s="31"/>
      <c r="C159" s="27"/>
      <c r="D159" s="27"/>
      <c r="E159" s="27"/>
      <c r="F159" s="27"/>
      <c r="G159" s="27"/>
      <c r="H159" s="27"/>
    </row>
    <row r="160" spans="2:8" ht="12.75">
      <c r="B160" s="31"/>
      <c r="C160" s="27"/>
      <c r="D160" s="27"/>
      <c r="E160" s="27"/>
      <c r="F160" s="27"/>
      <c r="G160" s="27"/>
      <c r="H160" s="27"/>
    </row>
    <row r="161" spans="2:8" ht="12.75">
      <c r="B161" s="31"/>
      <c r="C161" s="27"/>
      <c r="D161" s="27"/>
      <c r="E161" s="27"/>
      <c r="F161" s="27"/>
      <c r="G161" s="27"/>
      <c r="H161" s="27"/>
    </row>
    <row r="162" spans="2:8" ht="12.75">
      <c r="B162" s="31"/>
      <c r="C162" s="27"/>
      <c r="D162" s="27"/>
      <c r="E162" s="27"/>
      <c r="F162" s="27"/>
      <c r="G162" s="27"/>
      <c r="H162" s="27"/>
    </row>
    <row r="163" spans="2:8" ht="12.75">
      <c r="B163" s="31"/>
      <c r="C163" s="27"/>
      <c r="D163" s="27"/>
      <c r="E163" s="27"/>
      <c r="F163" s="27"/>
      <c r="G163" s="27"/>
      <c r="H163" s="27"/>
    </row>
    <row r="164" spans="2:8" ht="12.75">
      <c r="B164" s="31"/>
      <c r="C164" s="27"/>
      <c r="D164" s="27"/>
      <c r="E164" s="27"/>
      <c r="F164" s="27"/>
      <c r="G164" s="27"/>
      <c r="H164" s="27"/>
    </row>
    <row r="165" spans="2:8" ht="12.75">
      <c r="B165" s="31"/>
      <c r="C165" s="27"/>
      <c r="D165" s="27"/>
      <c r="E165" s="27"/>
      <c r="F165" s="27"/>
      <c r="G165" s="27"/>
      <c r="H165" s="27"/>
    </row>
    <row r="166" spans="2:8" ht="12.75">
      <c r="B166" s="31"/>
      <c r="C166" s="27"/>
      <c r="D166" s="27"/>
      <c r="E166" s="27"/>
      <c r="F166" s="27"/>
      <c r="G166" s="27"/>
      <c r="H166" s="27"/>
    </row>
    <row r="167" spans="2:8" ht="12.75">
      <c r="B167" s="31"/>
      <c r="C167" s="27"/>
      <c r="D167" s="27"/>
      <c r="E167" s="27"/>
      <c r="F167" s="27"/>
      <c r="G167" s="27"/>
      <c r="H167" s="27"/>
    </row>
    <row r="168" spans="2:8" ht="12.75">
      <c r="B168" s="31"/>
      <c r="C168" s="27"/>
      <c r="D168" s="27"/>
      <c r="E168" s="27"/>
      <c r="F168" s="27"/>
      <c r="G168" s="27"/>
      <c r="H168" s="27"/>
    </row>
    <row r="169" spans="2:8" ht="12.75">
      <c r="B169" s="31"/>
      <c r="C169" s="27"/>
      <c r="D169" s="27"/>
      <c r="E169" s="27"/>
      <c r="F169" s="27"/>
      <c r="G169" s="27"/>
      <c r="H169" s="27"/>
    </row>
    <row r="170" spans="2:8" ht="12.75">
      <c r="B170" s="31"/>
      <c r="C170" s="27"/>
      <c r="D170" s="27"/>
      <c r="E170" s="27"/>
      <c r="F170" s="27"/>
      <c r="G170" s="27"/>
      <c r="H170" s="27"/>
    </row>
    <row r="171" spans="2:8" ht="12.75">
      <c r="B171" s="31"/>
      <c r="C171" s="27"/>
      <c r="D171" s="27"/>
      <c r="E171" s="27"/>
      <c r="F171" s="27"/>
      <c r="G171" s="27"/>
      <c r="H171" s="27"/>
    </row>
    <row r="172" spans="2:8" ht="12.75">
      <c r="B172" s="31"/>
      <c r="C172" s="27"/>
      <c r="D172" s="27"/>
      <c r="E172" s="27"/>
      <c r="F172" s="27"/>
      <c r="G172" s="27"/>
      <c r="H172" s="27"/>
    </row>
    <row r="173" spans="2:8" ht="12.75">
      <c r="B173" s="31"/>
      <c r="C173" s="27"/>
      <c r="D173" s="27"/>
      <c r="E173" s="27"/>
      <c r="F173" s="27"/>
      <c r="G173" s="27"/>
      <c r="H173" s="27"/>
    </row>
    <row r="174" spans="2:8" ht="12.75">
      <c r="B174" s="31"/>
      <c r="C174" s="27"/>
      <c r="D174" s="27"/>
      <c r="E174" s="27"/>
      <c r="F174" s="27"/>
      <c r="G174" s="27"/>
      <c r="H174" s="27"/>
    </row>
    <row r="175" spans="2:8" ht="12.75">
      <c r="B175" s="31"/>
      <c r="C175" s="27"/>
      <c r="D175" s="27"/>
      <c r="E175" s="27"/>
      <c r="F175" s="27"/>
      <c r="G175" s="27"/>
      <c r="H175" s="27"/>
    </row>
    <row r="176" spans="2:8" ht="12.75">
      <c r="B176" s="31"/>
      <c r="C176" s="27"/>
      <c r="D176" s="27"/>
      <c r="E176" s="27"/>
      <c r="F176" s="27"/>
      <c r="G176" s="27"/>
      <c r="H176" s="27"/>
    </row>
    <row r="177" spans="2:8" ht="12.75">
      <c r="B177" s="31"/>
      <c r="C177" s="27"/>
      <c r="D177" s="27"/>
      <c r="E177" s="27"/>
      <c r="F177" s="27"/>
      <c r="G177" s="27"/>
      <c r="H177" s="27"/>
    </row>
    <row r="178" spans="2:8" ht="12.75">
      <c r="B178" s="31"/>
      <c r="C178" s="27"/>
      <c r="D178" s="27"/>
      <c r="E178" s="27"/>
      <c r="F178" s="27"/>
      <c r="G178" s="27"/>
      <c r="H178" s="27"/>
    </row>
    <row r="179" spans="2:8" ht="12.75">
      <c r="B179" s="31"/>
      <c r="C179" s="27"/>
      <c r="D179" s="27"/>
      <c r="E179" s="27"/>
      <c r="F179" s="27"/>
      <c r="G179" s="27"/>
      <c r="H179" s="27"/>
    </row>
    <row r="180" spans="2:8" ht="12.75">
      <c r="B180" s="31"/>
      <c r="C180" s="27"/>
      <c r="D180" s="27"/>
      <c r="E180" s="27"/>
      <c r="F180" s="27"/>
      <c r="G180" s="27"/>
      <c r="H180" s="27"/>
    </row>
    <row r="181" spans="2:8" ht="12.75">
      <c r="B181" s="31"/>
      <c r="C181" s="27"/>
      <c r="D181" s="27"/>
      <c r="E181" s="27"/>
      <c r="F181" s="27"/>
      <c r="G181" s="27"/>
      <c r="H181" s="27"/>
    </row>
    <row r="182" spans="2:8" ht="12.75">
      <c r="B182" s="31"/>
      <c r="C182" s="27"/>
      <c r="D182" s="27"/>
      <c r="E182" s="27"/>
      <c r="F182" s="27"/>
      <c r="G182" s="27"/>
      <c r="H182" s="27"/>
    </row>
    <row r="183" spans="2:8" ht="12.75">
      <c r="B183" s="31"/>
      <c r="C183" s="27"/>
      <c r="D183" s="27"/>
      <c r="E183" s="27"/>
      <c r="F183" s="27"/>
      <c r="G183" s="27"/>
      <c r="H183" s="27"/>
    </row>
    <row r="184" spans="2:8" ht="12.75">
      <c r="B184" s="31"/>
      <c r="C184" s="27"/>
      <c r="D184" s="27"/>
      <c r="E184" s="27"/>
      <c r="F184" s="27"/>
      <c r="G184" s="27"/>
      <c r="H184" s="27"/>
    </row>
    <row r="185" spans="2:8" ht="12.75">
      <c r="B185" s="31"/>
      <c r="C185" s="27"/>
      <c r="D185" s="27"/>
      <c r="E185" s="27"/>
      <c r="F185" s="27"/>
      <c r="G185" s="27"/>
      <c r="H185" s="27"/>
    </row>
    <row r="186" spans="2:8" ht="12.75">
      <c r="B186" s="31"/>
      <c r="C186" s="27"/>
      <c r="D186" s="27"/>
      <c r="E186" s="27"/>
      <c r="F186" s="27"/>
      <c r="G186" s="27"/>
      <c r="H186" s="27"/>
    </row>
    <row r="187" spans="2:8" ht="12.75">
      <c r="B187" s="31"/>
      <c r="C187" s="27"/>
      <c r="D187" s="27"/>
      <c r="E187" s="27"/>
      <c r="F187" s="27"/>
      <c r="G187" s="27"/>
      <c r="H187" s="27"/>
    </row>
    <row r="188" spans="2:8" ht="12.75">
      <c r="B188" s="31"/>
      <c r="C188" s="27"/>
      <c r="D188" s="27"/>
      <c r="E188" s="27"/>
      <c r="F188" s="27"/>
      <c r="G188" s="27"/>
      <c r="H188" s="27"/>
    </row>
    <row r="189" spans="2:8" ht="12.75">
      <c r="B189" s="31"/>
      <c r="C189" s="27"/>
      <c r="D189" s="27"/>
      <c r="E189" s="27"/>
      <c r="F189" s="27"/>
      <c r="G189" s="27"/>
      <c r="H189" s="27"/>
    </row>
    <row r="190" spans="2:8" ht="12.75">
      <c r="B190" s="31"/>
      <c r="C190" s="27"/>
      <c r="D190" s="27"/>
      <c r="E190" s="27"/>
      <c r="F190" s="27"/>
      <c r="G190" s="27"/>
      <c r="H190" s="27"/>
    </row>
    <row r="191" spans="2:8" ht="12.75">
      <c r="B191" s="31"/>
      <c r="C191" s="27"/>
      <c r="D191" s="27"/>
      <c r="E191" s="27"/>
      <c r="F191" s="27"/>
      <c r="G191" s="27"/>
      <c r="H191" s="27"/>
    </row>
    <row r="192" spans="2:8" ht="12.75">
      <c r="B192" s="31"/>
      <c r="C192" s="27"/>
      <c r="D192" s="27"/>
      <c r="E192" s="27"/>
      <c r="F192" s="27"/>
      <c r="G192" s="27"/>
      <c r="H192" s="27"/>
    </row>
    <row r="193" spans="2:8" ht="12.75">
      <c r="B193" s="31"/>
      <c r="C193" s="27"/>
      <c r="D193" s="27"/>
      <c r="E193" s="27"/>
      <c r="F193" s="27"/>
      <c r="G193" s="27"/>
      <c r="H193" s="27"/>
    </row>
    <row r="194" spans="2:8" ht="12.75">
      <c r="B194" s="31"/>
      <c r="C194" s="27"/>
      <c r="D194" s="27"/>
      <c r="E194" s="27"/>
      <c r="F194" s="27"/>
      <c r="G194" s="27"/>
      <c r="H194" s="27"/>
    </row>
    <row r="195" spans="2:8" ht="12.75">
      <c r="B195" s="31"/>
      <c r="C195" s="27"/>
      <c r="D195" s="27"/>
      <c r="E195" s="27"/>
      <c r="F195" s="27"/>
      <c r="G195" s="27"/>
      <c r="H195" s="27"/>
    </row>
    <row r="196" spans="2:8" ht="12.75">
      <c r="B196" s="31"/>
      <c r="C196" s="27"/>
      <c r="D196" s="27"/>
      <c r="E196" s="27"/>
      <c r="F196" s="27"/>
      <c r="G196" s="27"/>
      <c r="H196" s="27"/>
    </row>
    <row r="197" spans="2:8" ht="12.75">
      <c r="B197" s="31"/>
      <c r="C197" s="27"/>
      <c r="D197" s="27"/>
      <c r="E197" s="27"/>
      <c r="F197" s="27"/>
      <c r="G197" s="27"/>
      <c r="H197" s="27"/>
    </row>
    <row r="198" spans="2:8" ht="12.75">
      <c r="B198" s="31"/>
      <c r="C198" s="27"/>
      <c r="D198" s="27"/>
      <c r="E198" s="27"/>
      <c r="F198" s="27"/>
      <c r="G198" s="27"/>
      <c r="H198" s="27"/>
    </row>
    <row r="199" spans="2:8" ht="12.75">
      <c r="B199" s="31"/>
      <c r="C199" s="27"/>
      <c r="D199" s="27"/>
      <c r="E199" s="27"/>
      <c r="F199" s="27"/>
      <c r="G199" s="27"/>
      <c r="H199" s="27"/>
    </row>
    <row r="200" spans="2:8" ht="12.75">
      <c r="B200" s="31"/>
      <c r="C200" s="27"/>
      <c r="D200" s="27"/>
      <c r="E200" s="27"/>
      <c r="F200" s="27"/>
      <c r="G200" s="27"/>
      <c r="H200" s="27"/>
    </row>
    <row r="201" spans="2:8" ht="12.75">
      <c r="B201" s="31"/>
      <c r="C201" s="27"/>
      <c r="D201" s="27"/>
      <c r="E201" s="27"/>
      <c r="F201" s="27"/>
      <c r="G201" s="27"/>
      <c r="H201" s="27"/>
    </row>
    <row r="202" spans="2:8" ht="12.75">
      <c r="B202" s="31"/>
      <c r="C202" s="27"/>
      <c r="D202" s="27"/>
      <c r="E202" s="27"/>
      <c r="F202" s="27"/>
      <c r="G202" s="27"/>
      <c r="H202" s="27"/>
    </row>
    <row r="203" spans="2:8" ht="12.75">
      <c r="B203" s="31"/>
      <c r="C203" s="27"/>
      <c r="D203" s="27"/>
      <c r="E203" s="27"/>
      <c r="F203" s="27"/>
      <c r="G203" s="27"/>
      <c r="H203" s="27"/>
    </row>
    <row r="204" spans="2:8" ht="12.75">
      <c r="B204" s="31"/>
      <c r="C204" s="27"/>
      <c r="D204" s="27"/>
      <c r="E204" s="27"/>
      <c r="F204" s="27"/>
      <c r="G204" s="27"/>
      <c r="H204" s="27"/>
    </row>
    <row r="205" spans="2:8" ht="12.75">
      <c r="B205" s="31"/>
      <c r="C205" s="27"/>
      <c r="D205" s="27"/>
      <c r="E205" s="27"/>
      <c r="F205" s="27"/>
      <c r="G205" s="27"/>
      <c r="H205" s="27"/>
    </row>
    <row r="206" spans="2:8" ht="12.75">
      <c r="B206" s="31"/>
      <c r="C206" s="27"/>
      <c r="D206" s="27"/>
      <c r="E206" s="27"/>
      <c r="F206" s="27"/>
      <c r="G206" s="27"/>
      <c r="H206" s="27"/>
    </row>
    <row r="207" spans="2:8" ht="12.75">
      <c r="B207" s="31"/>
      <c r="C207" s="27"/>
      <c r="D207" s="27"/>
      <c r="E207" s="27"/>
      <c r="F207" s="27"/>
      <c r="G207" s="27"/>
      <c r="H207" s="27"/>
    </row>
    <row r="208" spans="2:8" ht="12.75">
      <c r="B208" s="31"/>
      <c r="C208" s="27"/>
      <c r="D208" s="27"/>
      <c r="E208" s="27"/>
      <c r="F208" s="27"/>
      <c r="G208" s="27"/>
      <c r="H208" s="27"/>
    </row>
    <row r="209" spans="2:8" ht="12.75">
      <c r="B209" s="31"/>
      <c r="C209" s="27"/>
      <c r="D209" s="27"/>
      <c r="E209" s="27"/>
      <c r="F209" s="27"/>
      <c r="G209" s="27"/>
      <c r="H209" s="27"/>
    </row>
    <row r="210" spans="2:8" ht="12.75">
      <c r="B210" s="31"/>
      <c r="C210" s="27"/>
      <c r="D210" s="27"/>
      <c r="E210" s="27"/>
      <c r="F210" s="27"/>
      <c r="G210" s="27"/>
      <c r="H210" s="27"/>
    </row>
    <row r="211" spans="2:8" ht="12.75">
      <c r="B211" s="31"/>
      <c r="C211" s="27"/>
      <c r="D211" s="27"/>
      <c r="E211" s="27"/>
      <c r="F211" s="27"/>
      <c r="G211" s="27"/>
      <c r="H211" s="27"/>
    </row>
    <row r="212" spans="2:8" ht="12.75">
      <c r="B212" s="31"/>
      <c r="C212" s="27"/>
      <c r="D212" s="27"/>
      <c r="E212" s="27"/>
      <c r="F212" s="27"/>
      <c r="G212" s="27"/>
      <c r="H212" s="27"/>
    </row>
    <row r="213" spans="2:8" ht="12.75">
      <c r="B213" s="31"/>
      <c r="C213" s="27"/>
      <c r="D213" s="27"/>
      <c r="E213" s="27"/>
      <c r="F213" s="27"/>
      <c r="G213" s="27"/>
      <c r="H213" s="27"/>
    </row>
    <row r="214" spans="2:8" ht="12.75">
      <c r="B214" s="31"/>
      <c r="C214" s="27"/>
      <c r="D214" s="27"/>
      <c r="E214" s="27"/>
      <c r="F214" s="27"/>
      <c r="G214" s="27"/>
      <c r="H214" s="27"/>
    </row>
    <row r="215" spans="2:8" ht="12.75">
      <c r="B215" s="31"/>
      <c r="C215" s="27"/>
      <c r="D215" s="27"/>
      <c r="E215" s="27"/>
      <c r="F215" s="27"/>
      <c r="G215" s="27"/>
      <c r="H215" s="27"/>
    </row>
    <row r="216" spans="2:8" ht="12.75">
      <c r="B216" s="31"/>
      <c r="C216" s="27"/>
      <c r="D216" s="27"/>
      <c r="E216" s="27"/>
      <c r="F216" s="27"/>
      <c r="G216" s="27"/>
      <c r="H216" s="27"/>
    </row>
    <row r="217" spans="2:8" ht="12.75">
      <c r="B217" s="31"/>
      <c r="C217" s="27"/>
      <c r="D217" s="27"/>
      <c r="E217" s="27"/>
      <c r="F217" s="27"/>
      <c r="G217" s="27"/>
      <c r="H217" s="27"/>
    </row>
    <row r="218" spans="2:8" ht="12.75">
      <c r="B218" s="31"/>
      <c r="C218" s="27"/>
      <c r="D218" s="27"/>
      <c r="E218" s="27"/>
      <c r="F218" s="27"/>
      <c r="G218" s="27"/>
      <c r="H218" s="27"/>
    </row>
    <row r="219" spans="2:8" ht="12.75">
      <c r="B219" s="31"/>
      <c r="C219" s="27"/>
      <c r="D219" s="27"/>
      <c r="E219" s="27"/>
      <c r="F219" s="27"/>
      <c r="G219" s="27"/>
      <c r="H219" s="27"/>
    </row>
    <row r="220" spans="2:8" ht="12.75">
      <c r="B220" s="31"/>
      <c r="C220" s="27"/>
      <c r="D220" s="27"/>
      <c r="E220" s="27"/>
      <c r="F220" s="27"/>
      <c r="G220" s="27"/>
      <c r="H220" s="27"/>
    </row>
    <row r="221" spans="2:8" ht="12.75">
      <c r="B221" s="31"/>
      <c r="C221" s="27"/>
      <c r="D221" s="27"/>
      <c r="E221" s="27"/>
      <c r="F221" s="27"/>
      <c r="G221" s="27"/>
      <c r="H221" s="27"/>
    </row>
    <row r="222" spans="2:8" ht="12.75">
      <c r="B222" s="31"/>
      <c r="C222" s="27"/>
      <c r="D222" s="27"/>
      <c r="E222" s="27"/>
      <c r="F222" s="27"/>
      <c r="G222" s="27"/>
      <c r="H222" s="27"/>
    </row>
    <row r="223" spans="2:8" ht="12.75">
      <c r="B223" s="31"/>
      <c r="C223" s="27"/>
      <c r="D223" s="27"/>
      <c r="E223" s="27"/>
      <c r="F223" s="27"/>
      <c r="G223" s="27"/>
      <c r="H223" s="27"/>
    </row>
    <row r="224" spans="2:8" ht="12.75">
      <c r="B224" s="31"/>
      <c r="C224" s="27"/>
      <c r="D224" s="27"/>
      <c r="E224" s="27"/>
      <c r="F224" s="27"/>
      <c r="G224" s="27"/>
      <c r="H224" s="27"/>
    </row>
    <row r="225" spans="2:8" ht="12.75">
      <c r="B225" s="31"/>
      <c r="C225" s="27"/>
      <c r="D225" s="27"/>
      <c r="E225" s="27"/>
      <c r="F225" s="27"/>
      <c r="G225" s="27"/>
      <c r="H225" s="27"/>
    </row>
    <row r="226" spans="2:8" ht="12.75">
      <c r="B226" s="31"/>
      <c r="C226" s="27"/>
      <c r="D226" s="27"/>
      <c r="E226" s="27"/>
      <c r="F226" s="27"/>
      <c r="G226" s="27"/>
      <c r="H226" s="27"/>
    </row>
    <row r="227" spans="2:8" ht="12.75">
      <c r="B227" s="31"/>
      <c r="C227" s="27"/>
      <c r="D227" s="27"/>
      <c r="E227" s="27"/>
      <c r="F227" s="27"/>
      <c r="G227" s="27"/>
      <c r="H227" s="27"/>
    </row>
    <row r="228" spans="2:8" ht="12.75">
      <c r="B228" s="31"/>
      <c r="C228" s="27"/>
      <c r="D228" s="27"/>
      <c r="E228" s="27"/>
      <c r="F228" s="27"/>
      <c r="G228" s="27"/>
      <c r="H228" s="27"/>
    </row>
    <row r="229" spans="2:8" ht="12.75">
      <c r="B229" s="31"/>
      <c r="C229" s="27"/>
      <c r="D229" s="27"/>
      <c r="E229" s="27"/>
      <c r="F229" s="27"/>
      <c r="G229" s="27"/>
      <c r="H229" s="27"/>
    </row>
    <row r="230" spans="2:8" ht="12.75">
      <c r="B230" s="31"/>
      <c r="C230" s="27"/>
      <c r="D230" s="27"/>
      <c r="E230" s="27"/>
      <c r="F230" s="27"/>
      <c r="G230" s="27"/>
      <c r="H230" s="27"/>
    </row>
    <row r="231" spans="2:8" ht="12.75">
      <c r="B231" s="31"/>
      <c r="C231" s="27"/>
      <c r="D231" s="27"/>
      <c r="E231" s="27"/>
      <c r="F231" s="27"/>
      <c r="G231" s="27"/>
      <c r="H231" s="27"/>
    </row>
    <row r="232" spans="2:8" ht="12.75">
      <c r="B232" s="31"/>
      <c r="C232" s="27"/>
      <c r="D232" s="27"/>
      <c r="E232" s="27"/>
      <c r="F232" s="27"/>
      <c r="G232" s="27"/>
      <c r="H232" s="27"/>
    </row>
    <row r="233" spans="2:8" ht="12.75">
      <c r="B233" s="31"/>
      <c r="C233" s="27"/>
      <c r="D233" s="27"/>
      <c r="E233" s="27"/>
      <c r="F233" s="27"/>
      <c r="G233" s="27"/>
      <c r="H233" s="27"/>
    </row>
    <row r="234" spans="2:8" ht="12.75">
      <c r="B234" s="31"/>
      <c r="C234" s="27"/>
      <c r="D234" s="27"/>
      <c r="E234" s="27"/>
      <c r="F234" s="27"/>
      <c r="G234" s="27"/>
      <c r="H234" s="27"/>
    </row>
    <row r="235" spans="2:8" ht="12.75">
      <c r="B235" s="31"/>
      <c r="C235" s="27"/>
      <c r="D235" s="27"/>
      <c r="E235" s="27"/>
      <c r="F235" s="27"/>
      <c r="G235" s="27"/>
      <c r="H235" s="27"/>
    </row>
    <row r="236" spans="2:8" ht="12.75">
      <c r="B236" s="31"/>
      <c r="C236" s="27"/>
      <c r="D236" s="27"/>
      <c r="E236" s="27"/>
      <c r="F236" s="27"/>
      <c r="G236" s="27"/>
      <c r="H236" s="27"/>
    </row>
    <row r="237" spans="2:8" ht="12.75">
      <c r="B237" s="31"/>
      <c r="C237" s="27"/>
      <c r="D237" s="27"/>
      <c r="E237" s="27"/>
      <c r="F237" s="27"/>
      <c r="G237" s="27"/>
      <c r="H237" s="27"/>
    </row>
    <row r="238" spans="2:8" ht="12.75">
      <c r="B238" s="31"/>
      <c r="C238" s="27"/>
      <c r="D238" s="27"/>
      <c r="E238" s="27"/>
      <c r="F238" s="27"/>
      <c r="G238" s="27"/>
      <c r="H238" s="27"/>
    </row>
    <row r="239" spans="2:8" ht="12.75">
      <c r="B239" s="31"/>
      <c r="C239" s="27"/>
      <c r="D239" s="27"/>
      <c r="E239" s="27"/>
      <c r="F239" s="27"/>
      <c r="G239" s="27"/>
      <c r="H239" s="27"/>
    </row>
    <row r="240" spans="2:8" ht="12.75">
      <c r="B240" s="31"/>
      <c r="C240" s="27"/>
      <c r="D240" s="27"/>
      <c r="E240" s="27"/>
      <c r="F240" s="27"/>
      <c r="G240" s="27"/>
      <c r="H240" s="27"/>
    </row>
    <row r="241" spans="2:8" ht="12.75">
      <c r="B241" s="31"/>
      <c r="C241" s="27"/>
      <c r="D241" s="27"/>
      <c r="E241" s="27"/>
      <c r="F241" s="27"/>
      <c r="G241" s="27"/>
      <c r="H241" s="27"/>
    </row>
    <row r="242" spans="2:8" ht="12.75">
      <c r="B242" s="31"/>
      <c r="C242" s="27"/>
      <c r="D242" s="27"/>
      <c r="E242" s="27"/>
      <c r="F242" s="27"/>
      <c r="G242" s="27"/>
      <c r="H242" s="27"/>
    </row>
    <row r="243" spans="2:8" ht="12.75">
      <c r="B243" s="31"/>
      <c r="C243" s="27"/>
      <c r="D243" s="27"/>
      <c r="E243" s="27"/>
      <c r="F243" s="27"/>
      <c r="G243" s="27"/>
      <c r="H243" s="27"/>
    </row>
    <row r="244" spans="2:8" ht="12.75">
      <c r="B244" s="31"/>
      <c r="C244" s="27"/>
      <c r="D244" s="27"/>
      <c r="E244" s="27"/>
      <c r="F244" s="27"/>
      <c r="G244" s="27"/>
      <c r="H244" s="27"/>
    </row>
    <row r="245" spans="2:8" ht="12.75">
      <c r="B245" s="31"/>
      <c r="C245" s="27"/>
      <c r="D245" s="27"/>
      <c r="E245" s="27"/>
      <c r="F245" s="27"/>
      <c r="G245" s="27"/>
      <c r="H245" s="27"/>
    </row>
    <row r="246" spans="2:8" ht="12.75">
      <c r="B246" s="31"/>
      <c r="C246" s="27"/>
      <c r="D246" s="27"/>
      <c r="E246" s="27"/>
      <c r="F246" s="27"/>
      <c r="G246" s="27"/>
      <c r="H246" s="27"/>
    </row>
    <row r="247" spans="2:8" ht="12.75">
      <c r="B247" s="31"/>
      <c r="C247" s="27"/>
      <c r="D247" s="27"/>
      <c r="E247" s="27"/>
      <c r="F247" s="27"/>
      <c r="G247" s="27"/>
      <c r="H247" s="27"/>
    </row>
    <row r="248" spans="2:8" ht="12.75">
      <c r="B248" s="31"/>
      <c r="C248" s="27"/>
      <c r="D248" s="27"/>
      <c r="E248" s="27"/>
      <c r="F248" s="27"/>
      <c r="G248" s="27"/>
      <c r="H248" s="27"/>
    </row>
    <row r="249" spans="2:8" ht="12.75">
      <c r="B249" s="31"/>
      <c r="C249" s="27"/>
      <c r="D249" s="27"/>
      <c r="E249" s="27"/>
      <c r="F249" s="27"/>
      <c r="G249" s="27"/>
      <c r="H249" s="27"/>
    </row>
    <row r="250" spans="2:8" ht="12.75">
      <c r="B250" s="31"/>
      <c r="C250" s="27"/>
      <c r="D250" s="27"/>
      <c r="E250" s="27"/>
      <c r="F250" s="27"/>
      <c r="G250" s="27"/>
      <c r="H250" s="27"/>
    </row>
    <row r="251" spans="2:8" ht="12.75">
      <c r="B251" s="31"/>
      <c r="C251" s="27"/>
      <c r="D251" s="27"/>
      <c r="E251" s="27"/>
      <c r="F251" s="27"/>
      <c r="G251" s="27"/>
      <c r="H251" s="27"/>
    </row>
    <row r="252" spans="2:8" ht="12.75">
      <c r="B252" s="31"/>
      <c r="C252" s="27"/>
      <c r="D252" s="27"/>
      <c r="E252" s="27"/>
      <c r="F252" s="27"/>
      <c r="G252" s="27"/>
      <c r="H252" s="27"/>
    </row>
    <row r="253" spans="2:8" ht="12.75">
      <c r="B253" s="31"/>
      <c r="C253" s="27"/>
      <c r="D253" s="27"/>
      <c r="E253" s="27"/>
      <c r="F253" s="27"/>
      <c r="G253" s="27"/>
      <c r="H253" s="27"/>
    </row>
    <row r="254" spans="2:8" ht="12.75">
      <c r="B254" s="31"/>
      <c r="C254" s="27"/>
      <c r="D254" s="27"/>
      <c r="E254" s="27"/>
      <c r="F254" s="27"/>
      <c r="G254" s="27"/>
      <c r="H254" s="27"/>
    </row>
    <row r="255" spans="2:8" ht="12.75">
      <c r="B255" s="31"/>
      <c r="C255" s="27"/>
      <c r="D255" s="27"/>
      <c r="E255" s="27"/>
      <c r="F255" s="27"/>
      <c r="G255" s="27"/>
      <c r="H255" s="27"/>
    </row>
    <row r="256" spans="2:8" ht="12.75">
      <c r="B256" s="31"/>
      <c r="C256" s="27"/>
      <c r="D256" s="27"/>
      <c r="E256" s="27"/>
      <c r="F256" s="27"/>
      <c r="G256" s="27"/>
      <c r="H256" s="27"/>
    </row>
    <row r="257" spans="2:8" ht="12.75">
      <c r="B257" s="31"/>
      <c r="C257" s="27"/>
      <c r="D257" s="27"/>
      <c r="E257" s="27"/>
      <c r="F257" s="27"/>
      <c r="G257" s="27"/>
      <c r="H257" s="27"/>
    </row>
    <row r="258" spans="2:8" ht="12.75">
      <c r="B258" s="31"/>
      <c r="C258" s="27"/>
      <c r="D258" s="27"/>
      <c r="E258" s="27"/>
      <c r="F258" s="27"/>
      <c r="G258" s="27"/>
      <c r="H258" s="27"/>
    </row>
    <row r="259" spans="2:8" ht="12.75">
      <c r="B259" s="31"/>
      <c r="C259" s="27"/>
      <c r="D259" s="27"/>
      <c r="E259" s="27"/>
      <c r="F259" s="27"/>
      <c r="G259" s="27"/>
      <c r="H259" s="27"/>
    </row>
    <row r="260" spans="2:8" ht="12.75">
      <c r="B260" s="31"/>
      <c r="C260" s="27"/>
      <c r="D260" s="27"/>
      <c r="E260" s="27"/>
      <c r="F260" s="27"/>
      <c r="G260" s="27"/>
      <c r="H260" s="27"/>
    </row>
    <row r="261" spans="2:8" ht="12.75">
      <c r="B261" s="31"/>
      <c r="C261" s="27"/>
      <c r="D261" s="27"/>
      <c r="E261" s="27"/>
      <c r="F261" s="27"/>
      <c r="G261" s="27"/>
      <c r="H261" s="27"/>
    </row>
    <row r="262" spans="2:8" ht="12.75">
      <c r="B262" s="31"/>
      <c r="C262" s="27"/>
      <c r="D262" s="27"/>
      <c r="E262" s="27"/>
      <c r="F262" s="27"/>
      <c r="G262" s="27"/>
      <c r="H262" s="27"/>
    </row>
    <row r="263" spans="2:8" ht="12.75">
      <c r="B263" s="31"/>
      <c r="C263" s="27"/>
      <c r="D263" s="27"/>
      <c r="E263" s="27"/>
      <c r="F263" s="27"/>
      <c r="G263" s="27"/>
      <c r="H263" s="27"/>
    </row>
    <row r="264" spans="2:8" ht="12.75">
      <c r="B264" s="31"/>
      <c r="C264" s="27"/>
      <c r="D264" s="27"/>
      <c r="E264" s="27"/>
      <c r="F264" s="27"/>
      <c r="G264" s="27"/>
      <c r="H264" s="27"/>
    </row>
    <row r="265" spans="2:8" ht="12.75">
      <c r="B265" s="31"/>
      <c r="C265" s="27"/>
      <c r="D265" s="27"/>
      <c r="E265" s="27"/>
      <c r="F265" s="27"/>
      <c r="G265" s="27"/>
      <c r="H265" s="27"/>
    </row>
    <row r="266" spans="2:8" ht="12.75">
      <c r="B266" s="31"/>
      <c r="C266" s="27"/>
      <c r="D266" s="27"/>
      <c r="E266" s="27"/>
      <c r="F266" s="27"/>
      <c r="G266" s="27"/>
      <c r="H266" s="27"/>
    </row>
    <row r="267" spans="2:8" ht="12.75">
      <c r="B267" s="31"/>
      <c r="C267" s="27"/>
      <c r="D267" s="27"/>
      <c r="E267" s="27"/>
      <c r="F267" s="27"/>
      <c r="G267" s="27"/>
      <c r="H267" s="27"/>
    </row>
    <row r="268" spans="2:8" ht="12.75">
      <c r="B268" s="31"/>
      <c r="C268" s="27"/>
      <c r="D268" s="27"/>
      <c r="E268" s="27"/>
      <c r="F268" s="27"/>
      <c r="G268" s="27"/>
      <c r="H268" s="27"/>
    </row>
    <row r="269" spans="2:8" ht="12.75">
      <c r="B269" s="31"/>
      <c r="C269" s="27"/>
      <c r="D269" s="27"/>
      <c r="E269" s="27"/>
      <c r="F269" s="27"/>
      <c r="G269" s="27"/>
      <c r="H269" s="27"/>
    </row>
    <row r="270" spans="2:8" ht="12.75">
      <c r="B270" s="31"/>
      <c r="C270" s="27"/>
      <c r="D270" s="27"/>
      <c r="E270" s="27"/>
      <c r="F270" s="27"/>
      <c r="G270" s="27"/>
      <c r="H270" s="27"/>
    </row>
    <row r="271" spans="2:8" ht="12.75">
      <c r="B271" s="31"/>
      <c r="C271" s="27"/>
      <c r="D271" s="27"/>
      <c r="E271" s="27"/>
      <c r="F271" s="27"/>
      <c r="G271" s="27"/>
      <c r="H271" s="27"/>
    </row>
    <row r="272" spans="2:8" ht="12.75">
      <c r="B272" s="31"/>
      <c r="C272" s="27"/>
      <c r="D272" s="27"/>
      <c r="E272" s="27"/>
      <c r="F272" s="27"/>
      <c r="G272" s="27"/>
      <c r="H272" s="27"/>
    </row>
    <row r="273" spans="2:8" ht="12.75">
      <c r="B273" s="31"/>
      <c r="C273" s="27"/>
      <c r="D273" s="27"/>
      <c r="E273" s="27"/>
      <c r="F273" s="27"/>
      <c r="G273" s="27"/>
      <c r="H273" s="27"/>
    </row>
    <row r="274" spans="2:8" ht="12.75">
      <c r="B274" s="31"/>
      <c r="C274" s="27"/>
      <c r="D274" s="27"/>
      <c r="E274" s="27"/>
      <c r="F274" s="27"/>
      <c r="G274" s="27"/>
      <c r="H274" s="27"/>
    </row>
    <row r="275" spans="2:8" ht="12.75">
      <c r="B275" s="31"/>
      <c r="C275" s="27"/>
      <c r="D275" s="27"/>
      <c r="E275" s="27"/>
      <c r="F275" s="27"/>
      <c r="G275" s="27"/>
      <c r="H275" s="27"/>
    </row>
    <row r="276" spans="2:8" ht="12.75">
      <c r="B276" s="31"/>
      <c r="C276" s="27"/>
      <c r="D276" s="27"/>
      <c r="E276" s="27"/>
      <c r="F276" s="27"/>
      <c r="G276" s="27"/>
      <c r="H276" s="27"/>
    </row>
    <row r="277" spans="2:8" ht="12.75">
      <c r="B277" s="31"/>
      <c r="C277" s="27"/>
      <c r="D277" s="27"/>
      <c r="E277" s="27"/>
      <c r="F277" s="27"/>
      <c r="G277" s="27"/>
      <c r="H277" s="27"/>
    </row>
    <row r="278" spans="2:8" ht="12.75">
      <c r="B278" s="31"/>
      <c r="C278" s="27"/>
      <c r="D278" s="27"/>
      <c r="E278" s="27"/>
      <c r="F278" s="27"/>
      <c r="G278" s="27"/>
      <c r="H278" s="27"/>
    </row>
    <row r="279" spans="2:8" ht="12.75">
      <c r="B279" s="31"/>
      <c r="C279" s="27"/>
      <c r="D279" s="27"/>
      <c r="E279" s="27"/>
      <c r="F279" s="27"/>
      <c r="G279" s="27"/>
      <c r="H279" s="27"/>
    </row>
    <row r="280" spans="2:8" ht="12.75">
      <c r="B280" s="31"/>
      <c r="C280" s="27"/>
      <c r="D280" s="27"/>
      <c r="E280" s="27"/>
      <c r="F280" s="27"/>
      <c r="G280" s="27"/>
      <c r="H280" s="27"/>
    </row>
    <row r="281" spans="2:8" ht="12.75">
      <c r="B281" s="31"/>
      <c r="C281" s="27"/>
      <c r="D281" s="27"/>
      <c r="E281" s="27"/>
      <c r="F281" s="27"/>
      <c r="G281" s="27"/>
      <c r="H281" s="27"/>
    </row>
    <row r="282" spans="2:8" ht="12.75">
      <c r="B282" s="31"/>
      <c r="C282" s="27"/>
      <c r="D282" s="27"/>
      <c r="E282" s="27"/>
      <c r="F282" s="27"/>
      <c r="G282" s="27"/>
      <c r="H282" s="27"/>
    </row>
    <row r="283" spans="2:8" ht="12.75">
      <c r="B283" s="31"/>
      <c r="C283" s="27"/>
      <c r="D283" s="27"/>
      <c r="E283" s="27"/>
      <c r="F283" s="27"/>
      <c r="G283" s="27"/>
      <c r="H283" s="27"/>
    </row>
    <row r="284" spans="2:8" ht="12.75">
      <c r="B284" s="31"/>
      <c r="C284" s="27"/>
      <c r="D284" s="27"/>
      <c r="E284" s="27"/>
      <c r="F284" s="27"/>
      <c r="G284" s="27"/>
      <c r="H284" s="27"/>
    </row>
    <row r="285" spans="2:8" ht="12.75">
      <c r="B285" s="31"/>
      <c r="C285" s="27"/>
      <c r="D285" s="27"/>
      <c r="E285" s="27"/>
      <c r="F285" s="27"/>
      <c r="G285" s="27"/>
      <c r="H285" s="27"/>
    </row>
    <row r="286" spans="2:8" ht="12.75">
      <c r="B286" s="31"/>
      <c r="C286" s="27"/>
      <c r="D286" s="27"/>
      <c r="E286" s="27"/>
      <c r="F286" s="27"/>
      <c r="G286" s="27"/>
      <c r="H286" s="27"/>
    </row>
    <row r="287" spans="2:8" ht="12.75">
      <c r="B287" s="31"/>
      <c r="C287" s="27"/>
      <c r="D287" s="27"/>
      <c r="E287" s="27"/>
      <c r="F287" s="27"/>
      <c r="G287" s="27"/>
      <c r="H287" s="27"/>
    </row>
    <row r="288" spans="2:8" ht="12.75">
      <c r="B288" s="31"/>
      <c r="C288" s="27"/>
      <c r="D288" s="27"/>
      <c r="E288" s="27"/>
      <c r="F288" s="27"/>
      <c r="G288" s="27"/>
      <c r="H288" s="27"/>
    </row>
    <row r="289" spans="2:8" ht="12.75">
      <c r="B289" s="31"/>
      <c r="C289" s="27"/>
      <c r="D289" s="27"/>
      <c r="E289" s="27"/>
      <c r="F289" s="27"/>
      <c r="G289" s="27"/>
      <c r="H289" s="27"/>
    </row>
    <row r="290" spans="2:8" ht="12.75">
      <c r="B290" s="31"/>
      <c r="C290" s="27"/>
      <c r="D290" s="27"/>
      <c r="E290" s="27"/>
      <c r="F290" s="27"/>
      <c r="G290" s="27"/>
      <c r="H290" s="27"/>
    </row>
    <row r="291" spans="2:8" ht="12.75">
      <c r="B291" s="31"/>
      <c r="C291" s="27"/>
      <c r="D291" s="27"/>
      <c r="E291" s="27"/>
      <c r="F291" s="27"/>
      <c r="G291" s="27"/>
      <c r="H291" s="27"/>
    </row>
    <row r="292" spans="2:8" ht="12.75">
      <c r="B292" s="31"/>
      <c r="C292" s="27"/>
      <c r="D292" s="27"/>
      <c r="E292" s="27"/>
      <c r="F292" s="27"/>
      <c r="G292" s="27"/>
      <c r="H292" s="27"/>
    </row>
    <row r="293" spans="2:8" ht="12.75">
      <c r="B293" s="31"/>
      <c r="C293" s="27"/>
      <c r="D293" s="27"/>
      <c r="E293" s="27"/>
      <c r="F293" s="27"/>
      <c r="G293" s="27"/>
      <c r="H293" s="27"/>
    </row>
    <row r="294" spans="2:8" ht="12.75">
      <c r="B294" s="31"/>
      <c r="C294" s="27"/>
      <c r="D294" s="27"/>
      <c r="E294" s="27"/>
      <c r="F294" s="27"/>
      <c r="G294" s="27"/>
      <c r="H294" s="27"/>
    </row>
    <row r="295" spans="2:8" ht="12.75">
      <c r="B295" s="31"/>
      <c r="C295" s="27"/>
      <c r="D295" s="27"/>
      <c r="E295" s="27"/>
      <c r="F295" s="27"/>
      <c r="G295" s="27"/>
      <c r="H295" s="27"/>
    </row>
    <row r="296" spans="2:8" ht="12.75">
      <c r="B296" s="31"/>
      <c r="C296" s="27"/>
      <c r="D296" s="27"/>
      <c r="E296" s="27"/>
      <c r="F296" s="27"/>
      <c r="G296" s="27"/>
      <c r="H296" s="27"/>
    </row>
    <row r="297" spans="2:8" ht="12.75">
      <c r="B297" s="31"/>
      <c r="C297" s="27"/>
      <c r="D297" s="27"/>
      <c r="E297" s="27"/>
      <c r="F297" s="27"/>
      <c r="G297" s="27"/>
      <c r="H297" s="27"/>
    </row>
    <row r="298" spans="2:8" ht="12.75">
      <c r="B298" s="31"/>
      <c r="C298" s="27"/>
      <c r="D298" s="27"/>
      <c r="E298" s="27"/>
      <c r="F298" s="27"/>
      <c r="G298" s="27"/>
      <c r="H298" s="27"/>
    </row>
    <row r="299" spans="2:8" ht="12.75">
      <c r="B299" s="31"/>
      <c r="C299" s="27"/>
      <c r="D299" s="27"/>
      <c r="E299" s="27"/>
      <c r="F299" s="27"/>
      <c r="G299" s="27"/>
      <c r="H299" s="27"/>
    </row>
    <row r="300" spans="2:8" ht="12.75">
      <c r="B300" s="31"/>
      <c r="C300" s="27"/>
      <c r="D300" s="27"/>
      <c r="E300" s="27"/>
      <c r="F300" s="27"/>
      <c r="G300" s="27"/>
      <c r="H300" s="27"/>
    </row>
    <row r="301" spans="2:8" ht="12.75">
      <c r="B301" s="31"/>
      <c r="C301" s="27"/>
      <c r="D301" s="27"/>
      <c r="E301" s="27"/>
      <c r="F301" s="27"/>
      <c r="G301" s="27"/>
      <c r="H301" s="27"/>
    </row>
    <row r="302" spans="2:8" ht="12.75">
      <c r="B302" s="31"/>
      <c r="C302" s="27"/>
      <c r="D302" s="27"/>
      <c r="E302" s="27"/>
      <c r="F302" s="27"/>
      <c r="G302" s="27"/>
      <c r="H302" s="27"/>
    </row>
    <row r="303" spans="2:8" ht="12.75">
      <c r="B303" s="31"/>
      <c r="C303" s="27"/>
      <c r="D303" s="27"/>
      <c r="E303" s="27"/>
      <c r="F303" s="27"/>
      <c r="G303" s="27"/>
      <c r="H303" s="27"/>
    </row>
    <row r="304" spans="2:8" ht="12.75">
      <c r="B304" s="31"/>
      <c r="C304" s="27"/>
      <c r="D304" s="27"/>
      <c r="E304" s="27"/>
      <c r="F304" s="27"/>
      <c r="G304" s="27"/>
      <c r="H304" s="27"/>
    </row>
    <row r="305" spans="2:8" ht="12.75">
      <c r="B305" s="31"/>
      <c r="C305" s="27"/>
      <c r="D305" s="27"/>
      <c r="E305" s="27"/>
      <c r="F305" s="27"/>
      <c r="G305" s="27"/>
      <c r="H305" s="27"/>
    </row>
    <row r="306" spans="2:8" ht="12.75">
      <c r="B306" s="31"/>
      <c r="C306" s="27"/>
      <c r="D306" s="27"/>
      <c r="E306" s="27"/>
      <c r="F306" s="27"/>
      <c r="G306" s="27"/>
      <c r="H306" s="27"/>
    </row>
    <row r="307" spans="2:8" ht="12.75">
      <c r="B307" s="31"/>
      <c r="C307" s="27"/>
      <c r="D307" s="27"/>
      <c r="E307" s="27"/>
      <c r="F307" s="27"/>
      <c r="G307" s="27"/>
      <c r="H307" s="27"/>
    </row>
    <row r="308" spans="2:8" ht="12.75">
      <c r="B308" s="31"/>
      <c r="C308" s="27"/>
      <c r="D308" s="27"/>
      <c r="E308" s="27"/>
      <c r="F308" s="27"/>
      <c r="G308" s="27"/>
      <c r="H308" s="27"/>
    </row>
    <row r="309" spans="2:8" ht="12.75">
      <c r="B309" s="31"/>
      <c r="C309" s="27"/>
      <c r="D309" s="27"/>
      <c r="E309" s="27"/>
      <c r="F309" s="27"/>
      <c r="G309" s="27"/>
      <c r="H309" s="27"/>
    </row>
    <row r="310" spans="2:8" ht="12.75">
      <c r="B310" s="31"/>
      <c r="C310" s="27"/>
      <c r="D310" s="27"/>
      <c r="E310" s="27"/>
      <c r="F310" s="27"/>
      <c r="G310" s="27"/>
      <c r="H310" s="27"/>
    </row>
    <row r="311" spans="2:8" ht="12.75">
      <c r="B311" s="31"/>
      <c r="C311" s="27"/>
      <c r="D311" s="27"/>
      <c r="E311" s="27"/>
      <c r="F311" s="27"/>
      <c r="G311" s="27"/>
      <c r="H311" s="27"/>
    </row>
    <row r="312" spans="2:8" ht="12.75">
      <c r="B312" s="31"/>
      <c r="C312" s="27"/>
      <c r="D312" s="27"/>
      <c r="E312" s="27"/>
      <c r="F312" s="27"/>
      <c r="G312" s="27"/>
      <c r="H312" s="27"/>
    </row>
    <row r="313" spans="2:8" ht="12.75">
      <c r="B313" s="31"/>
      <c r="C313" s="27"/>
      <c r="D313" s="27"/>
      <c r="E313" s="27"/>
      <c r="F313" s="27"/>
      <c r="G313" s="27"/>
      <c r="H313" s="27"/>
    </row>
    <row r="314" spans="2:8" ht="12.75">
      <c r="B314" s="31"/>
      <c r="C314" s="27"/>
      <c r="D314" s="27"/>
      <c r="E314" s="27"/>
      <c r="F314" s="27"/>
      <c r="G314" s="27"/>
      <c r="H314" s="27"/>
    </row>
    <row r="315" spans="2:8" ht="12.75">
      <c r="B315" s="31"/>
      <c r="C315" s="27"/>
      <c r="D315" s="27"/>
      <c r="E315" s="27"/>
      <c r="F315" s="27"/>
      <c r="G315" s="27"/>
      <c r="H315" s="27"/>
    </row>
    <row r="316" spans="2:8" ht="12.75">
      <c r="B316" s="31"/>
      <c r="C316" s="27"/>
      <c r="D316" s="27"/>
      <c r="E316" s="27"/>
      <c r="F316" s="27"/>
      <c r="G316" s="27"/>
      <c r="H316" s="27"/>
    </row>
    <row r="317" spans="2:8" ht="12.75">
      <c r="B317" s="31"/>
      <c r="C317" s="27"/>
      <c r="D317" s="27"/>
      <c r="E317" s="27"/>
      <c r="F317" s="27"/>
      <c r="G317" s="27"/>
      <c r="H317" s="27"/>
    </row>
    <row r="318" spans="2:8" ht="12.75">
      <c r="B318" s="31"/>
      <c r="C318" s="27"/>
      <c r="D318" s="27"/>
      <c r="E318" s="27"/>
      <c r="F318" s="27"/>
      <c r="G318" s="27"/>
      <c r="H318" s="27"/>
    </row>
    <row r="319" spans="2:8" ht="12.75">
      <c r="B319" s="31"/>
      <c r="C319" s="27"/>
      <c r="D319" s="27"/>
      <c r="E319" s="27"/>
      <c r="F319" s="27"/>
      <c r="G319" s="27"/>
      <c r="H319" s="27"/>
    </row>
    <row r="320" spans="2:8" ht="12.75">
      <c r="B320" s="31"/>
      <c r="C320" s="27"/>
      <c r="D320" s="27"/>
      <c r="E320" s="27"/>
      <c r="F320" s="27"/>
      <c r="G320" s="27"/>
      <c r="H320" s="27"/>
    </row>
    <row r="321" spans="2:8" ht="12.75">
      <c r="B321" s="31"/>
      <c r="C321" s="27"/>
      <c r="D321" s="27"/>
      <c r="E321" s="27"/>
      <c r="F321" s="27"/>
      <c r="G321" s="27"/>
      <c r="H321" s="27"/>
    </row>
    <row r="322" spans="2:8" ht="12.75">
      <c r="B322" s="31"/>
      <c r="C322" s="27"/>
      <c r="D322" s="27"/>
      <c r="E322" s="27"/>
      <c r="F322" s="27"/>
      <c r="G322" s="27"/>
      <c r="H322" s="27"/>
    </row>
    <row r="323" spans="2:8" ht="12.75">
      <c r="B323" s="31"/>
      <c r="C323" s="27"/>
      <c r="D323" s="27"/>
      <c r="E323" s="27"/>
      <c r="F323" s="27"/>
      <c r="G323" s="27"/>
      <c r="H323" s="27"/>
    </row>
    <row r="324" spans="2:8" ht="12.75">
      <c r="B324" s="31"/>
      <c r="C324" s="27"/>
      <c r="D324" s="27"/>
      <c r="E324" s="27"/>
      <c r="F324" s="27"/>
      <c r="G324" s="27"/>
      <c r="H324" s="27"/>
    </row>
    <row r="325" spans="2:8" ht="12.75">
      <c r="B325" s="31"/>
      <c r="C325" s="27"/>
      <c r="D325" s="27"/>
      <c r="E325" s="27"/>
      <c r="F325" s="27"/>
      <c r="G325" s="27"/>
      <c r="H325" s="27"/>
    </row>
    <row r="326" spans="2:8" ht="12.75">
      <c r="B326" s="31"/>
      <c r="C326" s="27"/>
      <c r="D326" s="27"/>
      <c r="E326" s="27"/>
      <c r="F326" s="27"/>
      <c r="G326" s="27"/>
      <c r="H326" s="27"/>
    </row>
    <row r="327" spans="2:8" ht="12.75">
      <c r="B327" s="31"/>
      <c r="C327" s="27"/>
      <c r="D327" s="27"/>
      <c r="E327" s="27"/>
      <c r="F327" s="27"/>
      <c r="G327" s="27"/>
      <c r="H327" s="27"/>
    </row>
    <row r="328" spans="2:8" ht="12.75">
      <c r="B328" s="31"/>
      <c r="C328" s="27"/>
      <c r="D328" s="27"/>
      <c r="E328" s="27"/>
      <c r="F328" s="27"/>
      <c r="G328" s="27"/>
      <c r="H328" s="27"/>
    </row>
    <row r="329" spans="2:8" ht="12.75">
      <c r="B329" s="31"/>
      <c r="C329" s="27"/>
      <c r="D329" s="27"/>
      <c r="E329" s="27"/>
      <c r="F329" s="27"/>
      <c r="G329" s="27"/>
      <c r="H329" s="27"/>
    </row>
    <row r="330" spans="2:8" ht="12.75">
      <c r="B330" s="31"/>
      <c r="C330" s="27"/>
      <c r="D330" s="27"/>
      <c r="E330" s="27"/>
      <c r="F330" s="27"/>
      <c r="G330" s="27"/>
      <c r="H330" s="27"/>
    </row>
    <row r="331" spans="2:8" ht="12.75">
      <c r="B331" s="31"/>
      <c r="C331" s="27"/>
      <c r="D331" s="27"/>
      <c r="E331" s="27"/>
      <c r="F331" s="27"/>
      <c r="G331" s="27"/>
      <c r="H331" s="27"/>
    </row>
    <row r="332" spans="2:8" ht="12.75">
      <c r="B332" s="31"/>
      <c r="C332" s="27"/>
      <c r="D332" s="27"/>
      <c r="E332" s="27"/>
      <c r="F332" s="27"/>
      <c r="G332" s="27"/>
      <c r="H332" s="27"/>
    </row>
    <row r="333" spans="2:8" ht="12.75">
      <c r="B333" s="31"/>
      <c r="C333" s="27"/>
      <c r="D333" s="27"/>
      <c r="E333" s="27"/>
      <c r="F333" s="27"/>
      <c r="G333" s="27"/>
      <c r="H333" s="27"/>
    </row>
    <row r="334" spans="2:8" ht="12.75">
      <c r="B334" s="31"/>
      <c r="C334" s="27"/>
      <c r="D334" s="27"/>
      <c r="E334" s="27"/>
      <c r="F334" s="27"/>
      <c r="G334" s="27"/>
      <c r="H334" s="27"/>
    </row>
    <row r="335" spans="2:8" ht="12.75">
      <c r="B335" s="31"/>
      <c r="C335" s="27"/>
      <c r="D335" s="27"/>
      <c r="E335" s="27"/>
      <c r="F335" s="27"/>
      <c r="G335" s="27"/>
      <c r="H335" s="27"/>
    </row>
    <row r="336" spans="2:8" ht="12.75">
      <c r="B336" s="31"/>
      <c r="C336" s="27"/>
      <c r="D336" s="27"/>
      <c r="E336" s="27"/>
      <c r="F336" s="27"/>
      <c r="G336" s="27"/>
      <c r="H336" s="27"/>
    </row>
    <row r="337" spans="2:8" ht="12.75">
      <c r="B337" s="31"/>
      <c r="C337" s="27"/>
      <c r="D337" s="27"/>
      <c r="E337" s="27"/>
      <c r="F337" s="27"/>
      <c r="G337" s="27"/>
      <c r="H337" s="27"/>
    </row>
    <row r="338" spans="2:8" ht="12.75">
      <c r="B338" s="31"/>
      <c r="C338" s="27"/>
      <c r="D338" s="27"/>
      <c r="E338" s="27"/>
      <c r="F338" s="27"/>
      <c r="G338" s="27"/>
      <c r="H338" s="27"/>
    </row>
    <row r="339" spans="2:8" ht="12.75">
      <c r="B339" s="31"/>
      <c r="C339" s="27"/>
      <c r="D339" s="27"/>
      <c r="E339" s="27"/>
      <c r="F339" s="27"/>
      <c r="G339" s="27"/>
      <c r="H339" s="27"/>
    </row>
    <row r="340" spans="2:8" ht="12.75">
      <c r="B340" s="31"/>
      <c r="C340" s="27"/>
      <c r="D340" s="27"/>
      <c r="E340" s="27"/>
      <c r="F340" s="27"/>
      <c r="G340" s="27"/>
      <c r="H340" s="27"/>
    </row>
    <row r="341" spans="2:8" ht="12.75">
      <c r="B341" s="31"/>
      <c r="C341" s="27"/>
      <c r="D341" s="27"/>
      <c r="E341" s="27"/>
      <c r="F341" s="27"/>
      <c r="G341" s="27"/>
      <c r="H341" s="27"/>
    </row>
    <row r="342" spans="2:8" ht="12.75">
      <c r="B342" s="31"/>
      <c r="C342" s="27"/>
      <c r="D342" s="27"/>
      <c r="E342" s="27"/>
      <c r="F342" s="27"/>
      <c r="G342" s="27"/>
      <c r="H342" s="27"/>
    </row>
    <row r="343" spans="2:8" ht="12.75">
      <c r="B343" s="31"/>
      <c r="C343" s="27"/>
      <c r="D343" s="27"/>
      <c r="E343" s="27"/>
      <c r="F343" s="27"/>
      <c r="G343" s="27"/>
      <c r="H343" s="27"/>
    </row>
    <row r="344" spans="2:8" ht="12.75">
      <c r="B344" s="31"/>
      <c r="C344" s="27"/>
      <c r="D344" s="27"/>
      <c r="E344" s="27"/>
      <c r="F344" s="27"/>
      <c r="G344" s="27"/>
      <c r="H344" s="27"/>
    </row>
    <row r="345" spans="2:8" ht="12.75">
      <c r="B345" s="31"/>
      <c r="C345" s="27"/>
      <c r="D345" s="27"/>
      <c r="E345" s="27"/>
      <c r="F345" s="27"/>
      <c r="G345" s="27"/>
      <c r="H345" s="27"/>
    </row>
    <row r="346" spans="2:8" ht="12.75">
      <c r="B346" s="31"/>
      <c r="C346" s="27"/>
      <c r="D346" s="27"/>
      <c r="E346" s="27"/>
      <c r="F346" s="27"/>
      <c r="G346" s="27"/>
      <c r="H346" s="27"/>
    </row>
    <row r="347" spans="2:8" ht="12.75">
      <c r="B347" s="31"/>
      <c r="C347" s="27"/>
      <c r="D347" s="27"/>
      <c r="E347" s="27"/>
      <c r="F347" s="27"/>
      <c r="G347" s="27"/>
      <c r="H347" s="27"/>
    </row>
    <row r="348" spans="2:8" ht="12.75">
      <c r="B348" s="31"/>
      <c r="C348" s="27"/>
      <c r="D348" s="27"/>
      <c r="E348" s="27"/>
      <c r="F348" s="27"/>
      <c r="G348" s="27"/>
      <c r="H348" s="27"/>
    </row>
    <row r="349" spans="2:8" ht="12.75">
      <c r="B349" s="31"/>
      <c r="C349" s="27"/>
      <c r="D349" s="27"/>
      <c r="E349" s="27"/>
      <c r="F349" s="27"/>
      <c r="G349" s="27"/>
      <c r="H349" s="27"/>
    </row>
    <row r="350" spans="2:8" ht="12.75">
      <c r="B350" s="31"/>
      <c r="C350" s="27"/>
      <c r="D350" s="27"/>
      <c r="E350" s="27"/>
      <c r="F350" s="27"/>
      <c r="G350" s="27"/>
      <c r="H350" s="27"/>
    </row>
    <row r="351" spans="2:8" ht="12.75">
      <c r="B351" s="31"/>
      <c r="C351" s="27"/>
      <c r="D351" s="27"/>
      <c r="E351" s="27"/>
      <c r="F351" s="27"/>
      <c r="G351" s="27"/>
      <c r="H351" s="27"/>
    </row>
    <row r="352" spans="2:8" ht="12.75">
      <c r="B352" s="31"/>
      <c r="C352" s="27"/>
      <c r="D352" s="27"/>
      <c r="E352" s="27"/>
      <c r="F352" s="27"/>
      <c r="G352" s="27"/>
      <c r="H352" s="27"/>
    </row>
    <row r="353" spans="2:8" ht="12.75">
      <c r="B353" s="31"/>
      <c r="C353" s="27"/>
      <c r="D353" s="27"/>
      <c r="E353" s="27"/>
      <c r="F353" s="27"/>
      <c r="G353" s="27"/>
      <c r="H353" s="27"/>
    </row>
    <row r="354" spans="2:8" ht="12.75">
      <c r="B354" s="31"/>
      <c r="C354" s="27"/>
      <c r="D354" s="27"/>
      <c r="E354" s="27"/>
      <c r="F354" s="27"/>
      <c r="G354" s="27"/>
      <c r="H354" s="27"/>
    </row>
    <row r="355" spans="2:8" ht="12.75">
      <c r="B355" s="31"/>
      <c r="C355" s="27"/>
      <c r="D355" s="27"/>
      <c r="E355" s="27"/>
      <c r="F355" s="27"/>
      <c r="G355" s="27"/>
      <c r="H355" s="27"/>
    </row>
    <row r="356" spans="2:8" ht="12.75">
      <c r="B356" s="31"/>
      <c r="C356" s="27"/>
      <c r="D356" s="27"/>
      <c r="E356" s="27"/>
      <c r="F356" s="27"/>
      <c r="G356" s="27"/>
      <c r="H356" s="27"/>
    </row>
    <row r="357" spans="2:8" ht="12.75">
      <c r="B357" s="31"/>
      <c r="C357" s="27"/>
      <c r="D357" s="27"/>
      <c r="E357" s="27"/>
      <c r="F357" s="27"/>
      <c r="G357" s="27"/>
      <c r="H357" s="27"/>
    </row>
    <row r="358" spans="2:8" ht="12.75">
      <c r="B358" s="31"/>
      <c r="C358" s="27"/>
      <c r="D358" s="27"/>
      <c r="E358" s="27"/>
      <c r="F358" s="27"/>
      <c r="G358" s="27"/>
      <c r="H358" s="27"/>
    </row>
    <row r="359" spans="2:8" ht="12.75">
      <c r="B359" s="31"/>
      <c r="C359" s="27"/>
      <c r="D359" s="27"/>
      <c r="E359" s="27"/>
      <c r="F359" s="27"/>
      <c r="G359" s="27"/>
      <c r="H359" s="27"/>
    </row>
    <row r="360" spans="2:8" ht="12.75">
      <c r="B360" s="31"/>
      <c r="C360" s="27"/>
      <c r="D360" s="27"/>
      <c r="E360" s="27"/>
      <c r="F360" s="27"/>
      <c r="G360" s="27"/>
      <c r="H360" s="27"/>
    </row>
    <row r="361" spans="2:8" ht="12.75">
      <c r="B361" s="31"/>
      <c r="C361" s="27"/>
      <c r="D361" s="27"/>
      <c r="E361" s="27"/>
      <c r="F361" s="27"/>
      <c r="G361" s="27"/>
      <c r="H361" s="27"/>
    </row>
    <row r="362" spans="2:8" ht="12.75">
      <c r="B362" s="31"/>
      <c r="C362" s="27"/>
      <c r="D362" s="27"/>
      <c r="E362" s="27"/>
      <c r="F362" s="27"/>
      <c r="G362" s="27"/>
      <c r="H362" s="27"/>
    </row>
    <row r="363" spans="2:8" ht="12.75">
      <c r="B363" s="31"/>
      <c r="C363" s="27"/>
      <c r="D363" s="27"/>
      <c r="E363" s="27"/>
      <c r="F363" s="27"/>
      <c r="G363" s="27"/>
      <c r="H363" s="27"/>
    </row>
    <row r="364" spans="2:8" ht="12.75">
      <c r="B364" s="31"/>
      <c r="C364" s="27"/>
      <c r="D364" s="27"/>
      <c r="E364" s="27"/>
      <c r="F364" s="27"/>
      <c r="G364" s="27"/>
      <c r="H364" s="27"/>
    </row>
    <row r="365" spans="2:8" ht="12.75">
      <c r="B365" s="31"/>
      <c r="C365" s="27"/>
      <c r="D365" s="27"/>
      <c r="E365" s="27"/>
      <c r="F365" s="27"/>
      <c r="G365" s="27"/>
      <c r="H365" s="27"/>
    </row>
    <row r="366" spans="2:8" ht="12.75">
      <c r="B366" s="31"/>
      <c r="C366" s="27"/>
      <c r="D366" s="27"/>
      <c r="E366" s="27"/>
      <c r="F366" s="27"/>
      <c r="G366" s="27"/>
      <c r="H366" s="27"/>
    </row>
    <row r="367" spans="2:8" ht="12.75">
      <c r="B367" s="31"/>
      <c r="C367" s="27"/>
      <c r="D367" s="27"/>
      <c r="E367" s="27"/>
      <c r="F367" s="27"/>
      <c r="G367" s="27"/>
      <c r="H367" s="27"/>
    </row>
    <row r="368" spans="2:8" ht="12.75">
      <c r="B368" s="31"/>
      <c r="C368" s="27"/>
      <c r="D368" s="27"/>
      <c r="E368" s="27"/>
      <c r="F368" s="27"/>
      <c r="G368" s="27"/>
      <c r="H368" s="27"/>
    </row>
    <row r="369" spans="2:8" ht="12.75">
      <c r="B369" s="31"/>
      <c r="C369" s="27"/>
      <c r="D369" s="27"/>
      <c r="E369" s="27"/>
      <c r="F369" s="27"/>
      <c r="G369" s="27"/>
      <c r="H369" s="27"/>
    </row>
    <row r="370" spans="2:8" ht="12.75">
      <c r="B370" s="31"/>
      <c r="C370" s="27"/>
      <c r="D370" s="27"/>
      <c r="E370" s="27"/>
      <c r="F370" s="27"/>
      <c r="G370" s="27"/>
      <c r="H370" s="27"/>
    </row>
    <row r="371" spans="2:8" ht="12.75">
      <c r="B371" s="31"/>
      <c r="C371" s="27"/>
      <c r="D371" s="27"/>
      <c r="E371" s="27"/>
      <c r="F371" s="27"/>
      <c r="G371" s="27"/>
      <c r="H371" s="27"/>
    </row>
    <row r="372" spans="2:8" ht="12.75">
      <c r="B372" s="31"/>
      <c r="C372" s="27"/>
      <c r="D372" s="27"/>
      <c r="E372" s="27"/>
      <c r="F372" s="27"/>
      <c r="G372" s="27"/>
      <c r="H372" s="27"/>
    </row>
    <row r="373" spans="2:8" ht="12.75">
      <c r="B373" s="31"/>
      <c r="C373" s="27"/>
      <c r="D373" s="27"/>
      <c r="E373" s="27"/>
      <c r="F373" s="27"/>
      <c r="G373" s="27"/>
      <c r="H373" s="27"/>
    </row>
    <row r="374" spans="2:8" ht="12.75">
      <c r="B374" s="31"/>
      <c r="C374" s="27"/>
      <c r="D374" s="27"/>
      <c r="E374" s="27"/>
      <c r="F374" s="27"/>
      <c r="G374" s="27"/>
      <c r="H374" s="27"/>
    </row>
    <row r="375" spans="2:8" ht="12.75">
      <c r="B375" s="31"/>
      <c r="C375" s="27"/>
      <c r="D375" s="27"/>
      <c r="E375" s="27"/>
      <c r="F375" s="27"/>
      <c r="G375" s="27"/>
      <c r="H375" s="27"/>
    </row>
    <row r="376" spans="2:8" ht="12.75">
      <c r="B376" s="31"/>
      <c r="C376" s="27"/>
      <c r="D376" s="27"/>
      <c r="E376" s="27"/>
      <c r="F376" s="27"/>
      <c r="G376" s="27"/>
      <c r="H376" s="27"/>
    </row>
    <row r="377" spans="2:8" ht="12.75">
      <c r="B377" s="31"/>
      <c r="C377" s="27"/>
      <c r="D377" s="27"/>
      <c r="E377" s="27"/>
      <c r="F377" s="27"/>
      <c r="G377" s="27"/>
      <c r="H377" s="27"/>
    </row>
    <row r="378" spans="2:8" ht="12.75">
      <c r="B378" s="31"/>
      <c r="C378" s="27"/>
      <c r="D378" s="27"/>
      <c r="E378" s="27"/>
      <c r="F378" s="27"/>
      <c r="G378" s="27"/>
      <c r="H378" s="27"/>
    </row>
    <row r="379" spans="2:8" ht="12.75">
      <c r="B379" s="31"/>
      <c r="C379" s="27"/>
      <c r="D379" s="27"/>
      <c r="E379" s="27"/>
      <c r="F379" s="27"/>
      <c r="G379" s="27"/>
      <c r="H379" s="27"/>
    </row>
    <row r="380" spans="2:8" ht="12.75">
      <c r="B380" s="31"/>
      <c r="C380" s="27"/>
      <c r="D380" s="27"/>
      <c r="E380" s="27"/>
      <c r="F380" s="27"/>
      <c r="G380" s="27"/>
      <c r="H380" s="27"/>
    </row>
    <row r="381" spans="2:8" ht="12.75">
      <c r="B381" s="31"/>
      <c r="C381" s="27"/>
      <c r="D381" s="27"/>
      <c r="E381" s="27"/>
      <c r="F381" s="27"/>
      <c r="G381" s="27"/>
      <c r="H381" s="27"/>
    </row>
    <row r="382" spans="2:8" ht="12.75">
      <c r="B382" s="31"/>
      <c r="C382" s="27"/>
      <c r="D382" s="27"/>
      <c r="E382" s="27"/>
      <c r="F382" s="27"/>
      <c r="G382" s="27"/>
      <c r="H382" s="27"/>
    </row>
    <row r="383" spans="2:8" ht="12.75">
      <c r="B383" s="31"/>
      <c r="C383" s="27"/>
      <c r="D383" s="27"/>
      <c r="E383" s="27"/>
      <c r="F383" s="27"/>
      <c r="G383" s="27"/>
      <c r="H383" s="27"/>
    </row>
    <row r="384" spans="2:8" ht="12.75">
      <c r="B384" s="31"/>
      <c r="C384" s="27"/>
      <c r="D384" s="27"/>
      <c r="E384" s="27"/>
      <c r="F384" s="27"/>
      <c r="G384" s="27"/>
      <c r="H384" s="27"/>
    </row>
    <row r="385" spans="2:8" ht="12.75">
      <c r="B385" s="31"/>
      <c r="C385" s="27"/>
      <c r="D385" s="27"/>
      <c r="E385" s="27"/>
      <c r="F385" s="27"/>
      <c r="G385" s="27"/>
      <c r="H385" s="27"/>
    </row>
    <row r="386" spans="2:8" ht="12.75">
      <c r="B386" s="31"/>
      <c r="C386" s="27"/>
      <c r="D386" s="27"/>
      <c r="E386" s="27"/>
      <c r="F386" s="27"/>
      <c r="G386" s="27"/>
      <c r="H386" s="27"/>
    </row>
    <row r="387" spans="2:8" ht="12.75">
      <c r="B387" s="31"/>
      <c r="C387" s="27"/>
      <c r="D387" s="27"/>
      <c r="E387" s="27"/>
      <c r="F387" s="27"/>
      <c r="G387" s="27"/>
      <c r="H387" s="27"/>
    </row>
    <row r="388" spans="2:8" ht="12.75">
      <c r="B388" s="27"/>
      <c r="C388" s="27"/>
      <c r="D388" s="27"/>
      <c r="E388" s="27"/>
      <c r="F388" s="27"/>
      <c r="G388" s="27"/>
      <c r="H388" s="27"/>
    </row>
    <row r="389" spans="2:8" ht="12.75">
      <c r="B389" s="27"/>
      <c r="C389" s="27"/>
      <c r="D389" s="27"/>
      <c r="E389" s="27"/>
      <c r="F389" s="27"/>
      <c r="G389" s="27"/>
      <c r="H389" s="27"/>
    </row>
    <row r="390" spans="2:8" ht="12.75">
      <c r="B390" s="27"/>
      <c r="C390" s="27"/>
      <c r="D390" s="27"/>
      <c r="E390" s="27"/>
      <c r="F390" s="27"/>
      <c r="G390" s="27"/>
      <c r="H390" s="27"/>
    </row>
    <row r="391" spans="2:8" ht="12.75">
      <c r="B391" s="27"/>
      <c r="C391" s="27"/>
      <c r="D391" s="27"/>
      <c r="E391" s="27"/>
      <c r="F391" s="27"/>
      <c r="G391" s="27"/>
      <c r="H391" s="27"/>
    </row>
    <row r="392" spans="2:8" ht="12.75">
      <c r="B392" s="27"/>
      <c r="C392" s="27"/>
      <c r="D392" s="27"/>
      <c r="E392" s="27"/>
      <c r="F392" s="27"/>
      <c r="G392" s="27"/>
      <c r="H392" s="27"/>
    </row>
    <row r="393" spans="2:8" ht="12.75">
      <c r="B393" s="27"/>
      <c r="C393" s="27"/>
      <c r="D393" s="27"/>
      <c r="E393" s="27"/>
      <c r="F393" s="27"/>
      <c r="G393" s="27"/>
      <c r="H393" s="27"/>
    </row>
    <row r="394" spans="2:8" ht="12.75">
      <c r="B394" s="27"/>
      <c r="C394" s="27"/>
      <c r="D394" s="27"/>
      <c r="E394" s="27"/>
      <c r="F394" s="27"/>
      <c r="G394" s="27"/>
      <c r="H394" s="27"/>
    </row>
    <row r="395" spans="2:8" ht="12.75">
      <c r="B395" s="27"/>
      <c r="C395" s="27"/>
      <c r="D395" s="27"/>
      <c r="E395" s="27"/>
      <c r="F395" s="27"/>
      <c r="G395" s="27"/>
      <c r="H395" s="27"/>
    </row>
    <row r="396" spans="2:8" ht="12.75">
      <c r="B396" s="27"/>
      <c r="C396" s="27"/>
      <c r="D396" s="27"/>
      <c r="E396" s="27"/>
      <c r="F396" s="27"/>
      <c r="G396" s="27"/>
      <c r="H396" s="27"/>
    </row>
    <row r="397" spans="2:8" ht="12.75">
      <c r="B397" s="27"/>
      <c r="C397" s="27"/>
      <c r="D397" s="27"/>
      <c r="E397" s="27"/>
      <c r="F397" s="27"/>
      <c r="G397" s="27"/>
      <c r="H397" s="27"/>
    </row>
    <row r="398" spans="2:8" ht="12.75">
      <c r="B398" s="27"/>
      <c r="C398" s="27"/>
      <c r="D398" s="27"/>
      <c r="E398" s="27"/>
      <c r="F398" s="27"/>
      <c r="G398" s="27"/>
      <c r="H398" s="27"/>
    </row>
    <row r="399" spans="2:8" ht="12.75">
      <c r="B399" s="27"/>
      <c r="C399" s="27"/>
      <c r="D399" s="27"/>
      <c r="E399" s="27"/>
      <c r="F399" s="27"/>
      <c r="G399" s="27"/>
      <c r="H399" s="27"/>
    </row>
    <row r="400" spans="2:8" ht="12.75">
      <c r="B400" s="27"/>
      <c r="C400" s="27"/>
      <c r="D400" s="27"/>
      <c r="E400" s="27"/>
      <c r="F400" s="27"/>
      <c r="G400" s="27"/>
      <c r="H400" s="27"/>
    </row>
    <row r="401" spans="2:8" ht="12.75">
      <c r="B401" s="27"/>
      <c r="C401" s="27"/>
      <c r="D401" s="27"/>
      <c r="E401" s="27"/>
      <c r="F401" s="27"/>
      <c r="G401" s="27"/>
      <c r="H401" s="27"/>
    </row>
    <row r="402" spans="2:8" ht="12.75">
      <c r="B402" s="27"/>
      <c r="C402" s="27"/>
      <c r="D402" s="27"/>
      <c r="E402" s="27"/>
      <c r="F402" s="27"/>
      <c r="G402" s="27"/>
      <c r="H402" s="27"/>
    </row>
    <row r="403" spans="2:8" ht="12.75">
      <c r="B403" s="27"/>
      <c r="C403" s="27"/>
      <c r="D403" s="27"/>
      <c r="E403" s="27"/>
      <c r="F403" s="27"/>
      <c r="G403" s="27"/>
      <c r="H403" s="27"/>
    </row>
    <row r="404" spans="2:8" ht="12.75">
      <c r="B404" s="27"/>
      <c r="C404" s="27"/>
      <c r="D404" s="27"/>
      <c r="E404" s="27"/>
      <c r="F404" s="27"/>
      <c r="G404" s="27"/>
      <c r="H404" s="27"/>
    </row>
    <row r="405" spans="2:8" ht="12.75">
      <c r="B405" s="27"/>
      <c r="C405" s="27"/>
      <c r="D405" s="27"/>
      <c r="E405" s="27"/>
      <c r="F405" s="27"/>
      <c r="G405" s="27"/>
      <c r="H405" s="27"/>
    </row>
    <row r="406" spans="2:8" ht="12.75">
      <c r="B406" s="27"/>
      <c r="C406" s="27"/>
      <c r="D406" s="27"/>
      <c r="E406" s="27"/>
      <c r="F406" s="27"/>
      <c r="G406" s="27"/>
      <c r="H406" s="27"/>
    </row>
    <row r="407" spans="2:8" ht="12.75">
      <c r="B407" s="27"/>
      <c r="C407" s="27"/>
      <c r="D407" s="27"/>
      <c r="E407" s="27"/>
      <c r="F407" s="27"/>
      <c r="G407" s="27"/>
      <c r="H407" s="27"/>
    </row>
    <row r="408" spans="2:8" ht="12.75">
      <c r="B408" s="27"/>
      <c r="C408" s="27"/>
      <c r="D408" s="27"/>
      <c r="E408" s="27"/>
      <c r="F408" s="27"/>
      <c r="G408" s="27"/>
      <c r="H408" s="27"/>
    </row>
    <row r="409" spans="2:8" ht="12.75">
      <c r="B409" s="27"/>
      <c r="C409" s="27"/>
      <c r="D409" s="27"/>
      <c r="E409" s="27"/>
      <c r="F409" s="27"/>
      <c r="G409" s="27"/>
      <c r="H409" s="27"/>
    </row>
    <row r="410" spans="2:8" ht="12.75">
      <c r="B410" s="27"/>
      <c r="C410" s="27"/>
      <c r="D410" s="27"/>
      <c r="E410" s="27"/>
      <c r="F410" s="27"/>
      <c r="G410" s="27"/>
      <c r="H410" s="27"/>
    </row>
    <row r="411" spans="2:8" ht="12.75">
      <c r="B411" s="27"/>
      <c r="C411" s="27"/>
      <c r="D411" s="27"/>
      <c r="E411" s="27"/>
      <c r="F411" s="27"/>
      <c r="G411" s="27"/>
      <c r="H411" s="27"/>
    </row>
    <row r="412" spans="2:8" ht="12.75">
      <c r="B412" s="27"/>
      <c r="C412" s="27"/>
      <c r="D412" s="27"/>
      <c r="E412" s="27"/>
      <c r="F412" s="27"/>
      <c r="G412" s="27"/>
      <c r="H412" s="27"/>
    </row>
    <row r="413" spans="4:8" ht="12.75">
      <c r="D413" s="27"/>
      <c r="E413" s="27"/>
      <c r="F413" s="27"/>
      <c r="G413" s="27"/>
      <c r="H413" s="27"/>
    </row>
    <row r="414" spans="4:8" ht="12.75">
      <c r="D414" s="27"/>
      <c r="E414" s="27"/>
      <c r="F414" s="27"/>
      <c r="G414" s="27"/>
      <c r="H414" s="27"/>
    </row>
    <row r="415" spans="4:8" ht="12.75">
      <c r="D415" s="27"/>
      <c r="E415" s="27"/>
      <c r="F415" s="27"/>
      <c r="G415" s="27"/>
      <c r="H415" s="27"/>
    </row>
    <row r="416" spans="4:8" ht="12.75">
      <c r="D416" s="27"/>
      <c r="E416" s="27"/>
      <c r="F416" s="27"/>
      <c r="G416" s="27"/>
      <c r="H416" s="27"/>
    </row>
    <row r="417" spans="4:8" ht="12.75">
      <c r="D417" s="27"/>
      <c r="E417" s="27"/>
      <c r="F417" s="27"/>
      <c r="G417" s="27"/>
      <c r="H417" s="27"/>
    </row>
    <row r="418" spans="4:8" ht="12.75">
      <c r="D418" s="27"/>
      <c r="E418" s="27"/>
      <c r="F418" s="27"/>
      <c r="G418" s="27"/>
      <c r="H418" s="27"/>
    </row>
    <row r="419" spans="4:8" ht="12.75">
      <c r="D419" s="27"/>
      <c r="E419" s="27"/>
      <c r="F419" s="27"/>
      <c r="G419" s="27"/>
      <c r="H419" s="27"/>
    </row>
    <row r="420" spans="4:8" ht="12.75">
      <c r="D420" s="27"/>
      <c r="E420" s="27"/>
      <c r="F420" s="27"/>
      <c r="G420" s="27"/>
      <c r="H420" s="27"/>
    </row>
    <row r="421" spans="4:8" ht="12.75">
      <c r="D421" s="27"/>
      <c r="E421" s="27"/>
      <c r="F421" s="27"/>
      <c r="G421" s="27"/>
      <c r="H421" s="27"/>
    </row>
    <row r="422" spans="4:8" ht="12.75">
      <c r="D422" s="27"/>
      <c r="E422" s="27"/>
      <c r="F422" s="27"/>
      <c r="G422" s="27"/>
      <c r="H422" s="27"/>
    </row>
    <row r="423" spans="4:8" ht="12.75">
      <c r="D423" s="27"/>
      <c r="E423" s="27"/>
      <c r="F423" s="27"/>
      <c r="G423" s="27"/>
      <c r="H423" s="27"/>
    </row>
    <row r="424" spans="4:8" ht="12.75">
      <c r="D424" s="27"/>
      <c r="E424" s="27"/>
      <c r="F424" s="27"/>
      <c r="G424" s="27"/>
      <c r="H424" s="27"/>
    </row>
    <row r="425" spans="4:8" ht="12.75">
      <c r="D425" s="27"/>
      <c r="E425" s="27"/>
      <c r="F425" s="27"/>
      <c r="G425" s="27"/>
      <c r="H425" s="27"/>
    </row>
    <row r="426" spans="4:8" ht="12.75">
      <c r="D426" s="27"/>
      <c r="E426" s="27"/>
      <c r="F426" s="27"/>
      <c r="G426" s="27"/>
      <c r="H426" s="27"/>
    </row>
    <row r="427" spans="4:8" ht="12.75">
      <c r="D427" s="27"/>
      <c r="E427" s="27"/>
      <c r="F427" s="27"/>
      <c r="G427" s="27"/>
      <c r="H427" s="27"/>
    </row>
    <row r="428" spans="4:8" ht="12.75">
      <c r="D428" s="27"/>
      <c r="E428" s="27"/>
      <c r="F428" s="27"/>
      <c r="G428" s="27"/>
      <c r="H428" s="27"/>
    </row>
    <row r="429" spans="4:8" ht="12.75">
      <c r="D429" s="27"/>
      <c r="E429" s="27"/>
      <c r="F429" s="27"/>
      <c r="G429" s="27"/>
      <c r="H429" s="27"/>
    </row>
    <row r="430" spans="4:8" ht="12.75">
      <c r="D430" s="27"/>
      <c r="E430" s="27"/>
      <c r="F430" s="27"/>
      <c r="G430" s="27"/>
      <c r="H430" s="27"/>
    </row>
    <row r="431" spans="4:8" ht="12.75">
      <c r="D431" s="27"/>
      <c r="E431" s="27"/>
      <c r="F431" s="27"/>
      <c r="G431" s="27"/>
      <c r="H431" s="27"/>
    </row>
    <row r="432" spans="4:8" ht="12.75">
      <c r="D432" s="27"/>
      <c r="E432" s="27"/>
      <c r="F432" s="27"/>
      <c r="G432" s="27"/>
      <c r="H432" s="27"/>
    </row>
    <row r="433" spans="4:8" ht="12.75">
      <c r="D433" s="27"/>
      <c r="E433" s="27"/>
      <c r="F433" s="27"/>
      <c r="G433" s="27"/>
      <c r="H433" s="27"/>
    </row>
    <row r="434" spans="4:8" ht="12.75">
      <c r="D434" s="27"/>
      <c r="E434" s="27"/>
      <c r="F434" s="27"/>
      <c r="G434" s="27"/>
      <c r="H434" s="27"/>
    </row>
    <row r="435" spans="4:8" ht="12.75">
      <c r="D435" s="27"/>
      <c r="E435" s="27"/>
      <c r="F435" s="27"/>
      <c r="G435" s="27"/>
      <c r="H435" s="27"/>
    </row>
    <row r="436" spans="4:8" ht="12.75">
      <c r="D436" s="27"/>
      <c r="E436" s="27"/>
      <c r="F436" s="27"/>
      <c r="G436" s="27"/>
      <c r="H436" s="27"/>
    </row>
    <row r="437" spans="4:8" ht="12.75">
      <c r="D437" s="27"/>
      <c r="E437" s="27"/>
      <c r="F437" s="27"/>
      <c r="G437" s="27"/>
      <c r="H437" s="27"/>
    </row>
    <row r="438" spans="4:8" ht="12.75">
      <c r="D438" s="27"/>
      <c r="E438" s="27"/>
      <c r="F438" s="27"/>
      <c r="G438" s="27"/>
      <c r="H438" s="27"/>
    </row>
    <row r="439" spans="4:8" ht="12.75">
      <c r="D439" s="27"/>
      <c r="E439" s="27"/>
      <c r="F439" s="27"/>
      <c r="G439" s="27"/>
      <c r="H439" s="27"/>
    </row>
    <row r="440" spans="4:8" ht="12.75">
      <c r="D440" s="27"/>
      <c r="E440" s="27"/>
      <c r="F440" s="27"/>
      <c r="G440" s="27"/>
      <c r="H440" s="27"/>
    </row>
    <row r="441" spans="4:8" ht="12.75">
      <c r="D441" s="27"/>
      <c r="E441" s="27"/>
      <c r="F441" s="27"/>
      <c r="G441" s="27"/>
      <c r="H441" s="27"/>
    </row>
    <row r="442" spans="4:8" ht="12.75">
      <c r="D442" s="27"/>
      <c r="E442" s="27"/>
      <c r="F442" s="27"/>
      <c r="G442" s="27"/>
      <c r="H442" s="27"/>
    </row>
    <row r="443" spans="4:8" ht="12.75">
      <c r="D443" s="27"/>
      <c r="E443" s="27"/>
      <c r="F443" s="27"/>
      <c r="G443" s="27"/>
      <c r="H443" s="27"/>
    </row>
    <row r="444" spans="4:8" ht="12.75">
      <c r="D444" s="27"/>
      <c r="E444" s="27"/>
      <c r="F444" s="27"/>
      <c r="G444" s="27"/>
      <c r="H444" s="27"/>
    </row>
    <row r="445" spans="4:8" ht="12.75">
      <c r="D445" s="27"/>
      <c r="E445" s="27"/>
      <c r="F445" s="27"/>
      <c r="G445" s="27"/>
      <c r="H445" s="27"/>
    </row>
    <row r="446" spans="4:8" ht="12.75">
      <c r="D446" s="27"/>
      <c r="E446" s="27"/>
      <c r="F446" s="27"/>
      <c r="G446" s="27"/>
      <c r="H446" s="27"/>
    </row>
    <row r="447" spans="4:8" ht="12.75">
      <c r="D447" s="27"/>
      <c r="E447" s="27"/>
      <c r="F447" s="27"/>
      <c r="G447" s="27"/>
      <c r="H447" s="27"/>
    </row>
    <row r="448" spans="4:8" ht="12.75">
      <c r="D448" s="27"/>
      <c r="E448" s="27"/>
      <c r="F448" s="27"/>
      <c r="G448" s="27"/>
      <c r="H448" s="27"/>
    </row>
    <row r="449" spans="4:8" ht="12.75">
      <c r="D449" s="27"/>
      <c r="E449" s="27"/>
      <c r="F449" s="27"/>
      <c r="G449" s="27"/>
      <c r="H449" s="27"/>
    </row>
    <row r="450" spans="4:8" ht="12.75">
      <c r="D450" s="27"/>
      <c r="E450" s="27"/>
      <c r="F450" s="27"/>
      <c r="G450" s="27"/>
      <c r="H450" s="27"/>
    </row>
    <row r="451" spans="4:8" ht="12.75">
      <c r="D451" s="27"/>
      <c r="E451" s="27"/>
      <c r="F451" s="27"/>
      <c r="G451" s="27"/>
      <c r="H451" s="27"/>
    </row>
    <row r="452" spans="4:8" ht="12.75">
      <c r="D452" s="27"/>
      <c r="E452" s="27"/>
      <c r="F452" s="27"/>
      <c r="G452" s="27"/>
      <c r="H452" s="27"/>
    </row>
    <row r="453" spans="4:8" ht="12.75">
      <c r="D453" s="27"/>
      <c r="E453" s="27"/>
      <c r="F453" s="27"/>
      <c r="G453" s="27"/>
      <c r="H453" s="27"/>
    </row>
    <row r="454" spans="4:8" ht="12.75">
      <c r="D454" s="27"/>
      <c r="E454" s="27"/>
      <c r="F454" s="27"/>
      <c r="G454" s="27"/>
      <c r="H454" s="27"/>
    </row>
    <row r="455" spans="4:8" ht="12.75">
      <c r="D455" s="27"/>
      <c r="E455" s="27"/>
      <c r="F455" s="27"/>
      <c r="G455" s="27"/>
      <c r="H455" s="27"/>
    </row>
    <row r="456" spans="4:8" ht="12.75">
      <c r="D456" s="27"/>
      <c r="E456" s="27"/>
      <c r="F456" s="27"/>
      <c r="G456" s="27"/>
      <c r="H456" s="27"/>
    </row>
    <row r="457" spans="4:8" ht="12.75">
      <c r="D457" s="27"/>
      <c r="E457" s="27"/>
      <c r="F457" s="27"/>
      <c r="G457" s="27"/>
      <c r="H457" s="27"/>
    </row>
    <row r="458" spans="4:8" ht="12.75">
      <c r="D458" s="27"/>
      <c r="E458" s="27"/>
      <c r="F458" s="27"/>
      <c r="G458" s="27"/>
      <c r="H458" s="27"/>
    </row>
    <row r="459" spans="4:8" ht="12.75">
      <c r="D459" s="27"/>
      <c r="E459" s="27"/>
      <c r="F459" s="27"/>
      <c r="G459" s="27"/>
      <c r="H459" s="27"/>
    </row>
  </sheetData>
  <printOptions gridLines="1" horizontalCentered="1"/>
  <pageMargins left="0.1968503937007874" right="0.1968503937007874" top="0.7874015748031497" bottom="0.6692913385826772" header="0.5118110236220472" footer="0.3937007874015748"/>
  <pageSetup horizontalDpi="600" verticalDpi="600" orientation="landscape" paperSize="9" scale="95" r:id="rId1"/>
  <headerFooter alignWithMargins="0">
    <oddHeader>&amp;C&amp;"Arial CE,Pogrubiony"&amp;11Wykonanie dochodów budżetu powiatu Opole w 2007 roku&amp;R&amp;9Załącznik Nr 1&amp;8b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79" bestFit="1" customWidth="1"/>
    <col min="2" max="2" width="62.125" style="78" customWidth="1"/>
    <col min="3" max="3" width="6.375" style="78" customWidth="1"/>
    <col min="4" max="6" width="18.875" style="77" customWidth="1"/>
    <col min="7" max="8" width="13.375" style="77" customWidth="1"/>
    <col min="9" max="9" width="13.75390625" style="78" bestFit="1" customWidth="1"/>
    <col min="10" max="16384" width="9.125" style="78" customWidth="1"/>
  </cols>
  <sheetData>
    <row r="1" spans="1:8" s="57" customFormat="1" ht="57.75" customHeight="1">
      <c r="A1" s="21" t="s">
        <v>143</v>
      </c>
      <c r="B1" s="21" t="s">
        <v>105</v>
      </c>
      <c r="C1" s="39" t="s">
        <v>106</v>
      </c>
      <c r="D1" s="40" t="s">
        <v>148</v>
      </c>
      <c r="E1" s="41" t="s">
        <v>152</v>
      </c>
      <c r="F1" s="163" t="s">
        <v>153</v>
      </c>
      <c r="G1" s="158" t="s">
        <v>5</v>
      </c>
      <c r="H1" s="40" t="s">
        <v>151</v>
      </c>
    </row>
    <row r="2" spans="1:8" s="58" customFormat="1" ht="11.25">
      <c r="A2" s="42">
        <v>1</v>
      </c>
      <c r="B2" s="42">
        <v>2</v>
      </c>
      <c r="C2" s="42">
        <v>3</v>
      </c>
      <c r="D2" s="42">
        <v>4</v>
      </c>
      <c r="E2" s="43">
        <v>5</v>
      </c>
      <c r="F2" s="164">
        <v>6</v>
      </c>
      <c r="G2" s="159">
        <v>7</v>
      </c>
      <c r="H2" s="42">
        <v>8</v>
      </c>
    </row>
    <row r="3" spans="1:8" s="68" customFormat="1" ht="24" customHeight="1">
      <c r="A3" s="117" t="s">
        <v>107</v>
      </c>
      <c r="B3" s="118" t="s">
        <v>108</v>
      </c>
      <c r="C3" s="119"/>
      <c r="D3" s="54">
        <f>D34+D39</f>
        <v>573456247</v>
      </c>
      <c r="E3" s="61">
        <f>E34+E39</f>
        <v>568341940</v>
      </c>
      <c r="F3" s="165">
        <f>F34+F39</f>
        <v>561770444.74</v>
      </c>
      <c r="G3" s="160">
        <f>F3/E3</f>
        <v>0.988437426842017</v>
      </c>
      <c r="H3" s="146">
        <f>F3/$F$3</f>
        <v>1</v>
      </c>
    </row>
    <row r="4" spans="1:8" s="67" customFormat="1" ht="12.75">
      <c r="A4" s="120"/>
      <c r="B4" s="121"/>
      <c r="C4" s="122"/>
      <c r="D4" s="47"/>
      <c r="E4" s="62"/>
      <c r="F4" s="166"/>
      <c r="G4" s="38"/>
      <c r="H4" s="141"/>
    </row>
    <row r="5" spans="1:9" s="68" customFormat="1" ht="24" customHeight="1">
      <c r="A5" s="123" t="s">
        <v>109</v>
      </c>
      <c r="B5" s="124" t="s">
        <v>110</v>
      </c>
      <c r="C5" s="125"/>
      <c r="D5" s="48">
        <f>SUM(D6:D21)</f>
        <v>200643271</v>
      </c>
      <c r="E5" s="63">
        <f>SUM(E6:E21)</f>
        <v>199134541</v>
      </c>
      <c r="F5" s="167">
        <f>SUM(F6:F21)</f>
        <v>213352087.88</v>
      </c>
      <c r="G5" s="35">
        <f aca="true" t="shared" si="0" ref="G5:G46">F5/E5</f>
        <v>1.0713966889350452</v>
      </c>
      <c r="H5" s="147">
        <f aca="true" t="shared" si="1" ref="H5:H39">F5/$F$3</f>
        <v>0.37978517716207755</v>
      </c>
      <c r="I5" s="69"/>
    </row>
    <row r="6" spans="1:10" s="67" customFormat="1" ht="15" customHeight="1">
      <c r="A6" s="44">
        <v>1</v>
      </c>
      <c r="B6" s="45" t="s">
        <v>111</v>
      </c>
      <c r="C6" s="46" t="s">
        <v>40</v>
      </c>
      <c r="D6" s="47">
        <v>56500000</v>
      </c>
      <c r="E6" s="62">
        <v>56500000</v>
      </c>
      <c r="F6" s="166">
        <v>54376960.78</v>
      </c>
      <c r="G6" s="38">
        <f t="shared" si="0"/>
        <v>0.96242408460177</v>
      </c>
      <c r="H6" s="141">
        <f t="shared" si="1"/>
        <v>0.0967956952686731</v>
      </c>
      <c r="I6" s="69"/>
      <c r="J6" s="70"/>
    </row>
    <row r="7" spans="1:9" s="67" customFormat="1" ht="15" customHeight="1">
      <c r="A7" s="44">
        <v>2</v>
      </c>
      <c r="B7" s="45" t="s">
        <v>82</v>
      </c>
      <c r="C7" s="46" t="s">
        <v>41</v>
      </c>
      <c r="D7" s="47">
        <v>260000</v>
      </c>
      <c r="E7" s="62">
        <v>260000</v>
      </c>
      <c r="F7" s="166">
        <v>264890.28</v>
      </c>
      <c r="G7" s="38">
        <f t="shared" si="0"/>
        <v>1.0188087692307692</v>
      </c>
      <c r="H7" s="141">
        <f t="shared" si="1"/>
        <v>0.0004715276185855545</v>
      </c>
      <c r="I7" s="69"/>
    </row>
    <row r="8" spans="1:9" s="67" customFormat="1" ht="15" customHeight="1">
      <c r="A8" s="44">
        <v>3</v>
      </c>
      <c r="B8" s="45" t="s">
        <v>83</v>
      </c>
      <c r="C8" s="46" t="s">
        <v>42</v>
      </c>
      <c r="D8" s="47">
        <v>9000</v>
      </c>
      <c r="E8" s="62">
        <v>9000</v>
      </c>
      <c r="F8" s="166">
        <v>9381.68</v>
      </c>
      <c r="G8" s="38">
        <f t="shared" si="0"/>
        <v>1.042408888888889</v>
      </c>
      <c r="H8" s="141">
        <f t="shared" si="1"/>
        <v>1.6700202169485887E-05</v>
      </c>
      <c r="I8" s="69"/>
    </row>
    <row r="9" spans="1:9" s="67" customFormat="1" ht="15" customHeight="1">
      <c r="A9" s="44">
        <v>4</v>
      </c>
      <c r="B9" s="45" t="s">
        <v>112</v>
      </c>
      <c r="C9" s="46" t="s">
        <v>47</v>
      </c>
      <c r="D9" s="47">
        <v>4300000</v>
      </c>
      <c r="E9" s="62">
        <v>4305800</v>
      </c>
      <c r="F9" s="166">
        <v>3938587.04</v>
      </c>
      <c r="G9" s="38">
        <f t="shared" si="0"/>
        <v>0.9147166705374147</v>
      </c>
      <c r="H9" s="141">
        <f t="shared" si="1"/>
        <v>0.007011025725682074</v>
      </c>
      <c r="I9" s="69"/>
    </row>
    <row r="10" spans="1:9" s="67" customFormat="1" ht="15" customHeight="1">
      <c r="A10" s="44">
        <v>5</v>
      </c>
      <c r="B10" s="45" t="s">
        <v>113</v>
      </c>
      <c r="C10" s="46" t="s">
        <v>44</v>
      </c>
      <c r="D10" s="47">
        <v>250000</v>
      </c>
      <c r="E10" s="62">
        <v>250000</v>
      </c>
      <c r="F10" s="166">
        <v>292578.88</v>
      </c>
      <c r="G10" s="38">
        <f t="shared" si="0"/>
        <v>1.17031552</v>
      </c>
      <c r="H10" s="141">
        <f t="shared" si="1"/>
        <v>0.0005208157223995863</v>
      </c>
      <c r="I10" s="69"/>
    </row>
    <row r="11" spans="1:9" s="67" customFormat="1" ht="15" customHeight="1">
      <c r="A11" s="44">
        <v>6</v>
      </c>
      <c r="B11" s="45" t="s">
        <v>84</v>
      </c>
      <c r="C11" s="46" t="s">
        <v>43</v>
      </c>
      <c r="D11" s="47">
        <v>2300000</v>
      </c>
      <c r="E11" s="62">
        <v>2300000</v>
      </c>
      <c r="F11" s="166">
        <v>3477900.05</v>
      </c>
      <c r="G11" s="38">
        <f t="shared" si="0"/>
        <v>1.512130456521739</v>
      </c>
      <c r="H11" s="141">
        <f t="shared" si="1"/>
        <v>0.0061909630215766336</v>
      </c>
      <c r="I11" s="69"/>
    </row>
    <row r="12" spans="1:9" s="67" customFormat="1" ht="15" customHeight="1">
      <c r="A12" s="44">
        <v>7</v>
      </c>
      <c r="B12" s="45" t="s">
        <v>85</v>
      </c>
      <c r="C12" s="46" t="s">
        <v>45</v>
      </c>
      <c r="D12" s="47">
        <v>1300000</v>
      </c>
      <c r="E12" s="62">
        <v>1300000</v>
      </c>
      <c r="F12" s="166">
        <v>1473859.95</v>
      </c>
      <c r="G12" s="38">
        <f t="shared" si="0"/>
        <v>1.133738423076923</v>
      </c>
      <c r="H12" s="141">
        <f t="shared" si="1"/>
        <v>0.0026235982398150823</v>
      </c>
      <c r="I12" s="69"/>
    </row>
    <row r="13" spans="1:9" s="67" customFormat="1" ht="15" customHeight="1">
      <c r="A13" s="44">
        <v>8</v>
      </c>
      <c r="B13" s="45" t="s">
        <v>86</v>
      </c>
      <c r="C13" s="46" t="s">
        <v>46</v>
      </c>
      <c r="D13" s="47">
        <v>17000</v>
      </c>
      <c r="E13" s="62">
        <v>17000</v>
      </c>
      <c r="F13" s="166">
        <v>18480.84</v>
      </c>
      <c r="G13" s="38">
        <f t="shared" si="0"/>
        <v>1.0871082352941177</v>
      </c>
      <c r="H13" s="141">
        <f t="shared" si="1"/>
        <v>3.289749429333782E-05</v>
      </c>
      <c r="I13" s="69"/>
    </row>
    <row r="14" spans="1:9" s="67" customFormat="1" ht="15" customHeight="1">
      <c r="A14" s="44">
        <v>9</v>
      </c>
      <c r="B14" s="45" t="s">
        <v>57</v>
      </c>
      <c r="C14" s="46" t="s">
        <v>56</v>
      </c>
      <c r="D14" s="47">
        <v>10000</v>
      </c>
      <c r="E14" s="62">
        <v>10000</v>
      </c>
      <c r="F14" s="166">
        <v>23547.32</v>
      </c>
      <c r="G14" s="38">
        <f t="shared" si="0"/>
        <v>2.354732</v>
      </c>
      <c r="H14" s="141">
        <f t="shared" si="1"/>
        <v>4.19162670811175E-05</v>
      </c>
      <c r="I14" s="69"/>
    </row>
    <row r="15" spans="1:9" s="67" customFormat="1" ht="15" customHeight="1">
      <c r="A15" s="44">
        <v>10</v>
      </c>
      <c r="B15" s="45" t="s">
        <v>141</v>
      </c>
      <c r="C15" s="46" t="s">
        <v>50</v>
      </c>
      <c r="D15" s="47">
        <v>5500000</v>
      </c>
      <c r="E15" s="62">
        <v>5500000</v>
      </c>
      <c r="F15" s="166">
        <v>8619013.85</v>
      </c>
      <c r="G15" s="38">
        <f t="shared" si="0"/>
        <v>1.5670934272727273</v>
      </c>
      <c r="H15" s="141">
        <f t="shared" si="1"/>
        <v>0.015342590431201971</v>
      </c>
      <c r="I15" s="69"/>
    </row>
    <row r="16" spans="1:9" s="67" customFormat="1" ht="15" customHeight="1">
      <c r="A16" s="44">
        <v>11</v>
      </c>
      <c r="B16" s="45" t="s">
        <v>114</v>
      </c>
      <c r="C16" s="46" t="s">
        <v>39</v>
      </c>
      <c r="D16" s="47">
        <v>11000000</v>
      </c>
      <c r="E16" s="62">
        <v>11000000</v>
      </c>
      <c r="F16" s="166">
        <v>13809909.28</v>
      </c>
      <c r="G16" s="38">
        <f t="shared" si="0"/>
        <v>1.2554462981818182</v>
      </c>
      <c r="H16" s="141">
        <f t="shared" si="1"/>
        <v>0.024582833449686974</v>
      </c>
      <c r="I16" s="69"/>
    </row>
    <row r="17" spans="1:9" s="67" customFormat="1" ht="15" customHeight="1">
      <c r="A17" s="44">
        <v>12</v>
      </c>
      <c r="B17" s="45" t="s">
        <v>115</v>
      </c>
      <c r="C17" s="46" t="s">
        <v>38</v>
      </c>
      <c r="D17" s="47">
        <v>117861471</v>
      </c>
      <c r="E17" s="62">
        <v>116352741</v>
      </c>
      <c r="F17" s="166">
        <v>125798514</v>
      </c>
      <c r="G17" s="38">
        <f t="shared" si="0"/>
        <v>1.081182212974252</v>
      </c>
      <c r="H17" s="141">
        <f t="shared" si="1"/>
        <v>0.22393223989955965</v>
      </c>
      <c r="I17" s="69"/>
    </row>
    <row r="18" spans="1:9" s="67" customFormat="1" ht="15" customHeight="1">
      <c r="A18" s="44">
        <v>13</v>
      </c>
      <c r="B18" s="45" t="s">
        <v>119</v>
      </c>
      <c r="C18" s="46" t="s">
        <v>48</v>
      </c>
      <c r="D18" s="47">
        <v>1000000</v>
      </c>
      <c r="E18" s="62">
        <v>1000000</v>
      </c>
      <c r="F18" s="166">
        <v>946593.6</v>
      </c>
      <c r="G18" s="38">
        <f t="shared" si="0"/>
        <v>0.9465935999999999</v>
      </c>
      <c r="H18" s="141">
        <f t="shared" si="1"/>
        <v>0.0016850185139912527</v>
      </c>
      <c r="I18" s="69"/>
    </row>
    <row r="19" spans="1:9" s="67" customFormat="1" ht="15" customHeight="1">
      <c r="A19" s="44">
        <v>14</v>
      </c>
      <c r="B19" s="45" t="s">
        <v>24</v>
      </c>
      <c r="C19" s="46" t="s">
        <v>23</v>
      </c>
      <c r="D19" s="47">
        <v>5800</v>
      </c>
      <c r="E19" s="62"/>
      <c r="F19" s="166"/>
      <c r="G19" s="38"/>
      <c r="H19" s="141">
        <f t="shared" si="1"/>
        <v>0</v>
      </c>
      <c r="I19" s="69"/>
    </row>
    <row r="20" spans="1:9" s="67" customFormat="1" ht="15" customHeight="1">
      <c r="A20" s="44">
        <v>15</v>
      </c>
      <c r="B20" s="45" t="s">
        <v>120</v>
      </c>
      <c r="C20" s="46" t="s">
        <v>49</v>
      </c>
      <c r="D20" s="47">
        <v>200000</v>
      </c>
      <c r="E20" s="62">
        <v>200000</v>
      </c>
      <c r="F20" s="166">
        <v>290815.9</v>
      </c>
      <c r="G20" s="38">
        <f t="shared" si="0"/>
        <v>1.4540795000000002</v>
      </c>
      <c r="H20" s="141">
        <f t="shared" si="1"/>
        <v>0.0005176774654540542</v>
      </c>
      <c r="I20" s="69"/>
    </row>
    <row r="21" spans="1:9" s="68" customFormat="1" ht="25.5">
      <c r="A21" s="44">
        <v>16</v>
      </c>
      <c r="B21" s="45" t="s">
        <v>157</v>
      </c>
      <c r="C21" s="46" t="s">
        <v>147</v>
      </c>
      <c r="D21" s="47">
        <v>130000</v>
      </c>
      <c r="E21" s="62">
        <v>130000</v>
      </c>
      <c r="F21" s="166">
        <v>11054.43</v>
      </c>
      <c r="G21" s="38">
        <f t="shared" si="0"/>
        <v>0.08503407692307692</v>
      </c>
      <c r="H21" s="141">
        <f t="shared" si="1"/>
        <v>1.967784190767857E-05</v>
      </c>
      <c r="I21" s="69"/>
    </row>
    <row r="22" spans="1:9" s="67" customFormat="1" ht="19.5" customHeight="1">
      <c r="A22" s="123" t="s">
        <v>121</v>
      </c>
      <c r="B22" s="126" t="s">
        <v>122</v>
      </c>
      <c r="C22" s="125"/>
      <c r="D22" s="48">
        <f>D23+D24+D25</f>
        <v>21200000</v>
      </c>
      <c r="E22" s="63">
        <f>E23+E24+E25</f>
        <v>21200000</v>
      </c>
      <c r="F22" s="167">
        <f>F23+F24+F25</f>
        <v>25330074.18</v>
      </c>
      <c r="G22" s="35">
        <f t="shared" si="0"/>
        <v>1.1948148198113206</v>
      </c>
      <c r="H22" s="147">
        <f t="shared" si="1"/>
        <v>0.045089723778051954</v>
      </c>
      <c r="I22" s="69"/>
    </row>
    <row r="23" spans="1:9" s="67" customFormat="1" ht="15" customHeight="1">
      <c r="A23" s="44">
        <v>1</v>
      </c>
      <c r="B23" s="45" t="s">
        <v>123</v>
      </c>
      <c r="C23" s="46" t="s">
        <v>30</v>
      </c>
      <c r="D23" s="47">
        <v>1200000</v>
      </c>
      <c r="E23" s="62">
        <v>1200000</v>
      </c>
      <c r="F23" s="166">
        <v>1296967.4</v>
      </c>
      <c r="G23" s="38">
        <f t="shared" si="0"/>
        <v>1.0808061666666666</v>
      </c>
      <c r="H23" s="141">
        <f t="shared" si="1"/>
        <v>0.002308714194817183</v>
      </c>
      <c r="I23" s="69"/>
    </row>
    <row r="24" spans="1:9" s="67" customFormat="1" ht="15" customHeight="1">
      <c r="A24" s="44">
        <v>2</v>
      </c>
      <c r="B24" s="45" t="s">
        <v>124</v>
      </c>
      <c r="C24" s="46" t="s">
        <v>29</v>
      </c>
      <c r="D24" s="47">
        <v>3000000</v>
      </c>
      <c r="E24" s="62">
        <v>3000000</v>
      </c>
      <c r="F24" s="166">
        <v>2483661.45</v>
      </c>
      <c r="G24" s="38">
        <f t="shared" si="0"/>
        <v>0.82788715</v>
      </c>
      <c r="H24" s="141">
        <f t="shared" si="1"/>
        <v>0.004421132285002096</v>
      </c>
      <c r="I24" s="69"/>
    </row>
    <row r="25" spans="1:9" s="67" customFormat="1" ht="15" customHeight="1">
      <c r="A25" s="44">
        <v>3</v>
      </c>
      <c r="B25" s="45" t="s">
        <v>125</v>
      </c>
      <c r="C25" s="46" t="s">
        <v>155</v>
      </c>
      <c r="D25" s="47">
        <v>17000000</v>
      </c>
      <c r="E25" s="62">
        <v>17000000</v>
      </c>
      <c r="F25" s="166">
        <v>21549445.33</v>
      </c>
      <c r="G25" s="38">
        <f t="shared" si="0"/>
        <v>1.2676144311764705</v>
      </c>
      <c r="H25" s="141">
        <f t="shared" si="1"/>
        <v>0.038359877298232675</v>
      </c>
      <c r="I25" s="69"/>
    </row>
    <row r="26" spans="1:9" s="67" customFormat="1" ht="25.5">
      <c r="A26" s="123" t="s">
        <v>126</v>
      </c>
      <c r="B26" s="126" t="s">
        <v>127</v>
      </c>
      <c r="C26" s="127"/>
      <c r="D26" s="48">
        <v>208642938</v>
      </c>
      <c r="E26" s="63">
        <v>199472614</v>
      </c>
      <c r="F26" s="167">
        <v>182343378.48</v>
      </c>
      <c r="G26" s="35">
        <f t="shared" si="0"/>
        <v>0.9141273823182564</v>
      </c>
      <c r="H26" s="147">
        <f t="shared" si="1"/>
        <v>0.32458699133663504</v>
      </c>
      <c r="I26" s="69"/>
    </row>
    <row r="27" spans="1:9" s="67" customFormat="1" ht="15" customHeight="1">
      <c r="A27" s="128">
        <v>1</v>
      </c>
      <c r="B27" s="49" t="s">
        <v>128</v>
      </c>
      <c r="C27" s="50" t="s">
        <v>53</v>
      </c>
      <c r="D27" s="51">
        <v>2500000</v>
      </c>
      <c r="E27" s="140">
        <v>2500000</v>
      </c>
      <c r="F27" s="168">
        <v>2750369.33</v>
      </c>
      <c r="G27" s="38">
        <f t="shared" si="0"/>
        <v>1.100147732</v>
      </c>
      <c r="H27" s="141">
        <f t="shared" si="1"/>
        <v>0.004895895388859293</v>
      </c>
      <c r="I27" s="69"/>
    </row>
    <row r="28" spans="1:9" s="67" customFormat="1" ht="15" customHeight="1">
      <c r="A28" s="44">
        <v>2</v>
      </c>
      <c r="B28" s="45" t="s">
        <v>162</v>
      </c>
      <c r="C28" s="46">
        <v>6292</v>
      </c>
      <c r="D28" s="47">
        <v>84637945</v>
      </c>
      <c r="E28" s="62">
        <v>74017577</v>
      </c>
      <c r="F28" s="166">
        <v>61047400.95</v>
      </c>
      <c r="G28" s="38">
        <f t="shared" si="0"/>
        <v>0.824768972780614</v>
      </c>
      <c r="H28" s="141">
        <f t="shared" si="1"/>
        <v>0.10866965594506153</v>
      </c>
      <c r="I28" s="69"/>
    </row>
    <row r="29" spans="1:9" s="67" customFormat="1" ht="15" customHeight="1">
      <c r="A29" s="128">
        <v>3</v>
      </c>
      <c r="B29" s="49" t="s">
        <v>163</v>
      </c>
      <c r="C29" s="50">
        <v>6612</v>
      </c>
      <c r="D29" s="51">
        <v>45769830</v>
      </c>
      <c r="E29" s="140">
        <v>32963782</v>
      </c>
      <c r="F29" s="168">
        <v>26417840.17</v>
      </c>
      <c r="G29" s="38">
        <f t="shared" si="0"/>
        <v>0.8014201820046013</v>
      </c>
      <c r="H29" s="141">
        <f t="shared" si="1"/>
        <v>0.04702604136147955</v>
      </c>
      <c r="I29" s="69"/>
    </row>
    <row r="30" spans="1:9" s="67" customFormat="1" ht="19.5" customHeight="1">
      <c r="A30" s="123" t="s">
        <v>129</v>
      </c>
      <c r="B30" s="126" t="s">
        <v>130</v>
      </c>
      <c r="C30" s="129"/>
      <c r="D30" s="48">
        <f>SUM(D31:D33)</f>
        <v>101301761</v>
      </c>
      <c r="E30" s="63">
        <f>SUM(E31:E33)</f>
        <v>103796807</v>
      </c>
      <c r="F30" s="167">
        <f>SUM(F31:F33)</f>
        <v>103796807</v>
      </c>
      <c r="G30" s="35">
        <f t="shared" si="0"/>
        <v>1</v>
      </c>
      <c r="H30" s="147">
        <f t="shared" si="1"/>
        <v>0.18476729769583997</v>
      </c>
      <c r="I30" s="69"/>
    </row>
    <row r="31" spans="1:9" s="67" customFormat="1" ht="15" customHeight="1">
      <c r="A31" s="52">
        <v>1</v>
      </c>
      <c r="B31" s="49" t="s">
        <v>142</v>
      </c>
      <c r="C31" s="53">
        <v>2920</v>
      </c>
      <c r="D31" s="51">
        <v>93558187</v>
      </c>
      <c r="E31" s="140">
        <v>95053233</v>
      </c>
      <c r="F31" s="168">
        <v>95053233</v>
      </c>
      <c r="G31" s="38">
        <f t="shared" si="0"/>
        <v>1</v>
      </c>
      <c r="H31" s="141">
        <f t="shared" si="1"/>
        <v>0.16920297941981047</v>
      </c>
      <c r="I31" s="69"/>
    </row>
    <row r="32" spans="1:9" s="67" customFormat="1" ht="15" customHeight="1">
      <c r="A32" s="52">
        <v>2</v>
      </c>
      <c r="B32" s="49" t="s">
        <v>19</v>
      </c>
      <c r="C32" s="53">
        <v>2920</v>
      </c>
      <c r="D32" s="51">
        <v>7743574</v>
      </c>
      <c r="E32" s="140">
        <v>7743574</v>
      </c>
      <c r="F32" s="168">
        <v>7743574</v>
      </c>
      <c r="G32" s="38">
        <f t="shared" si="0"/>
        <v>1</v>
      </c>
      <c r="H32" s="141">
        <f t="shared" si="1"/>
        <v>0.013784231748937772</v>
      </c>
      <c r="I32" s="69"/>
    </row>
    <row r="33" spans="1:9" s="71" customFormat="1" ht="15" customHeight="1">
      <c r="A33" s="52">
        <v>3</v>
      </c>
      <c r="B33" s="49" t="s">
        <v>164</v>
      </c>
      <c r="C33" s="53">
        <v>2790</v>
      </c>
      <c r="D33" s="51"/>
      <c r="E33" s="140">
        <v>1000000</v>
      </c>
      <c r="F33" s="168">
        <v>1000000</v>
      </c>
      <c r="G33" s="38">
        <f t="shared" si="0"/>
        <v>1</v>
      </c>
      <c r="H33" s="141">
        <f t="shared" si="1"/>
        <v>0.0017800865270917242</v>
      </c>
      <c r="I33" s="69"/>
    </row>
    <row r="34" spans="1:8" s="67" customFormat="1" ht="19.5" customHeight="1">
      <c r="A34" s="130" t="s">
        <v>131</v>
      </c>
      <c r="B34" s="131" t="s">
        <v>132</v>
      </c>
      <c r="C34" s="132"/>
      <c r="D34" s="54">
        <f>D30+D26+D22+D5</f>
        <v>531787970</v>
      </c>
      <c r="E34" s="61">
        <f>E30+E26+E22+E5</f>
        <v>523603962</v>
      </c>
      <c r="F34" s="165">
        <f>F30+F26+F22+F5</f>
        <v>524822347.54</v>
      </c>
      <c r="G34" s="160">
        <f t="shared" si="0"/>
        <v>1.002326921926538</v>
      </c>
      <c r="H34" s="146">
        <f t="shared" si="1"/>
        <v>0.9342291899726045</v>
      </c>
    </row>
    <row r="35" spans="1:8" s="67" customFormat="1" ht="19.5" customHeight="1">
      <c r="A35" s="133"/>
      <c r="B35" s="45" t="s">
        <v>133</v>
      </c>
      <c r="C35" s="122"/>
      <c r="D35" s="47">
        <f>D34-D31</f>
        <v>438229783</v>
      </c>
      <c r="E35" s="62">
        <f>E34-E31</f>
        <v>428550729</v>
      </c>
      <c r="F35" s="166">
        <f>F34-F31</f>
        <v>429769114.54</v>
      </c>
      <c r="G35" s="38">
        <f t="shared" si="0"/>
        <v>1.002843036909173</v>
      </c>
      <c r="H35" s="141">
        <f t="shared" si="1"/>
        <v>0.7650262105527941</v>
      </c>
    </row>
    <row r="36" spans="1:9" s="67" customFormat="1" ht="19.5" customHeight="1">
      <c r="A36" s="123" t="s">
        <v>134</v>
      </c>
      <c r="B36" s="126" t="s">
        <v>135</v>
      </c>
      <c r="C36" s="129"/>
      <c r="D36" s="48">
        <v>4843000</v>
      </c>
      <c r="E36" s="63">
        <v>7124696</v>
      </c>
      <c r="F36" s="167">
        <v>6753357.15</v>
      </c>
      <c r="G36" s="35">
        <f t="shared" si="0"/>
        <v>0.9478800428818297</v>
      </c>
      <c r="H36" s="147">
        <f t="shared" si="1"/>
        <v>0.012021560075353566</v>
      </c>
      <c r="I36" s="70"/>
    </row>
    <row r="37" spans="1:8" s="67" customFormat="1" ht="19.5" customHeight="1">
      <c r="A37" s="125" t="s">
        <v>136</v>
      </c>
      <c r="B37" s="126" t="s">
        <v>17</v>
      </c>
      <c r="C37" s="129"/>
      <c r="D37" s="48">
        <v>36798277</v>
      </c>
      <c r="E37" s="63">
        <v>32321482</v>
      </c>
      <c r="F37" s="167">
        <v>29833841.89</v>
      </c>
      <c r="G37" s="35">
        <f t="shared" si="0"/>
        <v>0.9230344663651252</v>
      </c>
      <c r="H37" s="147">
        <f t="shared" si="1"/>
        <v>0.0531068199997737</v>
      </c>
    </row>
    <row r="38" spans="1:8" s="71" customFormat="1" ht="24" customHeight="1">
      <c r="A38" s="125" t="s">
        <v>16</v>
      </c>
      <c r="B38" s="126" t="s">
        <v>18</v>
      </c>
      <c r="C38" s="129"/>
      <c r="D38" s="48">
        <v>27000</v>
      </c>
      <c r="E38" s="63">
        <v>5291800</v>
      </c>
      <c r="F38" s="167">
        <v>360898.16</v>
      </c>
      <c r="G38" s="35">
        <f t="shared" si="0"/>
        <v>0.06819950867379719</v>
      </c>
      <c r="H38" s="147">
        <f t="shared" si="1"/>
        <v>0.0006424299522681934</v>
      </c>
    </row>
    <row r="39" spans="1:8" s="68" customFormat="1" ht="19.5" customHeight="1">
      <c r="A39" s="130" t="s">
        <v>137</v>
      </c>
      <c r="B39" s="131" t="s">
        <v>138</v>
      </c>
      <c r="C39" s="132"/>
      <c r="D39" s="54">
        <f>D36+D37+D38</f>
        <v>41668277</v>
      </c>
      <c r="E39" s="61">
        <f>E36+E37+E38</f>
        <v>44737978</v>
      </c>
      <c r="F39" s="165">
        <f>F36+F37+F38</f>
        <v>36948097.199999996</v>
      </c>
      <c r="G39" s="161">
        <f t="shared" si="0"/>
        <v>0.82587767377417</v>
      </c>
      <c r="H39" s="144">
        <f t="shared" si="1"/>
        <v>0.06577081002739545</v>
      </c>
    </row>
    <row r="40" spans="1:8" s="67" customFormat="1" ht="36">
      <c r="A40" s="134" t="s">
        <v>139</v>
      </c>
      <c r="B40" s="135" t="s">
        <v>140</v>
      </c>
      <c r="C40" s="136"/>
      <c r="D40" s="55">
        <f>SUM(D41:D45)</f>
        <v>180083926</v>
      </c>
      <c r="E40" s="59">
        <f>SUM(E41:E45)</f>
        <v>171386418</v>
      </c>
      <c r="F40" s="169">
        <f>SUM(F41:F45)</f>
        <v>113276469.97</v>
      </c>
      <c r="G40" s="153">
        <f t="shared" si="0"/>
        <v>0.6609419304743274</v>
      </c>
      <c r="H40" s="143"/>
    </row>
    <row r="41" spans="1:8" s="67" customFormat="1" ht="38.25">
      <c r="A41" s="44"/>
      <c r="B41" s="45" t="s">
        <v>12</v>
      </c>
      <c r="C41" s="46">
        <v>902</v>
      </c>
      <c r="D41" s="3"/>
      <c r="E41" s="4">
        <v>555815</v>
      </c>
      <c r="F41" s="170"/>
      <c r="G41" s="38">
        <f t="shared" si="0"/>
        <v>0</v>
      </c>
      <c r="H41" s="142"/>
    </row>
    <row r="42" spans="1:8" s="67" customFormat="1" ht="38.25">
      <c r="A42" s="44"/>
      <c r="B42" s="45" t="s">
        <v>13</v>
      </c>
      <c r="C42" s="46">
        <v>903</v>
      </c>
      <c r="D42" s="3">
        <v>69206051</v>
      </c>
      <c r="E42" s="4">
        <v>55757071</v>
      </c>
      <c r="F42" s="170">
        <v>44269011.31</v>
      </c>
      <c r="G42" s="38">
        <f t="shared" si="0"/>
        <v>0.7939622816628944</v>
      </c>
      <c r="H42" s="142"/>
    </row>
    <row r="43" spans="1:8" s="67" customFormat="1" ht="15" customHeight="1">
      <c r="A43" s="44"/>
      <c r="B43" s="45" t="s">
        <v>59</v>
      </c>
      <c r="C43" s="46">
        <v>931</v>
      </c>
      <c r="D43" s="3">
        <v>4000000</v>
      </c>
      <c r="E43" s="4">
        <v>0</v>
      </c>
      <c r="F43" s="170"/>
      <c r="G43" s="38"/>
      <c r="H43" s="142"/>
    </row>
    <row r="44" spans="1:8" s="67" customFormat="1" ht="15" customHeight="1">
      <c r="A44" s="44"/>
      <c r="B44" s="45" t="s">
        <v>3</v>
      </c>
      <c r="C44" s="46">
        <v>952</v>
      </c>
      <c r="D44" s="3">
        <v>91877875</v>
      </c>
      <c r="E44" s="4">
        <v>86794178</v>
      </c>
      <c r="F44" s="170">
        <v>40728105</v>
      </c>
      <c r="G44" s="38">
        <f t="shared" si="0"/>
        <v>0.46924927383954257</v>
      </c>
      <c r="H44" s="142"/>
    </row>
    <row r="45" spans="1:8" s="67" customFormat="1" ht="15" customHeight="1">
      <c r="A45" s="44"/>
      <c r="B45" s="45" t="s">
        <v>4</v>
      </c>
      <c r="C45" s="46">
        <v>955</v>
      </c>
      <c r="D45" s="3">
        <v>15000000</v>
      </c>
      <c r="E45" s="4">
        <v>28279354</v>
      </c>
      <c r="F45" s="170">
        <v>28279353.66</v>
      </c>
      <c r="G45" s="38">
        <f t="shared" si="0"/>
        <v>0.9999999879770946</v>
      </c>
      <c r="H45" s="142"/>
    </row>
    <row r="46" spans="1:8" s="71" customFormat="1" ht="30" customHeight="1" thickBot="1">
      <c r="A46" s="137"/>
      <c r="B46" s="138" t="s">
        <v>0</v>
      </c>
      <c r="C46" s="139"/>
      <c r="D46" s="56">
        <f>D3+D40</f>
        <v>753540173</v>
      </c>
      <c r="E46" s="60">
        <f>E3+E40</f>
        <v>739728358</v>
      </c>
      <c r="F46" s="171">
        <f>F3+F40</f>
        <v>675046914.71</v>
      </c>
      <c r="G46" s="162">
        <f t="shared" si="0"/>
        <v>0.9125605465972957</v>
      </c>
      <c r="H46" s="145"/>
    </row>
    <row r="47" spans="1:8" s="74" customFormat="1" ht="12.75">
      <c r="A47" s="72"/>
      <c r="B47" s="73"/>
      <c r="C47" s="73"/>
      <c r="D47" s="73"/>
      <c r="E47" s="73"/>
      <c r="F47" s="73"/>
      <c r="G47" s="73"/>
      <c r="H47" s="73"/>
    </row>
    <row r="48" spans="1:2" s="73" customFormat="1" ht="12.75">
      <c r="A48" s="72"/>
      <c r="B48" s="72"/>
    </row>
    <row r="49" s="72" customFormat="1" ht="12.75"/>
    <row r="50" s="73" customFormat="1" ht="12.75">
      <c r="A50" s="72"/>
    </row>
    <row r="51" spans="1:8" s="75" customFormat="1" ht="12.75">
      <c r="A51" s="72"/>
      <c r="B51" s="72"/>
      <c r="C51" s="72"/>
      <c r="D51" s="73"/>
      <c r="E51" s="73"/>
      <c r="F51" s="73"/>
      <c r="G51" s="73"/>
      <c r="H51" s="73"/>
    </row>
    <row r="52" spans="1:8" s="75" customFormat="1" ht="12.75">
      <c r="A52" s="72"/>
      <c r="B52" s="72"/>
      <c r="C52" s="72"/>
      <c r="D52" s="73"/>
      <c r="E52" s="73"/>
      <c r="F52" s="73"/>
      <c r="G52" s="73"/>
      <c r="H52" s="73"/>
    </row>
    <row r="53" spans="1:8" s="75" customFormat="1" ht="12.75">
      <c r="A53" s="72"/>
      <c r="B53" s="72"/>
      <c r="C53" s="72"/>
      <c r="D53" s="73"/>
      <c r="E53" s="73"/>
      <c r="F53" s="73"/>
      <c r="G53" s="73"/>
      <c r="H53" s="73"/>
    </row>
    <row r="54" spans="1:8" s="75" customFormat="1" ht="12.75">
      <c r="A54" s="72"/>
      <c r="B54" s="72"/>
      <c r="C54" s="72"/>
      <c r="D54" s="73"/>
      <c r="E54" s="73"/>
      <c r="F54" s="73"/>
      <c r="G54" s="73"/>
      <c r="H54" s="73"/>
    </row>
    <row r="55" spans="1:8" s="75" customFormat="1" ht="12.75">
      <c r="A55" s="72"/>
      <c r="B55" s="72"/>
      <c r="C55" s="72"/>
      <c r="D55" s="73"/>
      <c r="E55" s="73"/>
      <c r="F55" s="73"/>
      <c r="G55" s="73"/>
      <c r="H55" s="73"/>
    </row>
    <row r="56" spans="1:8" s="75" customFormat="1" ht="12.75">
      <c r="A56" s="72"/>
      <c r="B56" s="72"/>
      <c r="C56" s="72"/>
      <c r="D56" s="73"/>
      <c r="E56" s="73"/>
      <c r="F56" s="73"/>
      <c r="G56" s="73"/>
      <c r="H56" s="73"/>
    </row>
    <row r="57" spans="1:8" s="75" customFormat="1" ht="12.75">
      <c r="A57" s="72"/>
      <c r="B57" s="72"/>
      <c r="C57" s="72"/>
      <c r="D57" s="73"/>
      <c r="E57" s="73"/>
      <c r="F57" s="73"/>
      <c r="G57" s="73"/>
      <c r="H57" s="73"/>
    </row>
    <row r="58" spans="1:8" s="75" customFormat="1" ht="12.75">
      <c r="A58" s="72"/>
      <c r="B58" s="73"/>
      <c r="C58" s="73"/>
      <c r="D58" s="73"/>
      <c r="E58" s="73"/>
      <c r="F58" s="73"/>
      <c r="G58" s="73"/>
      <c r="H58" s="73"/>
    </row>
    <row r="59" spans="1:3" ht="12.75">
      <c r="A59" s="76"/>
      <c r="B59" s="77"/>
      <c r="C59" s="77"/>
    </row>
    <row r="60" spans="1:3" ht="12.75">
      <c r="A60" s="76"/>
      <c r="B60" s="77"/>
      <c r="C60" s="77"/>
    </row>
    <row r="61" spans="1:3" ht="12.75">
      <c r="A61" s="76"/>
      <c r="B61" s="77"/>
      <c r="C61" s="77"/>
    </row>
    <row r="62" spans="1:3" ht="12.75">
      <c r="A62" s="76"/>
      <c r="B62" s="77"/>
      <c r="C62" s="77"/>
    </row>
    <row r="63" spans="1:3" ht="12.75">
      <c r="A63" s="76"/>
      <c r="B63" s="77"/>
      <c r="C63" s="77"/>
    </row>
    <row r="64" spans="1:3" ht="12.75">
      <c r="A64" s="76"/>
      <c r="B64" s="77"/>
      <c r="C64" s="77"/>
    </row>
    <row r="65" spans="1:3" ht="12.75">
      <c r="A65" s="76"/>
      <c r="B65" s="77"/>
      <c r="C65" s="77"/>
    </row>
    <row r="66" spans="1:3" ht="12.75">
      <c r="A66" s="76"/>
      <c r="B66" s="77"/>
      <c r="C66" s="77"/>
    </row>
    <row r="67" spans="1:3" ht="12.75">
      <c r="A67" s="76"/>
      <c r="B67" s="77"/>
      <c r="C67" s="77"/>
    </row>
    <row r="68" spans="1:3" ht="12.75">
      <c r="A68" s="76"/>
      <c r="B68" s="77"/>
      <c r="C68" s="77"/>
    </row>
    <row r="69" spans="1:3" ht="12.75">
      <c r="A69" s="76"/>
      <c r="B69" s="77"/>
      <c r="C69" s="77"/>
    </row>
    <row r="70" spans="1:3" ht="12.75">
      <c r="A70" s="76"/>
      <c r="B70" s="77"/>
      <c r="C70" s="77"/>
    </row>
    <row r="71" spans="1:3" ht="12.75">
      <c r="A71" s="76"/>
      <c r="B71" s="77"/>
      <c r="C71" s="77"/>
    </row>
    <row r="72" spans="1:3" ht="12.75">
      <c r="A72" s="76"/>
      <c r="B72" s="77"/>
      <c r="C72" s="77"/>
    </row>
    <row r="73" spans="1:3" ht="12.75">
      <c r="A73" s="76"/>
      <c r="B73" s="77"/>
      <c r="C73" s="77"/>
    </row>
    <row r="74" spans="1:3" ht="12.75">
      <c r="A74" s="76"/>
      <c r="B74" s="77"/>
      <c r="C74" s="77"/>
    </row>
    <row r="75" spans="1:3" ht="12.75">
      <c r="A75" s="76"/>
      <c r="B75" s="77"/>
      <c r="C75" s="77"/>
    </row>
    <row r="76" spans="1:3" ht="12.75">
      <c r="A76" s="76"/>
      <c r="B76" s="77"/>
      <c r="C76" s="77"/>
    </row>
    <row r="77" spans="1:3" ht="12.75">
      <c r="A77" s="76"/>
      <c r="B77" s="77"/>
      <c r="C77" s="77"/>
    </row>
    <row r="78" spans="1:3" ht="12.75">
      <c r="A78" s="76"/>
      <c r="B78" s="77"/>
      <c r="C78" s="77"/>
    </row>
    <row r="79" spans="1:3" ht="12.75">
      <c r="A79" s="76"/>
      <c r="B79" s="77"/>
      <c r="C79" s="77"/>
    </row>
    <row r="80" spans="1:3" ht="12.75">
      <c r="A80" s="76"/>
      <c r="B80" s="77"/>
      <c r="C80" s="77"/>
    </row>
    <row r="81" spans="1:3" ht="12.75">
      <c r="A81" s="76"/>
      <c r="B81" s="77"/>
      <c r="C81" s="77"/>
    </row>
    <row r="82" spans="1:3" ht="12.75">
      <c r="A82" s="76"/>
      <c r="B82" s="77"/>
      <c r="C82" s="77"/>
    </row>
    <row r="83" spans="1:3" ht="12.75">
      <c r="A83" s="76"/>
      <c r="B83" s="77"/>
      <c r="C83" s="77"/>
    </row>
    <row r="84" spans="1:3" ht="12.75">
      <c r="A84" s="76"/>
      <c r="B84" s="77"/>
      <c r="C84" s="77"/>
    </row>
    <row r="85" spans="1:3" ht="12.75">
      <c r="A85" s="76"/>
      <c r="B85" s="77"/>
      <c r="C85" s="77"/>
    </row>
    <row r="86" spans="1:3" ht="12.75">
      <c r="A86" s="76"/>
      <c r="B86" s="77"/>
      <c r="C86" s="77"/>
    </row>
    <row r="87" spans="1:3" ht="12.75">
      <c r="A87" s="76"/>
      <c r="B87" s="77"/>
      <c r="C87" s="77"/>
    </row>
    <row r="88" spans="1:3" ht="12.75">
      <c r="A88" s="76"/>
      <c r="B88" s="77"/>
      <c r="C88" s="77"/>
    </row>
  </sheetData>
  <printOptions gridLines="1" horizontalCentered="1"/>
  <pageMargins left="0.1968503937007874" right="0.1968503937007874" top="0.7086614173228347" bottom="0.5511811023622047" header="0.4724409448818898" footer="0.35433070866141736"/>
  <pageSetup horizontalDpi="300" verticalDpi="300" orientation="landscape" paperSize="9" scale="90" r:id="rId1"/>
  <headerFooter alignWithMargins="0">
    <oddHeader>&amp;C&amp;"Arial CE,Pogrubiony"&amp;12Wykonanie dochodów budżetu miasta Opola w 2007 roku - wg źródeł&amp;RZałącznik nr 1c&amp;9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2008-03-19T08:37:17Z</cp:lastPrinted>
  <dcterms:created xsi:type="dcterms:W3CDTF">2000-11-14T12:10:39Z</dcterms:created>
  <dcterms:modified xsi:type="dcterms:W3CDTF">2008-03-21T10:13:08Z</dcterms:modified>
  <cp:category/>
  <cp:version/>
  <cp:contentType/>
  <cp:contentStatus/>
</cp:coreProperties>
</file>