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wydat-miasto" sheetId="1" r:id="rId1"/>
  </sheets>
  <definedNames>
    <definedName name="_xlnm.Print_Titles" localSheetId="0">'wydat-miasto'!$1:$5</definedName>
  </definedNames>
  <calcPr fullCalcOnLoad="1"/>
</workbook>
</file>

<file path=xl/sharedStrings.xml><?xml version="1.0" encoding="utf-8"?>
<sst xmlns="http://schemas.openxmlformats.org/spreadsheetml/2006/main" count="842" uniqueCount="421">
  <si>
    <t>Dział</t>
  </si>
  <si>
    <t xml:space="preserve">Rozdział    Paragraf </t>
  </si>
  <si>
    <t>Treść</t>
  </si>
  <si>
    <t xml:space="preserve">Realizator budżetu </t>
  </si>
  <si>
    <t xml:space="preserve">Wydatki </t>
  </si>
  <si>
    <t>010</t>
  </si>
  <si>
    <t>ROLNICTWO I ŁOWIECTWO</t>
  </si>
  <si>
    <t>01008</t>
  </si>
  <si>
    <t xml:space="preserve"> Melioracje wodne</t>
  </si>
  <si>
    <t>UM-Wydz.Ochr.Środ. i Roln.</t>
  </si>
  <si>
    <t xml:space="preserve">zakup usług pozostałych 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</si>
  <si>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</si>
  <si>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</si>
  <si>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</si>
  <si>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</si>
  <si>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</si>
  <si>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utrzymanie i modernizacja dróg rolnych </t>
  </si>
  <si>
    <t>020</t>
  </si>
  <si>
    <t>LEŚNICTWO</t>
  </si>
  <si>
    <t>02001</t>
  </si>
  <si>
    <t>Gospodarka leśna</t>
  </si>
  <si>
    <t xml:space="preserve">zakup materiałów i wyposażenia </t>
  </si>
  <si>
    <t>02002</t>
  </si>
  <si>
    <t>Nadzór nad gospodarką leśną</t>
  </si>
  <si>
    <t>TRANSPORT I ŁĄCZNOŚĆ</t>
  </si>
  <si>
    <t xml:space="preserve">Lokalny transport zbiorowy </t>
  </si>
  <si>
    <t xml:space="preserve">Miejski Zakład Komunikacyjny Sp. z o.o. </t>
  </si>
  <si>
    <t xml:space="preserve">UM -  Wydz. Komunikacji </t>
  </si>
  <si>
    <t>wydatki na zakup i objęcie akcji oraz wniesienie wkładów do spółek prawa handlowego</t>
  </si>
  <si>
    <t xml:space="preserve">UM - Wydz. Finansowo-Księgowy </t>
  </si>
  <si>
    <t xml:space="preserve">Drogi publiczne gminne </t>
  </si>
  <si>
    <t>eksploatacja kanalizacji deszczowej</t>
  </si>
  <si>
    <t xml:space="preserve">UM - Wydz. Inżynierii Miejskiej </t>
  </si>
  <si>
    <t xml:space="preserve">eksploatacja rowów komunalnych </t>
  </si>
  <si>
    <t xml:space="preserve">Drogi wewnętrzne </t>
  </si>
  <si>
    <t xml:space="preserve">wydatki inwestycyjne jednostek budżetowych </t>
  </si>
  <si>
    <t xml:space="preserve">Pozostała działalność </t>
  </si>
  <si>
    <t>UM - Referat Informatyki</t>
  </si>
  <si>
    <t>TURYSTYKA</t>
  </si>
  <si>
    <t>Ośrodki informacji turystycznej</t>
  </si>
  <si>
    <t>Miejska Informacja Turystyczna</t>
  </si>
  <si>
    <t xml:space="preserve">wynagrodzenia osobowe pracowników </t>
  </si>
  <si>
    <t xml:space="preserve">składki na ubezpieczenia społeczne </t>
  </si>
  <si>
    <t xml:space="preserve">składki na fundusz pracy </t>
  </si>
  <si>
    <t>zakup usług pozostałych</t>
  </si>
  <si>
    <t xml:space="preserve">GOSPODARKA MIESZKANIOWA </t>
  </si>
  <si>
    <t>Zakłady gospodarki mieszkaniowej</t>
  </si>
  <si>
    <t xml:space="preserve"> w tym:                   rozbiórka budynków mieszkalnych i gospodarczych </t>
  </si>
  <si>
    <t>opracowanie koncepcji remontów i modernizacji "Domów dla powodzian" przy ul. Samborskiej</t>
  </si>
  <si>
    <t xml:space="preserve"> Nowa Wieś Królewska - instalacja gazowa, przyłącza kanalizacji sanitarnej ul. Jaronia 2,4,6,8,10 i ul. Walecki 8,10</t>
  </si>
  <si>
    <t xml:space="preserve">Różne jednostki obsługi gospodarki mieszkaniowej </t>
  </si>
  <si>
    <t>zakup usług remontowych w tym: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</si>
  <si>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</si>
  <si>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</si>
  <si>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</si>
  <si>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w tym:</t>
  </si>
  <si>
    <t>Rejon I - Spółka "Turhand-Red"</t>
  </si>
  <si>
    <t xml:space="preserve">koszty eksploatacji </t>
  </si>
  <si>
    <t xml:space="preserve">koszty zarządzania </t>
  </si>
  <si>
    <t>Rejon II - Spółka "Turhand-Red"</t>
  </si>
  <si>
    <t>Rejon III - Spółka "Feroma"</t>
  </si>
  <si>
    <t xml:space="preserve">zakup usług remontowych </t>
  </si>
  <si>
    <t>Zobowiązania - fundusz remontowy wspólnot mieszkaniowych</t>
  </si>
  <si>
    <t>Gospodarka gruntami i nieruchomościami</t>
  </si>
  <si>
    <t xml:space="preserve">wydatki bieżące </t>
  </si>
  <si>
    <t>UM-Wydz.Gosp. Nieruch.,Geodezji i Kart.</t>
  </si>
  <si>
    <t xml:space="preserve">różne wydatki na rzecz osób fizycznych </t>
  </si>
  <si>
    <t xml:space="preserve">zakup usług pozostałych  </t>
  </si>
  <si>
    <t xml:space="preserve">różne opłaty i składki </t>
  </si>
  <si>
    <t xml:space="preserve">opłaty na rzecz budżetu państwa </t>
  </si>
  <si>
    <t>zadanie zlecone</t>
  </si>
  <si>
    <t>UM - Wydz. Inwestycji Miejskich</t>
  </si>
  <si>
    <t>wykup gruntów na potrzeby realizacji projektu ISPA</t>
  </si>
  <si>
    <t>koszty eksmisji</t>
  </si>
  <si>
    <t xml:space="preserve">zakup usług pozostałych   </t>
  </si>
  <si>
    <t>UM - Wydz. Adm.-Gosp.</t>
  </si>
  <si>
    <t>zakup energii</t>
  </si>
  <si>
    <t>zwrot kaucji mieszkaniowych</t>
  </si>
  <si>
    <t>kary i odszkodowania wypłacane na rzecz osób fizycznych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</si>
  <si>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</si>
  <si>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</si>
  <si>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</si>
  <si>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</si>
  <si>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 xml:space="preserve">Cmentarze </t>
  </si>
  <si>
    <t>utrzymanie cmentarzy</t>
  </si>
  <si>
    <t>administrowanie cmentarzami komunalnymi</t>
  </si>
  <si>
    <t>wydatki inwestycyjne jednostek budżetowych</t>
  </si>
  <si>
    <t>rozbudowa cmentarza komunalnego - Półwieś - etap I</t>
  </si>
  <si>
    <t xml:space="preserve">ADMINISTRACJA PUBLICZNA </t>
  </si>
  <si>
    <t>Urzędy wojewódzkie</t>
  </si>
  <si>
    <t xml:space="preserve">odpisy na zakładowy fundusz świadczeń socjalnych </t>
  </si>
  <si>
    <t xml:space="preserve">Starostwa powiatowe </t>
  </si>
  <si>
    <t xml:space="preserve">Rady gmin (miast i miast na prawach powiatu) </t>
  </si>
  <si>
    <t>UM-Biuro Rady Miasta</t>
  </si>
  <si>
    <t xml:space="preserve">podróże służbowe krajowe </t>
  </si>
  <si>
    <t xml:space="preserve">podróże służbowe zagraniczne </t>
  </si>
  <si>
    <t xml:space="preserve">Urzędy gmin (miast i miast na prawach powiatu) </t>
  </si>
  <si>
    <t>Dotacje dla organizacji pozarządowych</t>
  </si>
  <si>
    <t xml:space="preserve">UM - Wydz. Adm. - Gosp. </t>
  </si>
  <si>
    <t>dotacja podmiotowa z budżetu dla jednostek nie zaliczanych do sektora finansów publicznych</t>
  </si>
  <si>
    <t>w tym: Prezydent</t>
  </si>
  <si>
    <t xml:space="preserve">dodatkowe wynagrodzenie roczne </t>
  </si>
  <si>
    <t>wpłaty na Państwowy Fundusz Rehabilitacji Osób Niepełnosprawnych</t>
  </si>
  <si>
    <t>w tym:  ryczałt samochodowy Prezydenta</t>
  </si>
  <si>
    <t>w tym:                   adaptacja budynku przy ul. Budowlanych na archiwum zakładowe</t>
  </si>
  <si>
    <t xml:space="preserve">UM - Wydz. Adm.-Gosp. </t>
  </si>
  <si>
    <t xml:space="preserve">komputeryzacja Urzędu Miasta Opola </t>
  </si>
  <si>
    <t xml:space="preserve">UM - Referat Informatyki </t>
  </si>
  <si>
    <t xml:space="preserve">wydatki na zakupy inwestycyjne jednostek budżetowych </t>
  </si>
  <si>
    <t>zakupy inwestycyjne sprzętu</t>
  </si>
  <si>
    <t>Komisje poborowe</t>
  </si>
  <si>
    <t>UM-Wydz.Zarządz.Kryzys., Ochr. Ludności i Spr. Obr.</t>
  </si>
  <si>
    <t>zadania zlecone</t>
  </si>
  <si>
    <t>porozumienia</t>
  </si>
  <si>
    <t>nagrody i wydatki osobowe nie zaliczane do wynagrodzeń</t>
  </si>
  <si>
    <t xml:space="preserve">kary i odszkodowania wypłacane na rzecz osób fizycznych </t>
  </si>
  <si>
    <t>koszty postępowania sądowego i prokuratorskiego</t>
  </si>
  <si>
    <t>Obsługa Urzędu Miasta</t>
  </si>
  <si>
    <t>wynagrodzenia osobowe pracowników</t>
  </si>
  <si>
    <t>dodatkowe wynagrodzenie roczne</t>
  </si>
  <si>
    <t>składki na ubezpieczenia społeczne</t>
  </si>
  <si>
    <t xml:space="preserve">Promocja miasta </t>
  </si>
  <si>
    <t>UM - Wydz.Gospodarki i Promocji Miasta</t>
  </si>
  <si>
    <t>Międzygminny Związek Trias Opolski</t>
  </si>
  <si>
    <t>Związek Powiatów Polskich</t>
  </si>
  <si>
    <t>Związek Miast Polskich</t>
  </si>
  <si>
    <t>Związek Gmin Śląska Opolskiego</t>
  </si>
  <si>
    <t>Stowarzyszenie Promocja Przedsiębiorczości</t>
  </si>
  <si>
    <t>URZĘDY NACZELNYCH ORGANÓW WŁADZY PAŃSTWOWEJ, KONTROLI I OCHRONY PRAWA ORAZ SĄDOWNICTWA</t>
  </si>
  <si>
    <t xml:space="preserve">Urzędy naczelnych organów władzy państwowej, kontroli i ochrony prawa </t>
  </si>
  <si>
    <t>UM - Wydz. Spraw Obywatelskich</t>
  </si>
  <si>
    <t xml:space="preserve">BEZPIECZEŃSTW0  PUBLICZNE  I OCHRONA PRZECIWPOŻAROWA </t>
  </si>
  <si>
    <t>Ochotnicze straże pożarne</t>
  </si>
  <si>
    <t>Obrona cywilna</t>
  </si>
  <si>
    <t xml:space="preserve">zakup sprzętu komputerowego </t>
  </si>
  <si>
    <t xml:space="preserve">Zadania ratownictwa górskiego i wodnego </t>
  </si>
  <si>
    <t>UM - Wydz. Kultury, Sportu i Turystyki</t>
  </si>
  <si>
    <t xml:space="preserve">dotacja celowa z budżetu na finansowanie lub dofinansowanie zadań zleconych do realizacji stowarzyszeniom </t>
  </si>
  <si>
    <t xml:space="preserve">Usuwanie skutków klęsk żywiołowych </t>
  </si>
  <si>
    <t>Pobór podatków, opłat i niepodatkowych należności budżetowych</t>
  </si>
  <si>
    <t>wydatki bieżące</t>
  </si>
  <si>
    <t>wynagrodzenia agencyjno-prowizyjne</t>
  </si>
  <si>
    <t>prowizje z tytułu opłaty targowej</t>
  </si>
  <si>
    <t xml:space="preserve">OBSŁUGA DŁUGU PUBLICZNEGO </t>
  </si>
  <si>
    <t xml:space="preserve">Obsługa papierów wartościowych, kredytów i pożyczek jednostek samorządu terytorialnego </t>
  </si>
  <si>
    <t>wydatki na sfinansowanie kosztów emisji skarbowych papierów wartościowych oraz innych kosztów i prowizji</t>
  </si>
  <si>
    <t xml:space="preserve">odsetki i dyskonto od krajowych skarbowych papierów wartościowych oraz pożyczek i kredytów </t>
  </si>
  <si>
    <t>RÓŻNE ROZLICZENIA</t>
  </si>
  <si>
    <t>Rezerwy ogólne i celowe</t>
  </si>
  <si>
    <t xml:space="preserve">UM - Wydz.Budżetu </t>
  </si>
  <si>
    <t>Rezerwa ogólna</t>
  </si>
  <si>
    <t>Rezerwa celowa</t>
  </si>
  <si>
    <t xml:space="preserve">OŚWIATA I WYCHOWANIE </t>
  </si>
  <si>
    <t>Szkoły podstawowe</t>
  </si>
  <si>
    <t>Szkoły podstawowe niepubliczne</t>
  </si>
  <si>
    <t>UM - Wydział Budżetu</t>
  </si>
  <si>
    <t>Szkoły podstawowe specjalne</t>
  </si>
  <si>
    <t>Centrum Kształcenia Specjalnego</t>
  </si>
  <si>
    <t>UM - Wydział Oświaty</t>
  </si>
  <si>
    <t>wydatki na zakupy inwestycyjne jednostek budżetowych</t>
  </si>
  <si>
    <t>Przedszkola niepubliczne</t>
  </si>
  <si>
    <t>Gimnazja</t>
  </si>
  <si>
    <t>Gimnazja niepubliczne</t>
  </si>
  <si>
    <t xml:space="preserve">Dowożenie uczniów do szkół </t>
  </si>
  <si>
    <t>Dowóz dzieci niepełnosprawnych do Ośrodków Szkolno-Wychowawczych</t>
  </si>
  <si>
    <t>podróże służbowe krajowe</t>
  </si>
  <si>
    <t xml:space="preserve">Licea ogólnokształcące </t>
  </si>
  <si>
    <t>zakup usług remontowych</t>
  </si>
  <si>
    <t>Realizacja dodatkowych zajęć pozalekcyjnych z wychowania fizycznego</t>
  </si>
  <si>
    <t>składki na fundusz pracy</t>
  </si>
  <si>
    <t xml:space="preserve">Licea ogólnokształcące niepubliczne </t>
  </si>
  <si>
    <t>Szkoły zawodowe</t>
  </si>
  <si>
    <t xml:space="preserve">Zasadnicza Szkoła Zawodowa WZDZ - publiczna </t>
  </si>
  <si>
    <t>Niepubliczne licea i technika zawodowe</t>
  </si>
  <si>
    <t>Komisje egzaminacyjne</t>
  </si>
  <si>
    <t>Dokształcanie i doskonalenie nauczycieli</t>
  </si>
  <si>
    <t>Dodatki motywacyjne dla dyrektorów szkół</t>
  </si>
  <si>
    <t>Odszkodowania z tytułu chorób zawodowych nauczycieli</t>
  </si>
  <si>
    <t>nagrody i wydatki osobowe nie zaliczone do wynagrodzeń</t>
  </si>
  <si>
    <t>Odszkodowania z tytułu wypadków przy pracy</t>
  </si>
  <si>
    <t>Fundusz nagród do dyspozycji Prezydenta</t>
  </si>
  <si>
    <t>Fundusz świadczeń socjalnych dla nauczycieli emerytów i rencistów</t>
  </si>
  <si>
    <t>odpisy na zakładowy fundusz świadczeń socjalnych</t>
  </si>
  <si>
    <t>Kontakty zagraniczne placówek oświatowych</t>
  </si>
  <si>
    <t>Odprawy i nagrody jubileuszowe pracowników oświaty</t>
  </si>
  <si>
    <t>Awanse zawodowe nauczycieli</t>
  </si>
  <si>
    <t>składki na Fundusz Pracy</t>
  </si>
  <si>
    <t>OCHRONA ZDROWIA</t>
  </si>
  <si>
    <t>Lecznictwo ambulatoryjne</t>
  </si>
  <si>
    <t>Remont SP ZOZ Śródmieście</t>
  </si>
  <si>
    <t xml:space="preserve">UM - Wydz. Inwestycji Miejskich </t>
  </si>
  <si>
    <t>Programy polityki zdrowotnej</t>
  </si>
  <si>
    <t xml:space="preserve">Realizacja programu profilaktyki szczepień ochronnych przeciwko wirusowemu zapaleniu wątroby typu "B" 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</si>
  <si>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</si>
  <si>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</si>
  <si>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</si>
  <si>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dotacja podmiotowa z budżetu dla jednostek nie zaliczanych do sektora finansów publicznych </t>
  </si>
  <si>
    <t>Składki na ubezpieczenie zdrowotne oraz świadczenia dla osób nieobjętych obowiązkiem ubezpieczenia zdrowotnego</t>
  </si>
  <si>
    <t xml:space="preserve">Składki na ubezpieczenia dla dzieci </t>
  </si>
  <si>
    <t xml:space="preserve">składki na ubezpieczenie zdrowotne </t>
  </si>
  <si>
    <t>POMOC SPOŁECZNA</t>
  </si>
  <si>
    <t xml:space="preserve">Domy pomocy społecznej </t>
  </si>
  <si>
    <t xml:space="preserve">Dom Pomocy Społecznej w Opolu, ul.Szpitalna 17 </t>
  </si>
  <si>
    <t>UM - Wydz. Finansowo-Księgowy</t>
  </si>
  <si>
    <t>Ośrodki wsparcia</t>
  </si>
  <si>
    <t xml:space="preserve">Centrum Rehabilitacji Dla Dzieci z Porażeniem Mózgowym </t>
  </si>
  <si>
    <t>Świadczenia rodzinne oraz składki na ubezpieczenia emerytalne i rentowe z ubezpieczenia społecznego</t>
  </si>
  <si>
    <t xml:space="preserve">UM - Wydz. Polityki Społecznej </t>
  </si>
  <si>
    <t>Dodatki mieszkaniowe</t>
  </si>
  <si>
    <t xml:space="preserve">świadczenia społeczne </t>
  </si>
  <si>
    <t>POZOSTAŁE ZADANIA W ZAKRESIE POLITYKI SPOŁECZNEJ</t>
  </si>
  <si>
    <t>Zespoły do spraw orzekania o niepełnosprawności</t>
  </si>
  <si>
    <t>Powiatowy Zespół ds. Orzekania o Niepełnosprawności</t>
  </si>
  <si>
    <t>dotacja podmiotowa z budżetu dla jednostek niezaliczanych do sektora finansów publicznych</t>
  </si>
  <si>
    <t>EDUKACYJNA OPIEKA WYCHOWAWCZA</t>
  </si>
  <si>
    <t>Placówki wychowania pozaszkolnego</t>
  </si>
  <si>
    <t>Państwowe Ognisko Plastyczne</t>
  </si>
  <si>
    <t>Internaty i bursy szkolne</t>
  </si>
  <si>
    <t>Internat przy WZDZ Opole</t>
  </si>
  <si>
    <t>Wypoczynek dzieci i młodzieży</t>
  </si>
  <si>
    <t>Pomoc materialna dla uczniów</t>
  </si>
  <si>
    <t>stypendia oraz inne formy pomocy dla uczniów</t>
  </si>
  <si>
    <t xml:space="preserve">GOSPODARKA KOMUNALNA I OCHRONA ŚRODOWISKA </t>
  </si>
  <si>
    <t xml:space="preserve">Gospodarka ściekowa i ochrona wód </t>
  </si>
  <si>
    <t>Kontrakt 5 i 6 - pomoc techniczna przygotowanie dokumentacji przetargowej</t>
  </si>
  <si>
    <t>UM - Biuro Projektu ISPA</t>
  </si>
  <si>
    <t xml:space="preserve">Utrzymanie zieleni w miastach i gminach </t>
  </si>
  <si>
    <t>Utrzymanie terenów zielonych</t>
  </si>
  <si>
    <t>Oświetlenie ulic, placów i dróg</t>
  </si>
  <si>
    <t>wydatki na oświetlenie ulic</t>
  </si>
  <si>
    <t xml:space="preserve">zakup energii </t>
  </si>
  <si>
    <t>różne opłaty i składki</t>
  </si>
  <si>
    <t xml:space="preserve">wydatki inwestycyjne jednostek  budżetowych </t>
  </si>
  <si>
    <t xml:space="preserve"> w tym:                       doświetlenie ulic</t>
  </si>
  <si>
    <t>remont kanalizacji deszczowej</t>
  </si>
  <si>
    <t>usługi weterynaryjne</t>
  </si>
  <si>
    <t>odkomarzanie i odszczurzanie</t>
  </si>
  <si>
    <t>usuwanie wraków pojazdów z terenu gminy</t>
  </si>
  <si>
    <t>usuwanie odpadów z terenów gminy</t>
  </si>
  <si>
    <t xml:space="preserve">Partycypacja w kosztach  utrzymania biura PIU   </t>
  </si>
  <si>
    <t>UM - Biuro Projektu ISPA                  (PIU UM)</t>
  </si>
  <si>
    <t>dodatkowe wynagrodzenia roczne</t>
  </si>
  <si>
    <t xml:space="preserve">zakup sprzętu </t>
  </si>
  <si>
    <t>dokumentacja przyszłościowa</t>
  </si>
  <si>
    <t xml:space="preserve">budowa urządzeń podczyszczających ścieki deszczowe odprowadzane ze zlewni ul. Katowickiej i "dzielnicy generalskiej" </t>
  </si>
  <si>
    <t>"</t>
  </si>
  <si>
    <t xml:space="preserve">budowa urządzeń podczyszczających ścieki deszczowe pochodzące z dzielnicy "ZWM" i Chabry" </t>
  </si>
  <si>
    <t xml:space="preserve">inwestycje z udziałem ludności </t>
  </si>
  <si>
    <t xml:space="preserve">UM - Wydz.Inw.Miejskich </t>
  </si>
  <si>
    <t>budowa kanalizacji sanitarnej i deszczowej ul. Wiśniowa II etap</t>
  </si>
  <si>
    <t xml:space="preserve">modernizacja systemu kanalizacji ogólnospławnej śródmieścia Opola (Kolektor "K") i budowa zbiornika retencyjnego ul. Żwirki i Wigury </t>
  </si>
  <si>
    <t>budowa sieci wodociągowej ul. Etnografów w dz. Bierkowice</t>
  </si>
  <si>
    <t xml:space="preserve">budowa kanalizacji sanitarnej i deszczowej ul. Kwiatkowskiego i ul. Broniewskiego </t>
  </si>
  <si>
    <t>budowa sieci wodociągowej w ul. Jeżynowej i ul. Suchoborskiej</t>
  </si>
  <si>
    <t xml:space="preserve">zasilanie elektroenergetyczne Pracowniczych Ogródków Działkowych "ODRA" przy ul. Koszyka </t>
  </si>
  <si>
    <t xml:space="preserve">KULTURA I OCHRONA DZIEDZICTWA NARODOWEGO </t>
  </si>
  <si>
    <t>Teatry dramatyczne i lalkowe</t>
  </si>
  <si>
    <t>UM - Wydz.Kultury, Sportu i Turystyki/ OTLiA</t>
  </si>
  <si>
    <t xml:space="preserve">Opolski Teatr Lalki i Aktora </t>
  </si>
  <si>
    <t xml:space="preserve">dotacje podmiotowe z budżetu dla instytucji kultury </t>
  </si>
  <si>
    <t>budowa budynku zaplecza technicznego i Sali prób wraz z opracowaniem dokumentacji technicznej</t>
  </si>
  <si>
    <t>modernizacja oświetlenia teatru</t>
  </si>
  <si>
    <t xml:space="preserve">Domy i ośrodki kultury, świetlice i kluby </t>
  </si>
  <si>
    <t>UM - Wydz.Kultury, Sportu i Turystyki/ MOK</t>
  </si>
  <si>
    <r>
      <t>Miejski Ośrodek Kultury</t>
    </r>
    <r>
      <rPr>
        <sz val="10"/>
        <rFont val="Arial CE"/>
        <family val="2"/>
      </rPr>
      <t xml:space="preserve"> </t>
    </r>
  </si>
  <si>
    <t xml:space="preserve">dotacje celowe z budżetu na finansowanie lub dofinansowanie kosztów realizacji inwestycji i zakupów inwestycyjnych innych jednostek sektora finansów publicznych </t>
  </si>
  <si>
    <t>Zaprojektowanie wraz z wykonaniem widowni Amfiteatru 1000-lecia</t>
  </si>
  <si>
    <t>Zespół Pieśni i Tańca "Opole"</t>
  </si>
  <si>
    <t xml:space="preserve">Galeria i biura wystaw artystycznych </t>
  </si>
  <si>
    <t>UM - Wydz.Kultury,  Sportu i Turystyki/ GSW</t>
  </si>
  <si>
    <t xml:space="preserve">Galeria Sztuki Współczesnej </t>
  </si>
  <si>
    <t>Pozostałe instytucje kultury</t>
  </si>
  <si>
    <t xml:space="preserve">pokrycie ujemnego wyniku finansowego i przyjętych zobowiązań po likwidowanych i przekształconych jednostkach zaliczanych do sektora finansów publicznych </t>
  </si>
  <si>
    <t>Biblioteki</t>
  </si>
  <si>
    <t xml:space="preserve">UM - Wydz.Kultury, Sportu i Turystyki/ MBP </t>
  </si>
  <si>
    <t>Miejska Biblioteka Publiczna</t>
  </si>
  <si>
    <t xml:space="preserve">UM - Wydz.Kultury, Sportu i Turystyki </t>
  </si>
  <si>
    <t xml:space="preserve">dotacje celowe przekazane do samorządu województwa na zadania bieżące realizowane na podstawie porozumień (umów) między jednostkami samorządu terytorialnego </t>
  </si>
  <si>
    <t xml:space="preserve">nagrody i wydatki osobowe nie zaliczane do wynagrodzeń </t>
  </si>
  <si>
    <t>stypendia</t>
  </si>
  <si>
    <t xml:space="preserve">OGRODY BOTANICZNE I ZOOLOGICZNE ORAZ NATURALNE OBSZARY I OBIEKTY CHRONIONEJ PRZYRODY </t>
  </si>
  <si>
    <t xml:space="preserve">Rezerwaty i pomniki przyrody </t>
  </si>
  <si>
    <t xml:space="preserve">nagrody i wydatki osobowe nie zaliczone do wynagrodzeń </t>
  </si>
  <si>
    <t>KULTURA FIZYCZNA I SPORT</t>
  </si>
  <si>
    <t xml:space="preserve">Obiekty sportowe </t>
  </si>
  <si>
    <t xml:space="preserve">UM - Wydz. Kultury, Sportu i Turystyki </t>
  </si>
  <si>
    <t>remonty boisk sportowych</t>
  </si>
  <si>
    <t>remont band na stadionie żużlowym przy ul. Wschodniej</t>
  </si>
  <si>
    <t>hala widowiskowo - sportowa "Okrąglak" (remont pokrycia dachowego)</t>
  </si>
  <si>
    <t>hala widowiskowo - sportowa "Okrąglak" (remont klap dymowych i wymiana bram wejściowych)</t>
  </si>
  <si>
    <t>modernizacja basenu letniego Plac Róż (opracowanie dokumentacji technicznej)</t>
  </si>
  <si>
    <t>sztuczne lodowisko "Toropol" - wymiana skraplaczy</t>
  </si>
  <si>
    <t>Instytucje kultury fizycznej</t>
  </si>
  <si>
    <r>
      <t>Miejski Zarząd Obiektów Rekreacyjnych</t>
    </r>
    <r>
      <rPr>
        <sz val="10"/>
        <rFont val="Arial CE"/>
        <family val="2"/>
      </rPr>
      <t xml:space="preserve"> </t>
    </r>
  </si>
  <si>
    <t xml:space="preserve">MZOR </t>
  </si>
  <si>
    <t xml:space="preserve">dotacja przedmiotowa z budżetu dla zakładu budżetowego </t>
  </si>
  <si>
    <t>OGÓŁEM WYDATKI</t>
  </si>
  <si>
    <t>ROZCHODY</t>
  </si>
  <si>
    <t xml:space="preserve">UM - Wydz. Finansowo-Księgowy  </t>
  </si>
  <si>
    <t>Spłaty otrzymanych krajowych pożyczek i kredytów</t>
  </si>
  <si>
    <t>OGÓŁEM</t>
  </si>
  <si>
    <t>Prowizje z tytułu administrowania parkingiem strzeżonym przy ul. Kołłątaja</t>
  </si>
  <si>
    <t>UM- Wydz.Finansowo-Księgowy</t>
  </si>
  <si>
    <t>UM - Wydz. Lokalowy</t>
  </si>
  <si>
    <t>Remont mieszkań komunalnych</t>
  </si>
  <si>
    <t>UM- Biuro Spraw Międzynarodowych</t>
  </si>
  <si>
    <t>Realizacja projektu "Pradziad kraina wielu możliwości"</t>
  </si>
  <si>
    <t>Wybory do Parlamentu Europejskiego</t>
  </si>
  <si>
    <t>UM - Wydz. Organizacyjny</t>
  </si>
  <si>
    <t>świadczenia społeczne</t>
  </si>
  <si>
    <t>Państwowy Fundusz Rehabilitacji Osób Niepełnosprawnych</t>
  </si>
  <si>
    <t>Rehabilitacja zawodowa i społeczna</t>
  </si>
  <si>
    <t>Zakup sprzętu komputerowego</t>
  </si>
  <si>
    <t xml:space="preserve">Kontrakt nr 1-budowa sieci kanalizacyjnej w miejscowościach: Folwark, Chrzowice, Chmielowice, Żerkowice, Komprachcice, Osiny, Polska Nowa Wieś </t>
  </si>
  <si>
    <t>budowa kanalizacji deszczowej w ul.Rosponda-Podlesie i ul. Groszowicką wraz z przebudową rowu w Opolu-etap I</t>
  </si>
  <si>
    <t>wykonanie przepustu przez rzekę Malinę wraz z włączeniem do istniejących dróg transportu rolnego - I etap</t>
  </si>
  <si>
    <t>przebudowa budynku wielorodzinnego w Opolu przy ul. Luboszyckiej 22 na mieszkania socjalne</t>
  </si>
  <si>
    <t>opracowanie dokumentacji technicznej na dokończenie budowy budynku przy ul. Srebrnej</t>
  </si>
  <si>
    <t>adaptacja pomieszczeń na lokale socjalne</t>
  </si>
  <si>
    <t>zakup usług pozostałych (realizowane wg. porozumień z organami administracji rządowej)</t>
  </si>
  <si>
    <t xml:space="preserve">modernizacja chłodni kaplicy cmentarnej cmentarza komunalnego Opole - Półwieś </t>
  </si>
  <si>
    <t>Stowarzyszenie Samorządowe A-4</t>
  </si>
  <si>
    <t>remont sekretariatu nr 1</t>
  </si>
  <si>
    <t>zintegrowany system zarządzania miastem dla Opola - zakup i wdrożenie systemu finansowo - księgowego</t>
  </si>
  <si>
    <t>UM-Wydz. Adm.-Gosp.</t>
  </si>
  <si>
    <t>Realizacja projektu "eurząd dla mieszkańca Opolszczyzny"</t>
  </si>
  <si>
    <t>UM-Wydz. ds. Europejskich i Planowania Rozwoju</t>
  </si>
  <si>
    <t>Rezerwy</t>
  </si>
  <si>
    <t>Rezerwy na inwestycje i zakupy inwestycje</t>
  </si>
  <si>
    <t>Publiczna Szkoła Podstawowa nr 1</t>
  </si>
  <si>
    <t>zakup usług remontowych (remont dachu)</t>
  </si>
  <si>
    <t>Publiczna Szkoła Podstawowa nr 2</t>
  </si>
  <si>
    <t>zakup usług remontowych (remont sali gimnastycznej)</t>
  </si>
  <si>
    <t>Publiczna Szkoła Podstawowa nr 5</t>
  </si>
  <si>
    <t>Publiczna Szkoła Podstawowa nr 11</t>
  </si>
  <si>
    <t>zakup usług remontowych (remont sanitariatów)</t>
  </si>
  <si>
    <t>Publiczna Szkoła Podstawowa nr 14</t>
  </si>
  <si>
    <t>Publiczna Szkoła Podstawowa nr 20</t>
  </si>
  <si>
    <t>zakup usług remontowych (wymiana stolarki okiennej oraz opracowanie audytu energetycznego)</t>
  </si>
  <si>
    <t>wydatki inwestycyjne jednostek budżetowych w tym:</t>
  </si>
  <si>
    <t>wykonanie sieci wodociągowej</t>
  </si>
  <si>
    <t>wykonanie ogrodzenia szkolnych kortów tenisowych</t>
  </si>
  <si>
    <t>Publiczna Szkoła Podstawowa nr 21</t>
  </si>
  <si>
    <t>Publiczna Szkoła Podstawowa nr 26</t>
  </si>
  <si>
    <t>zakup usług remontowych (remont instalacji grzewczej, wymiana schodów)</t>
  </si>
  <si>
    <t>dotacja podmiotowa z budżetu dla niepublicznej jednostki systemu oświaty</t>
  </si>
  <si>
    <t>Zobowiązania zlikwidowanych jednostek oświatowych</t>
  </si>
  <si>
    <t>Publiczne Liceum Ogólnokształcące Nr II</t>
  </si>
  <si>
    <t>Zespół Szkół Ogólnokształcących - Publiczne Liceum Ogólnokształcące Nr III</t>
  </si>
  <si>
    <t>zakup usług remontowych (wymiana stolarki okiennej)</t>
  </si>
  <si>
    <t>Zespół Szkół Elektrycznych</t>
  </si>
  <si>
    <t>zakup usług remontowych (remont zaplecza Sali gimnastycznej)</t>
  </si>
  <si>
    <t>Zespół Szkół Mechanicznych</t>
  </si>
  <si>
    <t>zakup usług remontowych (remont dachu głównego i Kasprowiczówki)</t>
  </si>
  <si>
    <t>Zespół Szkół Zawodowych im. Staszica</t>
  </si>
  <si>
    <t>Dotacja celowa otrzymana z budżetu państwa na realizację własnych zadań bieżących gmin (związków gmin) - dofinansowanie kosztów kształcenia młodocianych pracowników</t>
  </si>
  <si>
    <t>Remont SP ZOZ Śródmieście - etap II</t>
  </si>
  <si>
    <t>Montaż automatycznych urządzeń przeciwzalewowych w SP ZOZ "Centrum"</t>
  </si>
  <si>
    <t>opracowanie dokumentacji technicznej na realizację projektów: modernizacja i termoizolacja budynku SP ZOZ "Śródmieście" w Opolu</t>
  </si>
  <si>
    <t>UM - Wydz. Inwestycji Miejskich / SP ZOZ "Śródmieście"</t>
  </si>
  <si>
    <t>UM - Wydz. Polityki Społecznej</t>
  </si>
  <si>
    <t>Środowiskowy Dom Samopomocy w Opolu przy ul. Mięleckiego 4a</t>
  </si>
  <si>
    <t>zakup sprzętu komputerowego wraz z oprogramowaniem oraz sprzętu na utworzenie nowych stanowisk pracy</t>
  </si>
  <si>
    <t>dotacja podmiotowa z budżetu dla publicznej jednostki systemu oświaty prowadzonej przez osobę prawną inną niż jednostka samorządu terytorialnego oraz przez osobę fizyczną</t>
  </si>
  <si>
    <t>Kolonie i obozy oraz inne formy wypoczynku dzieci i młodzieży szkolnej a także szkolenia młodzieży</t>
  </si>
  <si>
    <t>UM - Wydział Finansowy</t>
  </si>
  <si>
    <t>Gospodarka odpadami</t>
  </si>
  <si>
    <t>UM -  Wydz. Ochr. Środ. i Roln.</t>
  </si>
  <si>
    <t>selektywna zbiórka i utylizacja odpadów</t>
  </si>
  <si>
    <t>zakup materiałów i wyposażenia</t>
  </si>
  <si>
    <t>Utrzymanie terenów zielonych na Wyspie Bolko i w parku ZWM</t>
  </si>
  <si>
    <t>prace konserwatorskie zespołu figuralnego fontanny na Pl. Daszyńskiego</t>
  </si>
  <si>
    <t>przebudowa oświetlenia ul. Żwirki i Wigury, Mozarta oraz plac przed Filharmonią - etap I: Przebudowa oświetlenia ul. Żwirki i Wigury</t>
  </si>
  <si>
    <t>utrzymanie szaletów</t>
  </si>
  <si>
    <t>administrowanie terenem po rekultywacji składowiska odpadów przy Al.. Przyjaźni</t>
  </si>
  <si>
    <t>remont pomieszczeń w budynku na stadionie żużlowym</t>
  </si>
  <si>
    <t>Opracowanie dokumentacji Optycznej Sieci Teleinformatycznej Opola (OSTO)</t>
  </si>
  <si>
    <t>UM - Wydz. Kultury, Turystyki i Sportu</t>
  </si>
  <si>
    <t xml:space="preserve">opracowania projektowe </t>
  </si>
  <si>
    <t>w tym: remont Urzędu Stanu Cywilnego</t>
  </si>
  <si>
    <t>Dotacja celowa otrzymana z budżetu państwa na realizację własnych zadań bieżących gmin (związków gmin) - wyprawki szkolne</t>
  </si>
  <si>
    <t>Przedszkola</t>
  </si>
  <si>
    <t>Centra kształcenia ustawicznego i praktycznego oraz ośrodki dokształcania zawodowego</t>
  </si>
  <si>
    <t>Centrum Kształcenia Praktycznego</t>
  </si>
  <si>
    <t>Realizacja programu promocji i profilaktyki zdrowia - badania mammograficzne</t>
  </si>
  <si>
    <t>zakup zestawu komputerowego z drukarką i oprogramowaniem</t>
  </si>
  <si>
    <t>Realizacja świadczeń rodzinnych</t>
  </si>
  <si>
    <t xml:space="preserve">aktualizacja i dostosowanie dokumentacji projektowej do wymogów Unii Europejskiej - Projekt ISPA </t>
  </si>
  <si>
    <t>uzupełnienie rekultywacji składowiska odpadów komunalnych przy Al.. Przyjaźni w Opolu</t>
  </si>
  <si>
    <t>Badania dotyczące ochrony środowiska</t>
  </si>
  <si>
    <t>Dom wycieczkowy "Toropol" - instalacja sygnalizacji przeciwpożarowej</t>
  </si>
  <si>
    <t xml:space="preserve">UM - Wydz. kultury i Sportu i Turystyki </t>
  </si>
  <si>
    <t>Zespół Szkół Ekonomicznych</t>
  </si>
  <si>
    <t>Stowarzyszenie Gmin Polskich Euroregion Pradziad</t>
  </si>
  <si>
    <t xml:space="preserve">DOCHODY OD OSÓB PRAWNYCH, OD OSÓB FIZYCZNYCH I OD INNYCH JEDNOSTEK NIEPOSIADAJĄCYCH OSOBOWOŚCI PRAWNEJ ORAZ WYDATKI ZWIĄZANE Z ICH POBOREM </t>
  </si>
  <si>
    <t>Budowa kanalizacji teleinformatycznej na odcinkach ulic Kołłątaja i Mozarta</t>
  </si>
  <si>
    <t>wykonanie dokumentacji projektowo-kosztorysowej na przebudowę Sali wielofunkcyjnej na lokale socjalne w budynku przy ul. Odrzańskiej 4</t>
  </si>
  <si>
    <t>UM-Referat Nieruchomości Skarbu Państwa</t>
  </si>
  <si>
    <t>Towarzystwa budownictwa spolecznego</t>
  </si>
  <si>
    <t>Opolskie Towarzystwo Budownictwa Społecznego Sp. z o.o.</t>
  </si>
  <si>
    <t>UM-Wydz. Finansowo-Księgowy</t>
  </si>
  <si>
    <t>zakup wyposażenia kaplicy cmentarnej cmentarza komunalnego Opole-Półwieś</t>
  </si>
  <si>
    <t>UM-Wydz.Ochr.Środ. I Roln.</t>
  </si>
  <si>
    <t>zakupmateriałów i wyposażenia</t>
  </si>
  <si>
    <t>UM-Wydz.Ochr.Środ. I Roln</t>
  </si>
  <si>
    <t>zakup instalacji centralnego ogrzewania i wody do kaplicy cmentarnej cmentarza komunalnego Opole-Półwieś</t>
  </si>
  <si>
    <t>przebudowa budynku biurowego przy ul. Budowlanych 4</t>
  </si>
  <si>
    <t>Komisje kwalifikacyjne i egzaminacyjne powołane do przeprowadzania postępowania kwalifikacyjnego związanego z awansem zawodowym nauczycieli</t>
  </si>
  <si>
    <t>Składki na ubezpieczenie zdrowotne opłacane za osoby pobierające niektóre świadczenia z pomocy społecznej</t>
  </si>
  <si>
    <t>składki na ubezpieczenia zdrowotne</t>
  </si>
  <si>
    <t>UM-Wydz. Polityki Społecznej</t>
  </si>
  <si>
    <t>zakup koszy na gminne tereny zieleni</t>
  </si>
  <si>
    <t>budowa II kwatery Miejskiego Składowiska Odpadów w Opolu - 1 etap</t>
  </si>
  <si>
    <t>kładka dla pieszych i rowerzystów pod mostem na obwodnicy północnej</t>
  </si>
  <si>
    <t xml:space="preserve">dotacja podmiotowa z budżetu dla instytucji kultury </t>
  </si>
  <si>
    <t>Ogrody botaniczne i zoologiczne</t>
  </si>
  <si>
    <t>przebudowa i rozbudowa budynku małpiarni - słoniarni na schronisko dla goryli</t>
  </si>
  <si>
    <t>wydatki inwestycyjne jednostek budżetowych, w tym:</t>
  </si>
  <si>
    <t>modernizacja stadionu "Gwardia" - opracowanie dokumentacji technicznej</t>
  </si>
  <si>
    <t>hala widowiskowo - sportowa "Okrąglak" (zakup wykładziny do zabezpieczenia parkietu przy organizacji imprez masowych)</t>
  </si>
  <si>
    <t>modernizacja wewnętrznej instalacji c.o. w budynku administracyjno-gospodarczym na stadionie miejskim przy            ul. Oleskiej 51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</si>
</sst>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 quotePrefix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3" fontId="2" fillId="0" borderId="0" xfId="32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right" vertical="center" wrapText="1"/>
      <protection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3" borderId="4" xfId="31" applyNumberFormat="1" applyFont="1" applyFill="1" applyBorder="1" applyAlignment="1">
      <alignment horizontal="center" vertical="center" wrapText="1"/>
      <protection/>
    </xf>
    <xf numFmtId="3" fontId="1" fillId="3" borderId="4" xfId="31" applyNumberFormat="1" applyFont="1" applyFill="1" applyBorder="1" applyAlignment="1">
      <alignment horizontal="center" vertical="center" wrapText="1"/>
      <protection/>
    </xf>
    <xf numFmtId="3" fontId="1" fillId="3" borderId="4" xfId="31" applyNumberFormat="1" applyFont="1" applyFill="1" applyBorder="1" applyAlignment="1">
      <alignment horizontal="center" vertical="center" wrapText="1"/>
      <protection/>
    </xf>
    <xf numFmtId="1" fontId="1" fillId="0" borderId="2" xfId="31" applyNumberFormat="1" applyFont="1" applyFill="1" applyBorder="1" applyAlignment="1">
      <alignment horizontal="center" vertical="center" wrapText="1"/>
      <protection/>
    </xf>
    <xf numFmtId="3" fontId="1" fillId="0" borderId="2" xfId="31" applyNumberFormat="1" applyFont="1" applyFill="1" applyBorder="1" applyAlignment="1">
      <alignment horizontal="left" vertical="center" wrapText="1"/>
      <protection/>
    </xf>
    <xf numFmtId="3" fontId="1" fillId="0" borderId="2" xfId="31" applyNumberFormat="1" applyFont="1" applyFill="1" applyBorder="1" applyAlignment="1">
      <alignment horizontal="center" vertical="center" wrapText="1"/>
      <protection/>
    </xf>
    <xf numFmtId="1" fontId="0" fillId="0" borderId="2" xfId="31" applyNumberFormat="1" applyFont="1" applyFill="1" applyBorder="1" applyAlignment="1">
      <alignment horizontal="center" vertical="center" wrapText="1"/>
      <protection/>
    </xf>
    <xf numFmtId="1" fontId="0" fillId="0" borderId="2" xfId="31" applyNumberFormat="1" applyFont="1" applyFill="1" applyBorder="1" applyAlignment="1">
      <alignment horizontal="center" vertical="center" wrapText="1"/>
      <protection/>
    </xf>
    <xf numFmtId="3" fontId="2" fillId="0" borderId="2" xfId="31" applyNumberFormat="1" applyFont="1" applyFill="1" applyBorder="1" applyAlignment="1">
      <alignment horizontal="right" vertical="center" wrapText="1"/>
      <protection/>
    </xf>
    <xf numFmtId="3" fontId="0" fillId="0" borderId="2" xfId="31" applyNumberFormat="1" applyFont="1" applyFill="1" applyBorder="1" applyAlignment="1">
      <alignment horizontal="center" vertical="center" wrapText="1"/>
      <protection/>
    </xf>
    <xf numFmtId="1" fontId="1" fillId="0" borderId="2" xfId="31" applyNumberFormat="1" applyFont="1" applyFill="1" applyBorder="1" applyAlignment="1">
      <alignment horizontal="center" vertical="center" wrapText="1"/>
      <protection/>
    </xf>
    <xf numFmtId="3" fontId="1" fillId="0" borderId="2" xfId="31" applyNumberFormat="1" applyFont="1" applyFill="1" applyBorder="1" applyAlignment="1">
      <alignment horizontal="center" vertical="center" wrapText="1"/>
      <protection/>
    </xf>
    <xf numFmtId="3" fontId="1" fillId="0" borderId="2" xfId="31" applyNumberFormat="1" applyFont="1" applyBorder="1" applyAlignment="1">
      <alignment horizontal="center" vertical="center" wrapText="1"/>
      <protection/>
    </xf>
    <xf numFmtId="3" fontId="0" fillId="0" borderId="2" xfId="31" applyNumberFormat="1" applyFont="1" applyBorder="1" applyAlignment="1">
      <alignment horizontal="center" vertical="center" wrapText="1"/>
      <protection/>
    </xf>
    <xf numFmtId="3" fontId="1" fillId="0" borderId="2" xfId="31" applyNumberFormat="1" applyFont="1" applyFill="1" applyBorder="1" applyAlignment="1">
      <alignment horizontal="left" vertical="center" wrapText="1"/>
      <protection/>
    </xf>
    <xf numFmtId="3" fontId="2" fillId="0" borderId="2" xfId="31" applyNumberFormat="1" applyFont="1" applyFill="1" applyBorder="1" applyAlignment="1">
      <alignment horizontal="right" vertical="center" wrapText="1"/>
      <protection/>
    </xf>
    <xf numFmtId="3" fontId="0" fillId="0" borderId="2" xfId="31" applyNumberFormat="1" applyFont="1" applyFill="1" applyBorder="1" applyAlignment="1">
      <alignment horizontal="center" vertical="center" wrapText="1"/>
      <protection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5" xfId="31" applyNumberFormat="1" applyFont="1" applyFill="1" applyBorder="1" applyAlignment="1">
      <alignment horizontal="center" vertical="center" wrapText="1"/>
      <protection/>
    </xf>
    <xf numFmtId="3" fontId="2" fillId="0" borderId="5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1" fillId="3" borderId="4" xfId="31" applyNumberFormat="1" applyFont="1" applyFill="1" applyBorder="1" applyAlignment="1">
      <alignment horizontal="center" vertical="center" wrapText="1"/>
      <protection/>
    </xf>
    <xf numFmtId="3" fontId="11" fillId="3" borderId="4" xfId="3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2" xfId="3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1" fillId="0" borderId="0" xfId="31" applyNumberFormat="1" applyFont="1" applyFill="1" applyBorder="1" applyAlignment="1">
      <alignment horizontal="center" vertical="center" wrapText="1"/>
      <protection/>
    </xf>
    <xf numFmtId="1" fontId="0" fillId="0" borderId="2" xfId="31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0" xfId="32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</cellXfs>
  <cellStyles count="22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miasto_1" xfId="31"/>
    <cellStyle name="Normalny_Wyd.-miasto_1_Ukł wykonawczy 30.04" xfId="32"/>
    <cellStyle name="Followed Hyperlink" xfId="33"/>
    <cellStyle name="Percent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8"/>
  <sheetViews>
    <sheetView tabSelected="1" zoomScale="90" zoomScaleNormal="90" workbookViewId="0" topLeftCell="A354">
      <selection activeCell="E373" sqref="E373"/>
    </sheetView>
  </sheetViews>
  <sheetFormatPr defaultColWidth="9.00390625" defaultRowHeight="12.75"/>
  <cols>
    <col min="1" max="1" width="5.875" style="2" customWidth="1"/>
    <col min="2" max="2" width="9.375" style="2" customWidth="1"/>
    <col min="3" max="3" width="56.375" style="2" customWidth="1"/>
    <col min="4" max="4" width="27.875" style="78" customWidth="1"/>
    <col min="5" max="5" width="19.75390625" style="2" customWidth="1"/>
    <col min="6" max="6" width="11.00390625" style="76" bestFit="1" customWidth="1"/>
    <col min="7" max="8" width="10.00390625" style="2" bestFit="1" customWidth="1"/>
    <col min="9" max="9" width="10.125" style="2" customWidth="1"/>
    <col min="10" max="16384" width="9.125" style="2" customWidth="1"/>
  </cols>
  <sheetData>
    <row r="1" spans="1:5" ht="35.25" customHeight="1">
      <c r="A1" s="104" t="s">
        <v>0</v>
      </c>
      <c r="B1" s="104" t="s">
        <v>1</v>
      </c>
      <c r="C1" s="107" t="s">
        <v>2</v>
      </c>
      <c r="D1" s="1" t="s">
        <v>3</v>
      </c>
      <c r="E1" s="110" t="s">
        <v>4</v>
      </c>
    </row>
    <row r="2" spans="1:5" ht="0.75" customHeight="1" hidden="1">
      <c r="A2" s="105"/>
      <c r="B2" s="105"/>
      <c r="C2" s="108"/>
      <c r="D2" s="3"/>
      <c r="E2" s="111"/>
    </row>
    <row r="3" spans="1:5" ht="8.25" customHeight="1" hidden="1">
      <c r="A3" s="105"/>
      <c r="B3" s="105"/>
      <c r="C3" s="108"/>
      <c r="D3" s="3"/>
      <c r="E3" s="111"/>
    </row>
    <row r="4" spans="1:5" ht="19.5" customHeight="1" hidden="1">
      <c r="A4" s="106"/>
      <c r="B4" s="106"/>
      <c r="C4" s="109"/>
      <c r="D4" s="4"/>
      <c r="E4" s="112"/>
    </row>
    <row r="5" spans="1:5" ht="12.75">
      <c r="A5" s="5">
        <v>1</v>
      </c>
      <c r="B5" s="5">
        <v>2</v>
      </c>
      <c r="C5" s="6">
        <v>3</v>
      </c>
      <c r="D5" s="80">
        <v>4</v>
      </c>
      <c r="E5" s="5">
        <v>5</v>
      </c>
    </row>
    <row r="6" spans="1:5" ht="22.5" customHeight="1">
      <c r="A6" s="7" t="s">
        <v>5</v>
      </c>
      <c r="B6" s="8"/>
      <c r="C6" s="9" t="s">
        <v>6</v>
      </c>
      <c r="D6" s="9"/>
      <c r="E6" s="9">
        <f>E7+E10+E13</f>
        <v>151500</v>
      </c>
    </row>
    <row r="7" spans="1:5" ht="12.75">
      <c r="A7" s="10"/>
      <c r="B7" s="11" t="s">
        <v>7</v>
      </c>
      <c r="C7" s="12" t="s">
        <v>8</v>
      </c>
      <c r="D7" s="13" t="s">
        <v>9</v>
      </c>
      <c r="E7" s="14">
        <f>E8</f>
        <v>45500</v>
      </c>
    </row>
    <row r="8" spans="1:5" ht="12.75">
      <c r="A8" s="15"/>
      <c r="B8" s="15">
        <v>4300</v>
      </c>
      <c r="C8" s="16" t="s">
        <v>10</v>
      </c>
      <c r="D8" s="79"/>
      <c r="E8" s="17">
        <v>45500</v>
      </c>
    </row>
    <row r="9" spans="1:5" ht="12.75">
      <c r="A9" s="15"/>
      <c r="B9" s="15"/>
      <c r="C9" s="16"/>
      <c r="D9" s="79"/>
      <c r="E9" s="17"/>
    </row>
    <row r="10" spans="1:5" ht="12.75">
      <c r="A10" s="15"/>
      <c r="B10" s="11" t="s">
        <v>11</v>
      </c>
      <c r="C10" s="12" t="s">
        <v>12</v>
      </c>
      <c r="D10" s="13" t="s">
        <v>9</v>
      </c>
      <c r="E10" s="14">
        <f>E11</f>
        <v>6000</v>
      </c>
    </row>
    <row r="11" spans="1:5" ht="25.5">
      <c r="A11" s="15"/>
      <c r="B11" s="15">
        <v>2850</v>
      </c>
      <c r="C11" s="16" t="s">
        <v>13</v>
      </c>
      <c r="D11" s="79"/>
      <c r="E11" s="18">
        <v>6000</v>
      </c>
    </row>
    <row r="12" spans="1:5" ht="12.75">
      <c r="A12" s="15"/>
      <c r="B12" s="15"/>
      <c r="C12" s="16"/>
      <c r="D12" s="79"/>
      <c r="E12" s="18"/>
    </row>
    <row r="13" spans="1:5" ht="12.75">
      <c r="A13" s="10"/>
      <c r="B13" s="11" t="s">
        <v>14</v>
      </c>
      <c r="C13" s="12" t="s">
        <v>15</v>
      </c>
      <c r="D13" s="13" t="s">
        <v>9</v>
      </c>
      <c r="E13" s="14">
        <f>E14</f>
        <v>100000</v>
      </c>
    </row>
    <row r="14" spans="1:5" ht="12.75">
      <c r="A14" s="15"/>
      <c r="B14" s="10"/>
      <c r="C14" s="14" t="s">
        <v>16</v>
      </c>
      <c r="E14" s="14">
        <f>E15</f>
        <v>100000</v>
      </c>
    </row>
    <row r="15" spans="1:5" ht="12.75">
      <c r="A15" s="15"/>
      <c r="B15" s="15">
        <v>4300</v>
      </c>
      <c r="C15" s="16" t="s">
        <v>10</v>
      </c>
      <c r="D15" s="79"/>
      <c r="E15" s="18">
        <v>100000</v>
      </c>
    </row>
    <row r="16" spans="1:5" ht="12.75">
      <c r="A16" s="15"/>
      <c r="B16" s="15"/>
      <c r="C16" s="16"/>
      <c r="D16" s="79"/>
      <c r="E16" s="18"/>
    </row>
    <row r="17" spans="1:5" ht="22.5" customHeight="1">
      <c r="A17" s="7" t="s">
        <v>17</v>
      </c>
      <c r="B17" s="8"/>
      <c r="C17" s="9" t="s">
        <v>18</v>
      </c>
      <c r="D17" s="9"/>
      <c r="E17" s="9">
        <f>E18+E22</f>
        <v>26000</v>
      </c>
    </row>
    <row r="18" spans="1:5" ht="12.75">
      <c r="A18" s="10"/>
      <c r="B18" s="11" t="s">
        <v>19</v>
      </c>
      <c r="C18" s="12" t="s">
        <v>20</v>
      </c>
      <c r="D18" s="13" t="s">
        <v>9</v>
      </c>
      <c r="E18" s="14">
        <f>SUM(E19:E20)</f>
        <v>25000</v>
      </c>
    </row>
    <row r="19" spans="1:5" ht="12.75">
      <c r="A19" s="10"/>
      <c r="B19" s="20">
        <v>4210</v>
      </c>
      <c r="C19" s="16" t="s">
        <v>21</v>
      </c>
      <c r="D19" s="14"/>
      <c r="E19" s="18">
        <v>15000</v>
      </c>
    </row>
    <row r="20" spans="1:5" ht="12.75">
      <c r="A20" s="10"/>
      <c r="B20" s="20">
        <v>4300</v>
      </c>
      <c r="C20" s="16" t="s">
        <v>10</v>
      </c>
      <c r="D20" s="14"/>
      <c r="E20" s="18">
        <v>10000</v>
      </c>
    </row>
    <row r="21" spans="1:5" ht="12.75">
      <c r="A21" s="10"/>
      <c r="B21" s="20"/>
      <c r="C21" s="16"/>
      <c r="D21" s="14"/>
      <c r="E21" s="18"/>
    </row>
    <row r="22" spans="1:5" ht="12.75">
      <c r="A22" s="10"/>
      <c r="B22" s="11" t="s">
        <v>22</v>
      </c>
      <c r="C22" s="12" t="s">
        <v>23</v>
      </c>
      <c r="D22" s="13" t="s">
        <v>9</v>
      </c>
      <c r="E22" s="14">
        <f>E23+E24</f>
        <v>1000</v>
      </c>
    </row>
    <row r="23" spans="1:5" ht="12.75">
      <c r="A23" s="15"/>
      <c r="B23" s="20">
        <v>4210</v>
      </c>
      <c r="C23" s="16" t="s">
        <v>21</v>
      </c>
      <c r="D23" s="13"/>
      <c r="E23" s="18">
        <v>800</v>
      </c>
    </row>
    <row r="24" spans="1:5" ht="12.75">
      <c r="A24" s="15"/>
      <c r="B24" s="15">
        <v>4300</v>
      </c>
      <c r="C24" s="16" t="s">
        <v>10</v>
      </c>
      <c r="D24" s="58"/>
      <c r="E24" s="18">
        <v>200</v>
      </c>
    </row>
    <row r="25" spans="1:5" ht="12.75">
      <c r="A25" s="15"/>
      <c r="B25" s="15"/>
      <c r="C25" s="16"/>
      <c r="D25" s="58"/>
      <c r="E25" s="18"/>
    </row>
    <row r="26" spans="1:5" ht="22.5" customHeight="1">
      <c r="A26" s="8">
        <v>600</v>
      </c>
      <c r="B26" s="8"/>
      <c r="C26" s="9" t="s">
        <v>24</v>
      </c>
      <c r="D26" s="9"/>
      <c r="E26" s="9">
        <f>E27+E32+E38+E46</f>
        <v>12273700</v>
      </c>
    </row>
    <row r="27" spans="1:6" s="19" customFormat="1" ht="12.75">
      <c r="A27" s="10"/>
      <c r="B27" s="10">
        <v>60004</v>
      </c>
      <c r="C27" s="12" t="s">
        <v>25</v>
      </c>
      <c r="D27" s="14"/>
      <c r="E27" s="14">
        <f>E29+E30</f>
        <v>10300000</v>
      </c>
      <c r="F27" s="92"/>
    </row>
    <row r="28" spans="1:6" s="19" customFormat="1" ht="12.75">
      <c r="A28" s="10"/>
      <c r="B28" s="10"/>
      <c r="C28" s="14" t="s">
        <v>26</v>
      </c>
      <c r="E28" s="14">
        <f>E29+E30</f>
        <v>10300000</v>
      </c>
      <c r="F28" s="92"/>
    </row>
    <row r="29" spans="1:5" ht="12.75">
      <c r="A29" s="15"/>
      <c r="B29" s="20">
        <v>4300</v>
      </c>
      <c r="C29" s="16" t="s">
        <v>10</v>
      </c>
      <c r="D29" s="14" t="s">
        <v>27</v>
      </c>
      <c r="E29" s="18">
        <v>6300000</v>
      </c>
    </row>
    <row r="30" spans="1:5" ht="25.5">
      <c r="A30" s="15"/>
      <c r="B30" s="15">
        <v>6010</v>
      </c>
      <c r="C30" s="16" t="s">
        <v>28</v>
      </c>
      <c r="D30" s="14" t="s">
        <v>29</v>
      </c>
      <c r="E30" s="18">
        <v>4000000</v>
      </c>
    </row>
    <row r="31" spans="1:5" ht="12.75">
      <c r="A31" s="15"/>
      <c r="B31" s="15"/>
      <c r="C31" s="16"/>
      <c r="D31" s="14"/>
      <c r="E31" s="18"/>
    </row>
    <row r="32" spans="1:5" ht="12.75">
      <c r="A32" s="10"/>
      <c r="B32" s="10">
        <v>60016</v>
      </c>
      <c r="C32" s="12" t="s">
        <v>30</v>
      </c>
      <c r="D32" s="14"/>
      <c r="E32" s="14">
        <f>E33+E35</f>
        <v>1220000</v>
      </c>
    </row>
    <row r="33" spans="1:5" ht="25.5">
      <c r="A33" s="15"/>
      <c r="B33" s="10"/>
      <c r="C33" s="14" t="s">
        <v>31</v>
      </c>
      <c r="D33" s="14" t="s">
        <v>32</v>
      </c>
      <c r="E33" s="22">
        <f>E34</f>
        <v>1150000</v>
      </c>
    </row>
    <row r="34" spans="1:5" ht="12.75">
      <c r="A34" s="15"/>
      <c r="B34" s="15">
        <v>4300</v>
      </c>
      <c r="C34" s="16" t="s">
        <v>10</v>
      </c>
      <c r="D34" s="79"/>
      <c r="E34" s="18">
        <v>1150000</v>
      </c>
    </row>
    <row r="35" spans="1:8" ht="12.75">
      <c r="A35" s="15"/>
      <c r="B35" s="10"/>
      <c r="C35" s="14" t="s">
        <v>33</v>
      </c>
      <c r="D35" s="13" t="s">
        <v>9</v>
      </c>
      <c r="E35" s="14">
        <f>E36</f>
        <v>70000</v>
      </c>
      <c r="H35" s="76"/>
    </row>
    <row r="36" spans="1:5" ht="12.75">
      <c r="A36" s="15"/>
      <c r="B36" s="15">
        <v>4300</v>
      </c>
      <c r="C36" s="16" t="s">
        <v>10</v>
      </c>
      <c r="E36" s="18">
        <v>70000</v>
      </c>
    </row>
    <row r="37" spans="1:5" ht="12.75">
      <c r="A37" s="15"/>
      <c r="B37" s="15"/>
      <c r="C37" s="16"/>
      <c r="E37" s="18"/>
    </row>
    <row r="38" spans="1:5" ht="12.75">
      <c r="A38" s="15"/>
      <c r="B38" s="10">
        <v>60017</v>
      </c>
      <c r="C38" s="12" t="s">
        <v>34</v>
      </c>
      <c r="D38" s="14"/>
      <c r="E38" s="14">
        <f>E39+E42</f>
        <v>488700</v>
      </c>
    </row>
    <row r="39" spans="1:5" ht="25.5">
      <c r="A39" s="15"/>
      <c r="B39" s="10"/>
      <c r="C39" s="14" t="s">
        <v>301</v>
      </c>
      <c r="D39" s="14" t="s">
        <v>302</v>
      </c>
      <c r="E39" s="14">
        <f>E40</f>
        <v>39700</v>
      </c>
    </row>
    <row r="40" spans="1:6" s="73" customFormat="1" ht="12.75">
      <c r="A40" s="71"/>
      <c r="B40" s="71">
        <v>4300</v>
      </c>
      <c r="C40" s="16" t="s">
        <v>44</v>
      </c>
      <c r="D40" s="14"/>
      <c r="E40" s="72">
        <v>39700</v>
      </c>
      <c r="F40" s="93"/>
    </row>
    <row r="41" spans="1:6" s="73" customFormat="1" ht="12.75">
      <c r="A41" s="71"/>
      <c r="B41" s="71"/>
      <c r="C41" s="16"/>
      <c r="D41" s="14"/>
      <c r="E41" s="72"/>
      <c r="F41" s="93"/>
    </row>
    <row r="42" spans="1:5" ht="12.75">
      <c r="A42" s="15"/>
      <c r="B42" s="15">
        <v>6050</v>
      </c>
      <c r="C42" s="16" t="s">
        <v>35</v>
      </c>
      <c r="D42" s="14"/>
      <c r="E42" s="18">
        <f>E44</f>
        <v>449000</v>
      </c>
    </row>
    <row r="43" spans="1:5" ht="12.75">
      <c r="A43" s="15"/>
      <c r="B43" s="15"/>
      <c r="C43" s="34" t="s">
        <v>55</v>
      </c>
      <c r="D43" s="14"/>
      <c r="E43" s="18"/>
    </row>
    <row r="44" spans="1:5" ht="25.5">
      <c r="A44" s="15"/>
      <c r="B44" s="15"/>
      <c r="C44" s="16" t="s">
        <v>315</v>
      </c>
      <c r="D44" s="13" t="s">
        <v>9</v>
      </c>
      <c r="E44" s="18">
        <v>449000</v>
      </c>
    </row>
    <row r="45" spans="1:5" ht="12.75">
      <c r="A45" s="15"/>
      <c r="B45" s="15"/>
      <c r="C45" s="16"/>
      <c r="D45" s="13"/>
      <c r="E45" s="18"/>
    </row>
    <row r="46" spans="1:5" ht="12.75">
      <c r="A46" s="15"/>
      <c r="B46" s="10">
        <v>60095</v>
      </c>
      <c r="C46" s="12" t="s">
        <v>36</v>
      </c>
      <c r="D46" s="13"/>
      <c r="E46" s="14">
        <f>E47</f>
        <v>265000</v>
      </c>
    </row>
    <row r="47" spans="1:5" ht="12.75">
      <c r="A47" s="15"/>
      <c r="B47" s="15">
        <v>6050</v>
      </c>
      <c r="C47" s="16" t="s">
        <v>35</v>
      </c>
      <c r="D47" s="13" t="s">
        <v>37</v>
      </c>
      <c r="E47" s="18">
        <f>E48+E49</f>
        <v>265000</v>
      </c>
    </row>
    <row r="48" spans="1:5" ht="25.5">
      <c r="A48" s="15"/>
      <c r="B48" s="15"/>
      <c r="C48" s="16" t="s">
        <v>376</v>
      </c>
      <c r="D48" s="13"/>
      <c r="E48" s="18">
        <v>239000</v>
      </c>
    </row>
    <row r="49" spans="1:5" ht="25.5">
      <c r="A49" s="15"/>
      <c r="B49" s="15"/>
      <c r="C49" s="16" t="s">
        <v>395</v>
      </c>
      <c r="D49" s="13"/>
      <c r="E49" s="18">
        <v>26000</v>
      </c>
    </row>
    <row r="50" spans="1:5" ht="12.75">
      <c r="A50" s="15"/>
      <c r="B50" s="15"/>
      <c r="C50" s="16"/>
      <c r="D50" s="13"/>
      <c r="E50" s="18"/>
    </row>
    <row r="51" spans="1:5" ht="22.5" customHeight="1">
      <c r="A51" s="8">
        <v>630</v>
      </c>
      <c r="B51" s="8"/>
      <c r="C51" s="9" t="s">
        <v>38</v>
      </c>
      <c r="D51" s="9"/>
      <c r="E51" s="9">
        <f>E52</f>
        <v>17000</v>
      </c>
    </row>
    <row r="52" spans="1:5" ht="12.75">
      <c r="A52" s="10"/>
      <c r="B52" s="10">
        <v>63001</v>
      </c>
      <c r="C52" s="12" t="s">
        <v>39</v>
      </c>
      <c r="D52" s="13"/>
      <c r="E52" s="14">
        <f>E53</f>
        <v>17000</v>
      </c>
    </row>
    <row r="53" spans="1:5" ht="25.5">
      <c r="A53" s="15"/>
      <c r="B53" s="15"/>
      <c r="C53" s="14" t="s">
        <v>40</v>
      </c>
      <c r="D53" s="13" t="s">
        <v>377</v>
      </c>
      <c r="E53" s="14">
        <f>SUM(E54:E57)</f>
        <v>17000</v>
      </c>
    </row>
    <row r="54" spans="1:5" ht="12.75">
      <c r="A54" s="15"/>
      <c r="B54" s="15">
        <v>4010</v>
      </c>
      <c r="C54" s="16" t="s">
        <v>41</v>
      </c>
      <c r="D54" s="13"/>
      <c r="E54" s="18">
        <v>12370</v>
      </c>
    </row>
    <row r="55" spans="1:5" ht="12.75">
      <c r="A55" s="15"/>
      <c r="B55" s="15">
        <v>4110</v>
      </c>
      <c r="C55" s="16" t="s">
        <v>42</v>
      </c>
      <c r="D55" s="13"/>
      <c r="E55" s="18">
        <v>2132</v>
      </c>
    </row>
    <row r="56" spans="1:5" ht="12.75">
      <c r="A56" s="15"/>
      <c r="B56" s="15">
        <v>4120</v>
      </c>
      <c r="C56" s="16" t="s">
        <v>43</v>
      </c>
      <c r="D56" s="13"/>
      <c r="E56" s="18">
        <v>304</v>
      </c>
    </row>
    <row r="57" spans="1:5" ht="12.75">
      <c r="A57" s="15"/>
      <c r="B57" s="15">
        <v>4300</v>
      </c>
      <c r="C57" s="16" t="s">
        <v>44</v>
      </c>
      <c r="D57" s="13"/>
      <c r="E57" s="18">
        <v>2194</v>
      </c>
    </row>
    <row r="58" spans="1:5" ht="12.75">
      <c r="A58" s="15"/>
      <c r="B58" s="15"/>
      <c r="C58" s="16"/>
      <c r="D58" s="13"/>
      <c r="E58" s="18"/>
    </row>
    <row r="59" spans="1:5" ht="22.5" customHeight="1">
      <c r="A59" s="8">
        <v>700</v>
      </c>
      <c r="B59" s="8"/>
      <c r="C59" s="9" t="s">
        <v>45</v>
      </c>
      <c r="D59" s="9"/>
      <c r="E59" s="9">
        <f>E60+E71+E95+E111+E115</f>
        <v>33007462</v>
      </c>
    </row>
    <row r="60" spans="1:5" ht="12.75">
      <c r="A60" s="10"/>
      <c r="B60" s="10">
        <v>70001</v>
      </c>
      <c r="C60" s="23" t="s">
        <v>46</v>
      </c>
      <c r="E60" s="14">
        <f>E61+E64</f>
        <v>789100</v>
      </c>
    </row>
    <row r="61" spans="1:5" ht="12.75">
      <c r="A61" s="10"/>
      <c r="B61" s="15">
        <v>4300</v>
      </c>
      <c r="C61" s="16" t="s">
        <v>44</v>
      </c>
      <c r="D61" s="13" t="s">
        <v>303</v>
      </c>
      <c r="E61" s="14">
        <f>E62+E63</f>
        <v>77000</v>
      </c>
    </row>
    <row r="62" spans="1:5" ht="25.5">
      <c r="A62" s="10"/>
      <c r="B62" s="15"/>
      <c r="C62" s="24" t="s">
        <v>47</v>
      </c>
      <c r="D62" s="25"/>
      <c r="E62" s="18">
        <v>57000</v>
      </c>
    </row>
    <row r="63" spans="1:5" ht="25.5">
      <c r="A63" s="15"/>
      <c r="B63" s="15"/>
      <c r="C63" s="24" t="s">
        <v>48</v>
      </c>
      <c r="D63" s="25"/>
      <c r="E63" s="18">
        <v>20000</v>
      </c>
    </row>
    <row r="64" spans="1:6" s="19" customFormat="1" ht="12.75">
      <c r="A64" s="15"/>
      <c r="B64" s="15">
        <v>6050</v>
      </c>
      <c r="C64" s="16" t="s">
        <v>35</v>
      </c>
      <c r="D64" s="13" t="s">
        <v>303</v>
      </c>
      <c r="E64" s="14">
        <f>SUM(E65:E69)</f>
        <v>712100</v>
      </c>
      <c r="F64" s="92"/>
    </row>
    <row r="65" spans="1:5" ht="25.5">
      <c r="A65" s="15"/>
      <c r="B65" s="15"/>
      <c r="C65" s="24" t="s">
        <v>49</v>
      </c>
      <c r="E65" s="26">
        <v>160000</v>
      </c>
    </row>
    <row r="66" spans="1:5" ht="25.5">
      <c r="A66" s="15"/>
      <c r="B66" s="15"/>
      <c r="C66" s="24" t="s">
        <v>316</v>
      </c>
      <c r="E66" s="26">
        <v>503000</v>
      </c>
    </row>
    <row r="67" spans="1:5" ht="25.5">
      <c r="A67" s="15"/>
      <c r="B67" s="15"/>
      <c r="C67" s="24" t="s">
        <v>317</v>
      </c>
      <c r="E67" s="26">
        <v>30500</v>
      </c>
    </row>
    <row r="68" spans="1:5" ht="12.75">
      <c r="A68" s="15"/>
      <c r="B68" s="15"/>
      <c r="C68" s="24" t="s">
        <v>318</v>
      </c>
      <c r="E68" s="26">
        <v>7600</v>
      </c>
    </row>
    <row r="69" spans="1:5" ht="38.25">
      <c r="A69" s="15"/>
      <c r="B69" s="15"/>
      <c r="C69" s="24" t="s">
        <v>396</v>
      </c>
      <c r="E69" s="26">
        <v>11000</v>
      </c>
    </row>
    <row r="70" spans="1:5" ht="12.75">
      <c r="A70" s="15"/>
      <c r="B70" s="15"/>
      <c r="C70" s="24"/>
      <c r="E70" s="26"/>
    </row>
    <row r="71" spans="1:6" s="19" customFormat="1" ht="25.5">
      <c r="A71" s="10"/>
      <c r="B71" s="10">
        <v>70004</v>
      </c>
      <c r="C71" s="12" t="s">
        <v>50</v>
      </c>
      <c r="D71" s="13" t="s">
        <v>29</v>
      </c>
      <c r="E71" s="14">
        <f>E72+E77+E89+E92</f>
        <v>22217362</v>
      </c>
      <c r="F71" s="92"/>
    </row>
    <row r="72" spans="1:5" ht="12.75">
      <c r="A72" s="15"/>
      <c r="B72" s="27">
        <v>4270</v>
      </c>
      <c r="C72" s="28" t="s">
        <v>51</v>
      </c>
      <c r="D72" s="79"/>
      <c r="E72" s="14">
        <f>SUM(E73:E75)</f>
        <v>8292872</v>
      </c>
    </row>
    <row r="73" spans="1:5" ht="12.75">
      <c r="A73" s="15"/>
      <c r="B73" s="15"/>
      <c r="C73" s="29" t="s">
        <v>52</v>
      </c>
      <c r="D73" s="79"/>
      <c r="E73" s="18">
        <v>4000000</v>
      </c>
    </row>
    <row r="74" spans="1:5" ht="12.75">
      <c r="A74" s="15"/>
      <c r="B74" s="15"/>
      <c r="C74" s="29" t="s">
        <v>53</v>
      </c>
      <c r="D74" s="79"/>
      <c r="E74" s="18">
        <v>2563894</v>
      </c>
    </row>
    <row r="75" spans="1:5" ht="12.75">
      <c r="A75" s="15"/>
      <c r="B75" s="15"/>
      <c r="C75" s="29" t="s">
        <v>54</v>
      </c>
      <c r="D75" s="79"/>
      <c r="E75" s="18">
        <v>1728978</v>
      </c>
    </row>
    <row r="76" spans="1:5" ht="12.75">
      <c r="A76" s="15"/>
      <c r="B76" s="15"/>
      <c r="C76" s="29"/>
      <c r="D76" s="79"/>
      <c r="E76" s="18"/>
    </row>
    <row r="77" spans="1:5" ht="12.75">
      <c r="A77" s="15"/>
      <c r="B77" s="15">
        <v>4300</v>
      </c>
      <c r="C77" s="16" t="s">
        <v>10</v>
      </c>
      <c r="D77" s="79"/>
      <c r="E77" s="14">
        <f>E79+E82+E85</f>
        <v>12587490</v>
      </c>
    </row>
    <row r="78" spans="1:5" ht="12.75">
      <c r="A78" s="15"/>
      <c r="B78" s="15"/>
      <c r="C78" s="30" t="s">
        <v>55</v>
      </c>
      <c r="D78" s="79"/>
      <c r="E78" s="18"/>
    </row>
    <row r="79" spans="1:5" ht="12.75">
      <c r="A79" s="15"/>
      <c r="B79" s="15"/>
      <c r="C79" s="31" t="s">
        <v>56</v>
      </c>
      <c r="D79" s="79"/>
      <c r="E79" s="14">
        <f>E80+E81</f>
        <v>2937490</v>
      </c>
    </row>
    <row r="80" spans="1:5" ht="12.75">
      <c r="A80" s="15"/>
      <c r="B80" s="15"/>
      <c r="C80" s="29" t="s">
        <v>57</v>
      </c>
      <c r="D80" s="79"/>
      <c r="E80" s="18">
        <v>2287490</v>
      </c>
    </row>
    <row r="81" spans="1:5" ht="12.75">
      <c r="A81" s="15"/>
      <c r="B81" s="15"/>
      <c r="C81" s="29" t="s">
        <v>58</v>
      </c>
      <c r="D81" s="79"/>
      <c r="E81" s="18">
        <v>650000</v>
      </c>
    </row>
    <row r="82" spans="1:5" ht="12.75">
      <c r="A82" s="15"/>
      <c r="B82" s="15"/>
      <c r="C82" s="31" t="s">
        <v>59</v>
      </c>
      <c r="D82" s="79"/>
      <c r="E82" s="14">
        <f>E83+E84</f>
        <v>3950000</v>
      </c>
    </row>
    <row r="83" spans="1:5" ht="12.75">
      <c r="A83" s="15"/>
      <c r="B83" s="15"/>
      <c r="C83" s="29" t="s">
        <v>57</v>
      </c>
      <c r="D83" s="79"/>
      <c r="E83" s="18">
        <v>3350000</v>
      </c>
    </row>
    <row r="84" spans="1:5" ht="12.75">
      <c r="A84" s="15"/>
      <c r="B84" s="15"/>
      <c r="C84" s="29" t="s">
        <v>58</v>
      </c>
      <c r="D84" s="79"/>
      <c r="E84" s="18">
        <v>600000</v>
      </c>
    </row>
    <row r="85" spans="1:5" ht="12.75">
      <c r="A85" s="15"/>
      <c r="B85" s="15"/>
      <c r="C85" s="31" t="s">
        <v>60</v>
      </c>
      <c r="D85" s="79"/>
      <c r="E85" s="32">
        <f>E86+E87</f>
        <v>5700000</v>
      </c>
    </row>
    <row r="86" spans="1:5" ht="12.75">
      <c r="A86" s="15"/>
      <c r="B86" s="15"/>
      <c r="C86" s="16" t="s">
        <v>57</v>
      </c>
      <c r="D86" s="79"/>
      <c r="E86" s="17">
        <v>4300000</v>
      </c>
    </row>
    <row r="87" spans="1:5" ht="12.75">
      <c r="A87" s="15"/>
      <c r="B87" s="15"/>
      <c r="C87" s="16" t="s">
        <v>58</v>
      </c>
      <c r="D87" s="79"/>
      <c r="E87" s="17">
        <v>1400000</v>
      </c>
    </row>
    <row r="88" spans="1:5" ht="12.75">
      <c r="A88" s="15"/>
      <c r="B88" s="15"/>
      <c r="C88" s="29"/>
      <c r="D88" s="79"/>
      <c r="E88" s="17"/>
    </row>
    <row r="89" spans="1:6" s="74" customFormat="1" ht="12.75">
      <c r="A89" s="69"/>
      <c r="B89" s="15">
        <v>4270</v>
      </c>
      <c r="C89" s="85" t="s">
        <v>167</v>
      </c>
      <c r="D89" s="79"/>
      <c r="E89" s="14">
        <v>337000</v>
      </c>
      <c r="F89" s="94"/>
    </row>
    <row r="90" spans="1:5" ht="12.75">
      <c r="A90" s="15"/>
      <c r="B90" s="27"/>
      <c r="C90" s="86" t="s">
        <v>62</v>
      </c>
      <c r="D90" s="79"/>
      <c r="E90" s="17"/>
    </row>
    <row r="91" spans="1:5" ht="12.75">
      <c r="A91" s="15"/>
      <c r="B91" s="27"/>
      <c r="C91" s="28"/>
      <c r="D91" s="79"/>
      <c r="E91" s="17"/>
    </row>
    <row r="92" spans="1:5" ht="12.75">
      <c r="A92" s="15"/>
      <c r="B92" s="15"/>
      <c r="C92" s="75" t="s">
        <v>304</v>
      </c>
      <c r="D92" s="14" t="s">
        <v>303</v>
      </c>
      <c r="E92" s="70">
        <f>E93</f>
        <v>1000000</v>
      </c>
    </row>
    <row r="93" spans="1:5" ht="12.75">
      <c r="A93" s="15"/>
      <c r="B93" s="27">
        <v>4270</v>
      </c>
      <c r="C93" s="33" t="s">
        <v>61</v>
      </c>
      <c r="D93" s="79"/>
      <c r="E93" s="17">
        <v>1000000</v>
      </c>
    </row>
    <row r="94" spans="1:5" ht="12.75">
      <c r="A94" s="15"/>
      <c r="B94" s="27"/>
      <c r="C94" s="33"/>
      <c r="D94" s="79"/>
      <c r="E94" s="17"/>
    </row>
    <row r="95" spans="1:5" ht="12.75">
      <c r="A95" s="10"/>
      <c r="B95" s="10">
        <v>70005</v>
      </c>
      <c r="C95" s="12" t="s">
        <v>63</v>
      </c>
      <c r="D95" s="13"/>
      <c r="E95" s="14">
        <f>E96+E103+E106+E109</f>
        <v>8061000</v>
      </c>
    </row>
    <row r="96" spans="1:5" ht="25.5">
      <c r="A96" s="10"/>
      <c r="B96" s="10"/>
      <c r="C96" s="14" t="s">
        <v>64</v>
      </c>
      <c r="D96" s="13" t="s">
        <v>65</v>
      </c>
      <c r="E96" s="79">
        <f>SUM(E97:E102)</f>
        <v>7070000</v>
      </c>
    </row>
    <row r="97" spans="1:5" ht="12.75">
      <c r="A97" s="15"/>
      <c r="B97" s="15">
        <v>3030</v>
      </c>
      <c r="C97" s="16" t="s">
        <v>66</v>
      </c>
      <c r="E97" s="18">
        <v>6400000</v>
      </c>
    </row>
    <row r="98" spans="1:5" ht="12.75">
      <c r="A98" s="10"/>
      <c r="B98" s="15">
        <v>4110</v>
      </c>
      <c r="C98" s="21" t="s">
        <v>42</v>
      </c>
      <c r="D98" s="58"/>
      <c r="E98" s="18">
        <v>600</v>
      </c>
    </row>
    <row r="99" spans="1:5" ht="12.75">
      <c r="A99" s="15"/>
      <c r="B99" s="15">
        <v>4120</v>
      </c>
      <c r="C99" s="21" t="s">
        <v>43</v>
      </c>
      <c r="D99" s="58"/>
      <c r="E99" s="18">
        <v>100</v>
      </c>
    </row>
    <row r="100" spans="1:5" ht="12.75">
      <c r="A100" s="10"/>
      <c r="B100" s="15">
        <v>4300</v>
      </c>
      <c r="C100" s="21" t="s">
        <v>67</v>
      </c>
      <c r="D100" s="13"/>
      <c r="E100" s="18">
        <v>352300</v>
      </c>
    </row>
    <row r="101" spans="1:5" ht="12.75">
      <c r="A101" s="10"/>
      <c r="B101" s="15">
        <v>4430</v>
      </c>
      <c r="C101" s="16" t="s">
        <v>68</v>
      </c>
      <c r="D101" s="13"/>
      <c r="E101" s="18">
        <v>300000</v>
      </c>
    </row>
    <row r="102" spans="1:5" ht="12.75">
      <c r="A102" s="10"/>
      <c r="B102" s="15">
        <v>4510</v>
      </c>
      <c r="C102" s="16" t="s">
        <v>69</v>
      </c>
      <c r="D102" s="14"/>
      <c r="E102" s="18">
        <v>17000</v>
      </c>
    </row>
    <row r="103" spans="1:5" ht="12.75">
      <c r="A103" s="10"/>
      <c r="B103" s="15"/>
      <c r="C103" s="14" t="s">
        <v>70</v>
      </c>
      <c r="D103" s="14"/>
      <c r="E103" s="14">
        <f>E104+E105</f>
        <v>421000</v>
      </c>
    </row>
    <row r="104" spans="1:5" ht="25.5">
      <c r="A104" s="10"/>
      <c r="B104" s="15">
        <v>3030</v>
      </c>
      <c r="C104" s="21" t="s">
        <v>66</v>
      </c>
      <c r="D104" s="13" t="s">
        <v>65</v>
      </c>
      <c r="E104" s="18">
        <v>350000</v>
      </c>
    </row>
    <row r="105" spans="1:5" ht="25.5">
      <c r="A105" s="10"/>
      <c r="B105" s="15">
        <v>4300</v>
      </c>
      <c r="C105" s="21" t="s">
        <v>67</v>
      </c>
      <c r="D105" s="13" t="s">
        <v>397</v>
      </c>
      <c r="E105" s="18">
        <v>71000</v>
      </c>
    </row>
    <row r="106" spans="1:5" ht="25.5">
      <c r="A106" s="10"/>
      <c r="B106" s="15"/>
      <c r="C106" s="14" t="s">
        <v>64</v>
      </c>
      <c r="D106" s="14" t="s">
        <v>71</v>
      </c>
      <c r="E106" s="14">
        <f>E107</f>
        <v>150000</v>
      </c>
    </row>
    <row r="107" spans="1:5" ht="12.75">
      <c r="A107" s="10"/>
      <c r="B107" s="15">
        <v>4300</v>
      </c>
      <c r="C107" s="21" t="s">
        <v>67</v>
      </c>
      <c r="D107" s="14"/>
      <c r="E107" s="18">
        <v>150000</v>
      </c>
    </row>
    <row r="108" spans="1:5" ht="12.75">
      <c r="A108" s="10"/>
      <c r="B108" s="15"/>
      <c r="C108" s="14" t="s">
        <v>72</v>
      </c>
      <c r="D108" s="14"/>
      <c r="E108" s="18"/>
    </row>
    <row r="109" spans="1:5" ht="25.5">
      <c r="A109" s="10"/>
      <c r="B109" s="15">
        <v>3030</v>
      </c>
      <c r="C109" s="21" t="s">
        <v>66</v>
      </c>
      <c r="D109" s="13" t="s">
        <v>65</v>
      </c>
      <c r="E109" s="18">
        <v>420000</v>
      </c>
    </row>
    <row r="110" spans="1:5" ht="12.75">
      <c r="A110" s="10"/>
      <c r="B110" s="15"/>
      <c r="C110" s="21"/>
      <c r="D110" s="13"/>
      <c r="E110" s="18"/>
    </row>
    <row r="111" spans="1:6" s="19" customFormat="1" ht="12.75">
      <c r="A111" s="10"/>
      <c r="B111" s="10">
        <v>70021</v>
      </c>
      <c r="C111" s="91" t="s">
        <v>398</v>
      </c>
      <c r="D111" s="13"/>
      <c r="E111" s="14">
        <f>E112</f>
        <v>1500000</v>
      </c>
      <c r="F111" s="92"/>
    </row>
    <row r="112" spans="1:5" ht="25.5">
      <c r="A112" s="10"/>
      <c r="B112" s="15"/>
      <c r="C112" s="97" t="s">
        <v>399</v>
      </c>
      <c r="D112" s="13" t="s">
        <v>400</v>
      </c>
      <c r="E112" s="79">
        <f>E113</f>
        <v>1500000</v>
      </c>
    </row>
    <row r="113" spans="1:5" ht="25.5">
      <c r="A113" s="10"/>
      <c r="B113" s="15">
        <v>6010</v>
      </c>
      <c r="C113" s="21" t="s">
        <v>28</v>
      </c>
      <c r="D113" s="13"/>
      <c r="E113" s="18">
        <v>1500000</v>
      </c>
    </row>
    <row r="114" spans="1:5" ht="12.75">
      <c r="A114" s="10"/>
      <c r="B114" s="15"/>
      <c r="C114" s="21"/>
      <c r="D114" s="13"/>
      <c r="E114" s="18"/>
    </row>
    <row r="115" spans="1:5" ht="12.75">
      <c r="A115" s="10"/>
      <c r="B115" s="10">
        <v>70095</v>
      </c>
      <c r="C115" s="12" t="s">
        <v>15</v>
      </c>
      <c r="D115" s="13"/>
      <c r="E115" s="14">
        <f>E116+E118+E121</f>
        <v>440000</v>
      </c>
    </row>
    <row r="116" spans="1:5" ht="12.75">
      <c r="A116" s="10"/>
      <c r="B116" s="15"/>
      <c r="C116" s="14" t="s">
        <v>73</v>
      </c>
      <c r="D116" s="13" t="s">
        <v>303</v>
      </c>
      <c r="E116" s="14">
        <f>E117</f>
        <v>10000</v>
      </c>
    </row>
    <row r="117" spans="1:5" ht="12.75">
      <c r="A117" s="10"/>
      <c r="B117" s="15">
        <v>4300</v>
      </c>
      <c r="C117" s="16" t="s">
        <v>74</v>
      </c>
      <c r="D117" s="13"/>
      <c r="E117" s="18">
        <v>10000</v>
      </c>
    </row>
    <row r="118" spans="1:5" ht="12.75">
      <c r="A118" s="10"/>
      <c r="B118" s="10"/>
      <c r="C118" s="14" t="s">
        <v>64</v>
      </c>
      <c r="D118" s="14" t="s">
        <v>75</v>
      </c>
      <c r="E118" s="14">
        <f>SUM(E119:E120)</f>
        <v>230000</v>
      </c>
    </row>
    <row r="119" spans="1:5" ht="12.75">
      <c r="A119" s="10"/>
      <c r="B119" s="15">
        <v>4260</v>
      </c>
      <c r="C119" s="29" t="s">
        <v>76</v>
      </c>
      <c r="D119" s="14"/>
      <c r="E119" s="18">
        <v>100000</v>
      </c>
    </row>
    <row r="120" spans="1:5" ht="12.75">
      <c r="A120" s="15"/>
      <c r="B120" s="15">
        <v>4300</v>
      </c>
      <c r="C120" s="29" t="s">
        <v>10</v>
      </c>
      <c r="D120" s="14"/>
      <c r="E120" s="18">
        <v>130000</v>
      </c>
    </row>
    <row r="121" spans="1:5" ht="25.5">
      <c r="A121" s="10"/>
      <c r="B121" s="15"/>
      <c r="C121" s="31" t="s">
        <v>77</v>
      </c>
      <c r="D121" s="14" t="s">
        <v>29</v>
      </c>
      <c r="E121" s="14">
        <f>E122</f>
        <v>200000</v>
      </c>
    </row>
    <row r="122" spans="1:5" ht="12.75">
      <c r="A122" s="10"/>
      <c r="B122" s="15">
        <v>4590</v>
      </c>
      <c r="C122" s="29" t="s">
        <v>78</v>
      </c>
      <c r="D122" s="14"/>
      <c r="E122" s="18">
        <v>200000</v>
      </c>
    </row>
    <row r="123" spans="1:5" ht="12.75">
      <c r="A123" s="10"/>
      <c r="B123" s="15"/>
      <c r="C123" s="21"/>
      <c r="D123" s="13"/>
      <c r="E123" s="18"/>
    </row>
    <row r="124" spans="1:5" ht="22.5" customHeight="1">
      <c r="A124" s="8">
        <v>710</v>
      </c>
      <c r="B124" s="8"/>
      <c r="C124" s="9" t="s">
        <v>79</v>
      </c>
      <c r="D124" s="9"/>
      <c r="E124" s="9">
        <f>E125+E129+E133</f>
        <v>1846000</v>
      </c>
    </row>
    <row r="125" spans="1:5" ht="26.25" customHeight="1">
      <c r="A125" s="10"/>
      <c r="B125" s="10">
        <v>71004</v>
      </c>
      <c r="C125" s="12" t="s">
        <v>80</v>
      </c>
      <c r="E125" s="14">
        <f>E127</f>
        <v>215000</v>
      </c>
    </row>
    <row r="126" spans="1:5" ht="25.5">
      <c r="A126" s="10"/>
      <c r="B126" s="10"/>
      <c r="C126" s="14" t="s">
        <v>378</v>
      </c>
      <c r="D126" s="13" t="s">
        <v>81</v>
      </c>
      <c r="E126" s="14">
        <f>E127</f>
        <v>215000</v>
      </c>
    </row>
    <row r="127" spans="1:5" ht="12.75">
      <c r="A127" s="10"/>
      <c r="B127" s="15">
        <v>4300</v>
      </c>
      <c r="C127" s="16" t="s">
        <v>10</v>
      </c>
      <c r="E127" s="18">
        <v>215000</v>
      </c>
    </row>
    <row r="128" spans="1:5" ht="12.75">
      <c r="A128" s="10"/>
      <c r="B128" s="15"/>
      <c r="C128" s="16"/>
      <c r="E128" s="18"/>
    </row>
    <row r="129" spans="1:5" ht="25.5">
      <c r="A129" s="10"/>
      <c r="B129" s="10">
        <v>71013</v>
      </c>
      <c r="C129" s="12" t="s">
        <v>82</v>
      </c>
      <c r="D129" s="13" t="s">
        <v>65</v>
      </c>
      <c r="E129" s="14">
        <f>E131</f>
        <v>50000</v>
      </c>
    </row>
    <row r="130" spans="1:5" ht="12.75">
      <c r="A130" s="10"/>
      <c r="B130" s="10"/>
      <c r="C130" s="14" t="s">
        <v>112</v>
      </c>
      <c r="D130" s="98"/>
      <c r="E130" s="14"/>
    </row>
    <row r="131" spans="1:5" ht="12.75">
      <c r="A131" s="10"/>
      <c r="B131" s="15">
        <v>4300</v>
      </c>
      <c r="C131" s="21" t="s">
        <v>10</v>
      </c>
      <c r="E131" s="18">
        <v>50000</v>
      </c>
    </row>
    <row r="132" spans="1:5" ht="12.75">
      <c r="A132" s="10"/>
      <c r="B132" s="15"/>
      <c r="C132" s="21"/>
      <c r="E132" s="18"/>
    </row>
    <row r="133" spans="1:6" s="19" customFormat="1" ht="13.5" customHeight="1">
      <c r="A133" s="10"/>
      <c r="B133" s="10">
        <v>71035</v>
      </c>
      <c r="C133" s="12" t="s">
        <v>83</v>
      </c>
      <c r="D133" s="14"/>
      <c r="E133" s="14">
        <f>E134+E136+E145+E142+E147+E152</f>
        <v>1581000</v>
      </c>
      <c r="F133" s="92"/>
    </row>
    <row r="134" spans="1:6" s="19" customFormat="1" ht="13.5" customHeight="1">
      <c r="A134" s="10"/>
      <c r="B134" s="10"/>
      <c r="C134" s="14" t="s">
        <v>84</v>
      </c>
      <c r="D134" s="13" t="s">
        <v>9</v>
      </c>
      <c r="E134" s="14">
        <f>E135</f>
        <v>850000</v>
      </c>
      <c r="F134" s="92"/>
    </row>
    <row r="135" spans="1:6" s="19" customFormat="1" ht="13.5" customHeight="1">
      <c r="A135" s="10"/>
      <c r="B135" s="15">
        <v>4300</v>
      </c>
      <c r="C135" s="16" t="s">
        <v>10</v>
      </c>
      <c r="D135" s="79"/>
      <c r="E135" s="18">
        <v>850000</v>
      </c>
      <c r="F135" s="92"/>
    </row>
    <row r="136" spans="1:6" s="19" customFormat="1" ht="13.5" customHeight="1">
      <c r="A136" s="10"/>
      <c r="B136" s="15"/>
      <c r="C136" s="14" t="s">
        <v>85</v>
      </c>
      <c r="D136" s="13" t="s">
        <v>9</v>
      </c>
      <c r="E136" s="14">
        <f>SUM(E137:E140)</f>
        <v>347000</v>
      </c>
      <c r="F136" s="92"/>
    </row>
    <row r="137" spans="1:6" s="19" customFormat="1" ht="13.5" customHeight="1">
      <c r="A137" s="10"/>
      <c r="B137" s="15">
        <v>4110</v>
      </c>
      <c r="C137" s="21" t="s">
        <v>42</v>
      </c>
      <c r="D137" s="58"/>
      <c r="E137" s="18">
        <v>635</v>
      </c>
      <c r="F137" s="92"/>
    </row>
    <row r="138" spans="1:6" s="19" customFormat="1" ht="13.5" customHeight="1">
      <c r="A138" s="10"/>
      <c r="B138" s="15">
        <v>4120</v>
      </c>
      <c r="C138" s="21" t="s">
        <v>43</v>
      </c>
      <c r="D138" s="58"/>
      <c r="E138" s="18">
        <v>96</v>
      </c>
      <c r="F138" s="92"/>
    </row>
    <row r="139" spans="1:6" s="19" customFormat="1" ht="13.5" customHeight="1">
      <c r="A139" s="10"/>
      <c r="B139" s="15">
        <v>4260</v>
      </c>
      <c r="C139" s="21" t="s">
        <v>76</v>
      </c>
      <c r="D139" s="58"/>
      <c r="E139" s="18">
        <v>35000</v>
      </c>
      <c r="F139" s="92"/>
    </row>
    <row r="140" spans="1:6" s="19" customFormat="1" ht="13.5" customHeight="1">
      <c r="A140" s="10"/>
      <c r="B140" s="15">
        <v>4300</v>
      </c>
      <c r="C140" s="16" t="s">
        <v>10</v>
      </c>
      <c r="D140" s="58"/>
      <c r="E140" s="18">
        <v>311269</v>
      </c>
      <c r="F140" s="92"/>
    </row>
    <row r="141" spans="1:6" s="19" customFormat="1" ht="13.5" customHeight="1">
      <c r="A141" s="10"/>
      <c r="B141" s="15"/>
      <c r="C141" s="16"/>
      <c r="D141" s="58"/>
      <c r="E141" s="18"/>
      <c r="F141" s="92"/>
    </row>
    <row r="142" spans="1:6" s="19" customFormat="1" ht="30" customHeight="1">
      <c r="A142" s="10"/>
      <c r="B142" s="10"/>
      <c r="C142" s="14" t="s">
        <v>401</v>
      </c>
      <c r="D142" s="37" t="s">
        <v>402</v>
      </c>
      <c r="E142" s="14">
        <f>E143</f>
        <v>5983</v>
      </c>
      <c r="F142" s="92"/>
    </row>
    <row r="143" spans="1:6" s="19" customFormat="1" ht="13.5" customHeight="1">
      <c r="A143" s="10"/>
      <c r="B143" s="15">
        <v>4210</v>
      </c>
      <c r="C143" s="16" t="s">
        <v>403</v>
      </c>
      <c r="D143" s="58"/>
      <c r="E143" s="18">
        <v>5983</v>
      </c>
      <c r="F143" s="92"/>
    </row>
    <row r="144" spans="1:6" s="19" customFormat="1" ht="13.5" customHeight="1">
      <c r="A144" s="10"/>
      <c r="B144" s="15"/>
      <c r="C144" s="16"/>
      <c r="D144" s="58"/>
      <c r="E144" s="18"/>
      <c r="F144" s="92"/>
    </row>
    <row r="145" spans="1:6" s="19" customFormat="1" ht="28.5" customHeight="1">
      <c r="A145" s="10"/>
      <c r="B145" s="15">
        <v>4300</v>
      </c>
      <c r="C145" s="87" t="s">
        <v>319</v>
      </c>
      <c r="D145" s="13" t="s">
        <v>9</v>
      </c>
      <c r="E145" s="70">
        <v>4000</v>
      </c>
      <c r="F145" s="92"/>
    </row>
    <row r="146" spans="1:6" s="19" customFormat="1" ht="13.5" customHeight="1">
      <c r="A146" s="10"/>
      <c r="B146" s="15"/>
      <c r="C146" s="87"/>
      <c r="D146" s="13"/>
      <c r="E146" s="70"/>
      <c r="F146" s="92"/>
    </row>
    <row r="147" spans="1:6" s="19" customFormat="1" ht="13.5" customHeight="1">
      <c r="A147" s="10"/>
      <c r="B147" s="15">
        <v>6050</v>
      </c>
      <c r="C147" s="16" t="s">
        <v>86</v>
      </c>
      <c r="D147" s="13"/>
      <c r="E147" s="14">
        <f>E149+E150</f>
        <v>350000</v>
      </c>
      <c r="F147" s="92"/>
    </row>
    <row r="148" spans="1:6" s="19" customFormat="1" ht="13.5" customHeight="1">
      <c r="A148" s="10"/>
      <c r="B148" s="15"/>
      <c r="C148" s="34" t="s">
        <v>55</v>
      </c>
      <c r="D148" s="13"/>
      <c r="E148" s="14"/>
      <c r="F148" s="92"/>
    </row>
    <row r="149" spans="1:6" s="19" customFormat="1" ht="28.5" customHeight="1">
      <c r="A149" s="10"/>
      <c r="B149" s="15"/>
      <c r="C149" s="16" t="s">
        <v>320</v>
      </c>
      <c r="D149" s="13" t="s">
        <v>9</v>
      </c>
      <c r="E149" s="18">
        <v>100000</v>
      </c>
      <c r="F149" s="92"/>
    </row>
    <row r="150" spans="1:6" s="19" customFormat="1" ht="27.75" customHeight="1">
      <c r="A150" s="10"/>
      <c r="B150" s="15"/>
      <c r="C150" s="16" t="s">
        <v>87</v>
      </c>
      <c r="D150" s="14" t="s">
        <v>71</v>
      </c>
      <c r="E150" s="18">
        <v>250000</v>
      </c>
      <c r="F150" s="92"/>
    </row>
    <row r="151" spans="1:6" s="19" customFormat="1" ht="13.5" customHeight="1">
      <c r="A151" s="10"/>
      <c r="B151" s="15"/>
      <c r="C151" s="16"/>
      <c r="D151" s="14"/>
      <c r="E151" s="18"/>
      <c r="F151" s="92"/>
    </row>
    <row r="152" spans="1:6" s="19" customFormat="1" ht="13.5" customHeight="1">
      <c r="A152" s="10"/>
      <c r="B152" s="15">
        <v>6060</v>
      </c>
      <c r="C152" s="16" t="s">
        <v>159</v>
      </c>
      <c r="D152" s="14" t="s">
        <v>404</v>
      </c>
      <c r="E152" s="14">
        <v>24017</v>
      </c>
      <c r="F152" s="92"/>
    </row>
    <row r="153" spans="1:6" s="19" customFormat="1" ht="27.75" customHeight="1">
      <c r="A153" s="10"/>
      <c r="B153" s="15"/>
      <c r="C153" s="16" t="s">
        <v>405</v>
      </c>
      <c r="D153" s="14"/>
      <c r="E153" s="18"/>
      <c r="F153" s="92"/>
    </row>
    <row r="154" spans="1:6" s="19" customFormat="1" ht="13.5" customHeight="1">
      <c r="A154" s="10"/>
      <c r="B154" s="15"/>
      <c r="C154" s="16"/>
      <c r="D154" s="14"/>
      <c r="E154" s="18"/>
      <c r="F154" s="92"/>
    </row>
    <row r="155" spans="1:5" ht="22.5" customHeight="1">
      <c r="A155" s="8">
        <v>750</v>
      </c>
      <c r="B155" s="8"/>
      <c r="C155" s="9" t="s">
        <v>88</v>
      </c>
      <c r="D155" s="9"/>
      <c r="E155" s="9">
        <f>E156+E163+E171+E178+E219+E231</f>
        <v>31766439</v>
      </c>
    </row>
    <row r="156" spans="1:5" ht="12.75">
      <c r="A156" s="10"/>
      <c r="B156" s="10">
        <v>75011</v>
      </c>
      <c r="C156" s="12" t="s">
        <v>89</v>
      </c>
      <c r="D156" s="14" t="s">
        <v>75</v>
      </c>
      <c r="E156" s="14">
        <f>SUM(E158:E161)</f>
        <v>901896</v>
      </c>
    </row>
    <row r="157" spans="1:5" ht="12.75">
      <c r="A157" s="10"/>
      <c r="B157" s="10"/>
      <c r="C157" s="14" t="s">
        <v>112</v>
      </c>
      <c r="D157" s="14"/>
      <c r="E157" s="14"/>
    </row>
    <row r="158" spans="1:5" ht="12.75">
      <c r="A158" s="10"/>
      <c r="B158" s="15">
        <v>4010</v>
      </c>
      <c r="C158" s="21" t="s">
        <v>41</v>
      </c>
      <c r="D158" s="58"/>
      <c r="E158" s="18">
        <v>744500</v>
      </c>
    </row>
    <row r="159" spans="1:5" ht="12.75">
      <c r="A159" s="10"/>
      <c r="B159" s="15">
        <v>4110</v>
      </c>
      <c r="C159" s="21" t="s">
        <v>42</v>
      </c>
      <c r="D159" s="58"/>
      <c r="E159" s="18">
        <v>128200</v>
      </c>
    </row>
    <row r="160" spans="1:5" ht="12.75">
      <c r="A160" s="10"/>
      <c r="B160" s="15">
        <v>4120</v>
      </c>
      <c r="C160" s="21" t="s">
        <v>43</v>
      </c>
      <c r="D160" s="58"/>
      <c r="E160" s="18">
        <v>18300</v>
      </c>
    </row>
    <row r="161" spans="1:5" ht="12.75">
      <c r="A161" s="10"/>
      <c r="B161" s="15">
        <v>4440</v>
      </c>
      <c r="C161" s="21" t="s">
        <v>90</v>
      </c>
      <c r="D161" s="58"/>
      <c r="E161" s="18">
        <v>10896</v>
      </c>
    </row>
    <row r="162" spans="1:5" ht="12.75">
      <c r="A162" s="10"/>
      <c r="B162" s="15"/>
      <c r="C162" s="21"/>
      <c r="D162" s="58"/>
      <c r="E162" s="18"/>
    </row>
    <row r="163" spans="1:5" ht="12.75">
      <c r="A163" s="10"/>
      <c r="B163" s="10">
        <v>75020</v>
      </c>
      <c r="C163" s="12" t="s">
        <v>91</v>
      </c>
      <c r="D163" s="14" t="s">
        <v>75</v>
      </c>
      <c r="E163" s="14">
        <f>SUM(E164:E169)</f>
        <v>2224900</v>
      </c>
    </row>
    <row r="164" spans="1:5" ht="12.75">
      <c r="A164" s="15"/>
      <c r="B164" s="15">
        <v>4010</v>
      </c>
      <c r="C164" s="16" t="s">
        <v>41</v>
      </c>
      <c r="D164" s="79"/>
      <c r="E164" s="18">
        <v>535400</v>
      </c>
    </row>
    <row r="165" spans="1:5" ht="12.75">
      <c r="A165" s="15"/>
      <c r="B165" s="15">
        <v>4110</v>
      </c>
      <c r="C165" s="16" t="s">
        <v>42</v>
      </c>
      <c r="D165" s="79"/>
      <c r="E165" s="18">
        <v>92200</v>
      </c>
    </row>
    <row r="166" spans="1:5" ht="12.75">
      <c r="A166" s="15"/>
      <c r="B166" s="15">
        <v>4120</v>
      </c>
      <c r="C166" s="21" t="s">
        <v>43</v>
      </c>
      <c r="D166" s="79"/>
      <c r="E166" s="18">
        <v>13100</v>
      </c>
    </row>
    <row r="167" spans="1:5" ht="12.75">
      <c r="A167" s="15"/>
      <c r="B167" s="15">
        <v>4210</v>
      </c>
      <c r="C167" s="16" t="s">
        <v>21</v>
      </c>
      <c r="D167" s="79"/>
      <c r="E167" s="18">
        <v>1069300</v>
      </c>
    </row>
    <row r="168" spans="1:5" ht="12.75">
      <c r="A168" s="15"/>
      <c r="B168" s="15">
        <v>4300</v>
      </c>
      <c r="C168" s="21" t="s">
        <v>44</v>
      </c>
      <c r="D168" s="79"/>
      <c r="E168" s="18">
        <v>500000</v>
      </c>
    </row>
    <row r="169" spans="1:5" ht="12.75">
      <c r="A169" s="15"/>
      <c r="B169" s="15">
        <v>4440</v>
      </c>
      <c r="C169" s="16" t="s">
        <v>90</v>
      </c>
      <c r="D169" s="79"/>
      <c r="E169" s="18">
        <v>14900</v>
      </c>
    </row>
    <row r="170" spans="1:5" ht="12.75">
      <c r="A170" s="15"/>
      <c r="B170" s="15"/>
      <c r="C170" s="16"/>
      <c r="D170" s="79"/>
      <c r="E170" s="18"/>
    </row>
    <row r="171" spans="1:5" ht="12.75">
      <c r="A171" s="10"/>
      <c r="B171" s="10">
        <v>75022</v>
      </c>
      <c r="C171" s="12" t="s">
        <v>92</v>
      </c>
      <c r="D171" s="13" t="s">
        <v>93</v>
      </c>
      <c r="E171" s="14">
        <f>SUM(E172:E176)</f>
        <v>635000</v>
      </c>
    </row>
    <row r="172" spans="1:5" ht="12.75">
      <c r="A172" s="10"/>
      <c r="B172" s="15">
        <v>3030</v>
      </c>
      <c r="C172" s="16" t="s">
        <v>66</v>
      </c>
      <c r="D172" s="14"/>
      <c r="E172" s="18">
        <v>505000</v>
      </c>
    </row>
    <row r="173" spans="1:5" ht="12.75">
      <c r="A173" s="10"/>
      <c r="B173" s="15">
        <v>4210</v>
      </c>
      <c r="C173" s="16" t="s">
        <v>21</v>
      </c>
      <c r="D173" s="14"/>
      <c r="E173" s="18">
        <v>37000</v>
      </c>
    </row>
    <row r="174" spans="1:5" ht="12.75">
      <c r="A174" s="10"/>
      <c r="B174" s="15">
        <v>4300</v>
      </c>
      <c r="C174" s="16" t="s">
        <v>44</v>
      </c>
      <c r="D174" s="14"/>
      <c r="E174" s="18">
        <v>63000</v>
      </c>
    </row>
    <row r="175" spans="1:5" ht="12.75">
      <c r="A175" s="10"/>
      <c r="B175" s="15">
        <v>4410</v>
      </c>
      <c r="C175" s="16" t="s">
        <v>94</v>
      </c>
      <c r="D175" s="14"/>
      <c r="E175" s="18">
        <v>12000</v>
      </c>
    </row>
    <row r="176" spans="1:5" ht="12.75">
      <c r="A176" s="15"/>
      <c r="B176" s="15">
        <v>4420</v>
      </c>
      <c r="C176" s="16" t="s">
        <v>95</v>
      </c>
      <c r="D176" s="79"/>
      <c r="E176" s="18">
        <v>18000</v>
      </c>
    </row>
    <row r="177" spans="1:5" ht="12.75">
      <c r="A177" s="15"/>
      <c r="B177" s="15"/>
      <c r="C177" s="16"/>
      <c r="D177" s="79"/>
      <c r="E177" s="18"/>
    </row>
    <row r="178" spans="1:5" ht="12.75">
      <c r="A178" s="10"/>
      <c r="B178" s="10">
        <v>75023</v>
      </c>
      <c r="C178" s="12" t="s">
        <v>96</v>
      </c>
      <c r="D178" s="14"/>
      <c r="E178" s="14">
        <f>E179+E181+E184+E207+E210+E212+E214+E216</f>
        <v>25532450</v>
      </c>
    </row>
    <row r="179" spans="1:5" ht="12.75">
      <c r="A179" s="10"/>
      <c r="B179" s="15"/>
      <c r="C179" s="14" t="s">
        <v>97</v>
      </c>
      <c r="D179" s="14" t="s">
        <v>98</v>
      </c>
      <c r="E179" s="14">
        <f>E180</f>
        <v>50000</v>
      </c>
    </row>
    <row r="180" spans="1:5" ht="25.5">
      <c r="A180" s="10"/>
      <c r="B180" s="15">
        <v>2580</v>
      </c>
      <c r="C180" s="16" t="s">
        <v>99</v>
      </c>
      <c r="D180" s="36"/>
      <c r="E180" s="18">
        <v>50000</v>
      </c>
    </row>
    <row r="181" spans="1:5" ht="25.5">
      <c r="A181" s="10"/>
      <c r="B181" s="15"/>
      <c r="C181" s="14" t="s">
        <v>112</v>
      </c>
      <c r="D181" s="14" t="s">
        <v>305</v>
      </c>
      <c r="E181" s="14">
        <f>E182</f>
        <v>100000</v>
      </c>
    </row>
    <row r="182" spans="1:5" ht="12.75">
      <c r="A182" s="10"/>
      <c r="B182" s="15">
        <v>4300</v>
      </c>
      <c r="C182" s="16" t="s">
        <v>10</v>
      </c>
      <c r="D182" s="14"/>
      <c r="E182" s="18">
        <v>100000</v>
      </c>
    </row>
    <row r="183" spans="1:5" ht="12.75">
      <c r="A183" s="10"/>
      <c r="B183" s="15"/>
      <c r="C183" s="16"/>
      <c r="D183" s="14"/>
      <c r="E183" s="18"/>
    </row>
    <row r="184" spans="1:5" ht="12.75">
      <c r="A184" s="10"/>
      <c r="B184" s="15"/>
      <c r="C184" s="14" t="s">
        <v>140</v>
      </c>
      <c r="D184" s="14" t="s">
        <v>98</v>
      </c>
      <c r="E184" s="14">
        <f>E185+E186+E188+E190+E192+E194+E195+E196+E197+E200+E201+E203+E204+E205</f>
        <v>23172340</v>
      </c>
    </row>
    <row r="185" spans="1:5" ht="12.75">
      <c r="A185" s="10"/>
      <c r="B185" s="15">
        <v>3020</v>
      </c>
      <c r="C185" s="16" t="s">
        <v>114</v>
      </c>
      <c r="D185" s="14"/>
      <c r="E185" s="18">
        <v>45000</v>
      </c>
    </row>
    <row r="186" spans="1:5" ht="12.75">
      <c r="A186" s="10"/>
      <c r="B186" s="15">
        <v>4010</v>
      </c>
      <c r="C186" s="16" t="s">
        <v>41</v>
      </c>
      <c r="D186" s="79"/>
      <c r="E186" s="18">
        <v>13577900</v>
      </c>
    </row>
    <row r="187" spans="1:6" s="62" customFormat="1" ht="12.75">
      <c r="A187" s="10"/>
      <c r="B187" s="15"/>
      <c r="C187" s="16" t="s">
        <v>100</v>
      </c>
      <c r="D187" s="79"/>
      <c r="E187" s="18">
        <v>134042</v>
      </c>
      <c r="F187" s="96"/>
    </row>
    <row r="188" spans="1:5" ht="12.75">
      <c r="A188" s="10"/>
      <c r="B188" s="15">
        <v>4040</v>
      </c>
      <c r="C188" s="16" t="s">
        <v>101</v>
      </c>
      <c r="D188" s="79"/>
      <c r="E188" s="18">
        <v>1100200</v>
      </c>
    </row>
    <row r="189" spans="1:6" s="62" customFormat="1" ht="12.75">
      <c r="A189" s="10"/>
      <c r="B189" s="15"/>
      <c r="C189" s="16" t="s">
        <v>100</v>
      </c>
      <c r="D189" s="79"/>
      <c r="E189" s="18">
        <v>10128</v>
      </c>
      <c r="F189" s="96"/>
    </row>
    <row r="190" spans="1:5" ht="12.75">
      <c r="A190" s="10"/>
      <c r="B190" s="15">
        <v>4110</v>
      </c>
      <c r="C190" s="16" t="s">
        <v>42</v>
      </c>
      <c r="D190" s="79"/>
      <c r="E190" s="18">
        <v>2453100</v>
      </c>
    </row>
    <row r="191" spans="1:6" s="62" customFormat="1" ht="12.75">
      <c r="A191" s="10"/>
      <c r="B191" s="15"/>
      <c r="C191" s="16" t="s">
        <v>100</v>
      </c>
      <c r="D191" s="79"/>
      <c r="E191" s="18">
        <v>12425</v>
      </c>
      <c r="F191" s="96"/>
    </row>
    <row r="192" spans="1:5" ht="12.75">
      <c r="A192" s="10"/>
      <c r="B192" s="15">
        <v>4120</v>
      </c>
      <c r="C192" s="16" t="s">
        <v>43</v>
      </c>
      <c r="D192" s="79"/>
      <c r="E192" s="18">
        <v>355000</v>
      </c>
    </row>
    <row r="193" spans="1:6" s="62" customFormat="1" ht="12.75">
      <c r="A193" s="10"/>
      <c r="B193" s="15"/>
      <c r="C193" s="16" t="s">
        <v>100</v>
      </c>
      <c r="D193" s="79"/>
      <c r="E193" s="18">
        <v>3167</v>
      </c>
      <c r="F193" s="96"/>
    </row>
    <row r="194" spans="1:5" ht="25.5">
      <c r="A194" s="10"/>
      <c r="B194" s="15">
        <v>4140</v>
      </c>
      <c r="C194" s="16" t="s">
        <v>102</v>
      </c>
      <c r="D194" s="79"/>
      <c r="E194" s="18">
        <v>3000</v>
      </c>
    </row>
    <row r="195" spans="1:5" ht="12.75">
      <c r="A195" s="10"/>
      <c r="B195" s="15">
        <v>4210</v>
      </c>
      <c r="C195" s="16" t="s">
        <v>21</v>
      </c>
      <c r="D195" s="79"/>
      <c r="E195" s="18">
        <v>1238000</v>
      </c>
    </row>
    <row r="196" spans="1:5" ht="12.75">
      <c r="A196" s="10"/>
      <c r="B196" s="15">
        <v>4260</v>
      </c>
      <c r="C196" s="16" t="s">
        <v>76</v>
      </c>
      <c r="D196" s="79"/>
      <c r="E196" s="18">
        <v>710000</v>
      </c>
    </row>
    <row r="197" spans="1:5" ht="12.75">
      <c r="A197" s="10"/>
      <c r="B197" s="15">
        <v>4270</v>
      </c>
      <c r="C197" s="16" t="s">
        <v>61</v>
      </c>
      <c r="E197" s="18">
        <v>629890</v>
      </c>
    </row>
    <row r="198" spans="1:5" ht="12.75">
      <c r="A198" s="10"/>
      <c r="B198" s="15"/>
      <c r="C198" s="16" t="s">
        <v>379</v>
      </c>
      <c r="D198" s="14"/>
      <c r="E198" s="72">
        <v>340000</v>
      </c>
    </row>
    <row r="199" spans="1:5" ht="12.75">
      <c r="A199" s="10"/>
      <c r="B199" s="15"/>
      <c r="C199" s="16" t="s">
        <v>322</v>
      </c>
      <c r="D199" s="14"/>
      <c r="E199" s="18">
        <v>25000</v>
      </c>
    </row>
    <row r="200" spans="1:5" ht="12.75">
      <c r="A200" s="10"/>
      <c r="B200" s="15">
        <v>4300</v>
      </c>
      <c r="C200" s="16" t="s">
        <v>10</v>
      </c>
      <c r="D200" s="14"/>
      <c r="E200" s="18">
        <v>2569700</v>
      </c>
    </row>
    <row r="201" spans="1:5" ht="12.75">
      <c r="A201" s="10"/>
      <c r="B201" s="15">
        <v>4410</v>
      </c>
      <c r="C201" s="16" t="s">
        <v>94</v>
      </c>
      <c r="D201" s="14"/>
      <c r="E201" s="18">
        <v>110000</v>
      </c>
    </row>
    <row r="202" spans="1:5" ht="12.75">
      <c r="A202" s="10"/>
      <c r="B202" s="15"/>
      <c r="C202" s="16" t="s">
        <v>103</v>
      </c>
      <c r="D202" s="14"/>
      <c r="E202" s="18">
        <v>698</v>
      </c>
    </row>
    <row r="203" spans="1:5" ht="12.75">
      <c r="A203" s="10"/>
      <c r="B203" s="15">
        <v>4420</v>
      </c>
      <c r="C203" s="16" t="s">
        <v>95</v>
      </c>
      <c r="D203" s="14"/>
      <c r="E203" s="18">
        <v>60000</v>
      </c>
    </row>
    <row r="204" spans="1:5" ht="12.75">
      <c r="A204" s="10"/>
      <c r="B204" s="15">
        <v>4430</v>
      </c>
      <c r="C204" s="16" t="s">
        <v>68</v>
      </c>
      <c r="D204" s="14"/>
      <c r="E204" s="18">
        <v>60000</v>
      </c>
    </row>
    <row r="205" spans="1:5" ht="12.75">
      <c r="A205" s="10"/>
      <c r="B205" s="15">
        <v>4440</v>
      </c>
      <c r="C205" s="16" t="s">
        <v>90</v>
      </c>
      <c r="D205" s="14"/>
      <c r="E205" s="18">
        <v>260550</v>
      </c>
    </row>
    <row r="206" spans="1:5" ht="12.75">
      <c r="A206" s="10"/>
      <c r="B206" s="15"/>
      <c r="C206" s="16"/>
      <c r="D206" s="14"/>
      <c r="E206" s="18"/>
    </row>
    <row r="207" spans="1:5" ht="12.75">
      <c r="A207" s="10"/>
      <c r="B207" s="15">
        <v>6050</v>
      </c>
      <c r="C207" s="16" t="s">
        <v>35</v>
      </c>
      <c r="D207" s="14"/>
      <c r="E207" s="18">
        <v>930110</v>
      </c>
    </row>
    <row r="208" spans="1:5" ht="25.5">
      <c r="A208" s="10"/>
      <c r="B208" s="15"/>
      <c r="C208" s="16" t="s">
        <v>104</v>
      </c>
      <c r="D208" s="14"/>
      <c r="E208" s="18">
        <v>400000</v>
      </c>
    </row>
    <row r="209" spans="1:5" ht="12.75">
      <c r="A209" s="10"/>
      <c r="B209" s="15"/>
      <c r="C209" s="16" t="s">
        <v>406</v>
      </c>
      <c r="D209" s="14"/>
      <c r="E209" s="18">
        <v>530110</v>
      </c>
    </row>
    <row r="210" spans="1:5" ht="12.75">
      <c r="A210" s="10"/>
      <c r="B210" s="15"/>
      <c r="C210" s="25" t="s">
        <v>106</v>
      </c>
      <c r="D210" s="14" t="s">
        <v>107</v>
      </c>
      <c r="E210" s="14">
        <f>E211</f>
        <v>615000</v>
      </c>
    </row>
    <row r="211" spans="1:5" ht="12.75">
      <c r="A211" s="10"/>
      <c r="B211" s="15">
        <v>6060</v>
      </c>
      <c r="C211" s="16" t="s">
        <v>108</v>
      </c>
      <c r="D211" s="14"/>
      <c r="E211" s="18">
        <v>615000</v>
      </c>
    </row>
    <row r="212" spans="1:5" ht="25.5">
      <c r="A212" s="10"/>
      <c r="B212" s="15"/>
      <c r="C212" s="14" t="s">
        <v>323</v>
      </c>
      <c r="D212" s="14" t="s">
        <v>107</v>
      </c>
      <c r="E212" s="14">
        <f>E213</f>
        <v>600000</v>
      </c>
    </row>
    <row r="213" spans="1:5" ht="12.75">
      <c r="A213" s="10"/>
      <c r="B213" s="15">
        <v>6060</v>
      </c>
      <c r="C213" s="16" t="s">
        <v>108</v>
      </c>
      <c r="D213" s="14"/>
      <c r="E213" s="18">
        <v>600000</v>
      </c>
    </row>
    <row r="214" spans="1:5" ht="12.75">
      <c r="A214" s="10"/>
      <c r="B214" s="15"/>
      <c r="C214" s="14" t="s">
        <v>109</v>
      </c>
      <c r="D214" s="14" t="s">
        <v>324</v>
      </c>
      <c r="E214" s="14">
        <f>E215</f>
        <v>50000</v>
      </c>
    </row>
    <row r="215" spans="1:5" ht="12.75">
      <c r="A215" s="10"/>
      <c r="B215" s="15">
        <v>6060</v>
      </c>
      <c r="C215" s="16" t="s">
        <v>108</v>
      </c>
      <c r="D215" s="14"/>
      <c r="E215" s="18">
        <v>50000</v>
      </c>
    </row>
    <row r="216" spans="1:5" ht="25.5">
      <c r="A216" s="10"/>
      <c r="B216" s="15"/>
      <c r="C216" s="14" t="s">
        <v>325</v>
      </c>
      <c r="D216" s="14" t="s">
        <v>326</v>
      </c>
      <c r="E216" s="14">
        <f>E217</f>
        <v>15000</v>
      </c>
    </row>
    <row r="217" spans="1:5" ht="12.75">
      <c r="A217" s="10"/>
      <c r="B217" s="15">
        <v>6060</v>
      </c>
      <c r="C217" s="16" t="s">
        <v>108</v>
      </c>
      <c r="D217" s="14"/>
      <c r="E217" s="18">
        <v>15000</v>
      </c>
    </row>
    <row r="218" spans="1:5" ht="12.75">
      <c r="A218" s="10"/>
      <c r="B218" s="15"/>
      <c r="C218" s="16"/>
      <c r="D218" s="14"/>
      <c r="E218" s="18"/>
    </row>
    <row r="219" spans="1:5" ht="25.5">
      <c r="A219" s="15"/>
      <c r="B219" s="10">
        <v>75045</v>
      </c>
      <c r="C219" s="12" t="s">
        <v>110</v>
      </c>
      <c r="D219" s="13" t="s">
        <v>111</v>
      </c>
      <c r="E219" s="14">
        <f>E221+E227</f>
        <v>41343</v>
      </c>
    </row>
    <row r="220" spans="1:5" ht="12.75">
      <c r="A220" s="15"/>
      <c r="B220" s="10"/>
      <c r="C220" s="12"/>
      <c r="D220" s="13"/>
      <c r="E220" s="14"/>
    </row>
    <row r="221" spans="1:5" ht="12.75">
      <c r="A221" s="15"/>
      <c r="B221" s="10"/>
      <c r="C221" s="14" t="s">
        <v>112</v>
      </c>
      <c r="D221" s="13"/>
      <c r="E221" s="79">
        <f>SUM(E222:E226)</f>
        <v>17000</v>
      </c>
    </row>
    <row r="222" spans="1:5" ht="12.75">
      <c r="A222" s="15"/>
      <c r="B222" s="15">
        <v>4110</v>
      </c>
      <c r="C222" s="16" t="s">
        <v>42</v>
      </c>
      <c r="D222" s="14"/>
      <c r="E222" s="18">
        <v>1500</v>
      </c>
    </row>
    <row r="223" spans="1:5" ht="12.75">
      <c r="A223" s="15"/>
      <c r="B223" s="15">
        <v>4120</v>
      </c>
      <c r="C223" s="16" t="s">
        <v>43</v>
      </c>
      <c r="D223" s="14"/>
      <c r="E223" s="18">
        <v>411</v>
      </c>
    </row>
    <row r="224" spans="1:5" ht="12.75">
      <c r="A224" s="15"/>
      <c r="B224" s="15">
        <v>4210</v>
      </c>
      <c r="C224" s="16" t="s">
        <v>21</v>
      </c>
      <c r="D224" s="14"/>
      <c r="E224" s="18">
        <v>5005</v>
      </c>
    </row>
    <row r="225" spans="1:5" ht="12.75">
      <c r="A225" s="15"/>
      <c r="B225" s="15">
        <v>4260</v>
      </c>
      <c r="C225" s="16" t="s">
        <v>76</v>
      </c>
      <c r="D225" s="14"/>
      <c r="E225" s="18">
        <v>875</v>
      </c>
    </row>
    <row r="226" spans="1:5" ht="12.75">
      <c r="A226" s="15"/>
      <c r="B226" s="15">
        <v>4300</v>
      </c>
      <c r="C226" s="16" t="s">
        <v>10</v>
      </c>
      <c r="D226" s="14"/>
      <c r="E226" s="18">
        <v>9209</v>
      </c>
    </row>
    <row r="227" spans="1:5" ht="12.75">
      <c r="A227" s="15"/>
      <c r="B227" s="15"/>
      <c r="C227" s="14" t="s">
        <v>113</v>
      </c>
      <c r="D227" s="31"/>
      <c r="E227" s="79">
        <f>E228+E229</f>
        <v>24343</v>
      </c>
    </row>
    <row r="228" spans="1:5" ht="12.75">
      <c r="A228" s="15"/>
      <c r="B228" s="15">
        <v>3020</v>
      </c>
      <c r="C228" s="16" t="s">
        <v>114</v>
      </c>
      <c r="D228" s="31"/>
      <c r="E228" s="18">
        <v>21176</v>
      </c>
    </row>
    <row r="229" spans="1:5" ht="12.75">
      <c r="A229" s="15"/>
      <c r="B229" s="15">
        <v>4300</v>
      </c>
      <c r="C229" s="16" t="s">
        <v>10</v>
      </c>
      <c r="D229" s="31"/>
      <c r="E229" s="18">
        <v>3167</v>
      </c>
    </row>
    <row r="230" spans="1:5" ht="12.75">
      <c r="A230" s="15"/>
      <c r="B230" s="15"/>
      <c r="C230" s="16"/>
      <c r="D230" s="31"/>
      <c r="E230" s="18"/>
    </row>
    <row r="231" spans="1:5" ht="13.5" customHeight="1">
      <c r="A231" s="10"/>
      <c r="B231" s="10">
        <v>75095</v>
      </c>
      <c r="C231" s="12" t="s">
        <v>15</v>
      </c>
      <c r="E231" s="14">
        <f>E232+E237+E239+E245</f>
        <v>2430850</v>
      </c>
    </row>
    <row r="232" spans="1:5" ht="12.75">
      <c r="A232" s="10"/>
      <c r="B232" s="10"/>
      <c r="C232" s="14" t="s">
        <v>64</v>
      </c>
      <c r="D232" s="14" t="s">
        <v>105</v>
      </c>
      <c r="E232" s="14">
        <f>SUM(E233:E236)</f>
        <v>936950</v>
      </c>
    </row>
    <row r="233" spans="1:5" ht="12.75">
      <c r="A233" s="10"/>
      <c r="B233" s="15">
        <v>4210</v>
      </c>
      <c r="C233" s="16" t="s">
        <v>21</v>
      </c>
      <c r="D233" s="14"/>
      <c r="E233" s="18">
        <v>87500</v>
      </c>
    </row>
    <row r="234" spans="1:5" ht="12.75">
      <c r="A234" s="10"/>
      <c r="B234" s="15">
        <v>4300</v>
      </c>
      <c r="C234" s="29" t="s">
        <v>10</v>
      </c>
      <c r="D234" s="14"/>
      <c r="E234" s="18">
        <v>174450</v>
      </c>
    </row>
    <row r="235" spans="1:5" ht="12.75">
      <c r="A235" s="10"/>
      <c r="B235" s="15">
        <v>4590</v>
      </c>
      <c r="C235" s="29" t="s">
        <v>115</v>
      </c>
      <c r="D235" s="14"/>
      <c r="E235" s="18">
        <v>401800</v>
      </c>
    </row>
    <row r="236" spans="1:5" ht="12.75">
      <c r="A236" s="10"/>
      <c r="B236" s="15">
        <v>4610</v>
      </c>
      <c r="C236" s="29" t="s">
        <v>116</v>
      </c>
      <c r="D236" s="14"/>
      <c r="E236" s="18">
        <v>273200</v>
      </c>
    </row>
    <row r="237" spans="1:5" ht="25.5">
      <c r="A237" s="15"/>
      <c r="B237" s="15"/>
      <c r="C237" s="14" t="s">
        <v>306</v>
      </c>
      <c r="D237" s="13" t="s">
        <v>122</v>
      </c>
      <c r="E237" s="70">
        <f>E238</f>
        <v>101513</v>
      </c>
    </row>
    <row r="238" spans="1:5" ht="12.75">
      <c r="A238" s="15"/>
      <c r="B238" s="15">
        <v>4302</v>
      </c>
      <c r="C238" s="16" t="s">
        <v>44</v>
      </c>
      <c r="D238" s="31"/>
      <c r="E238" s="18">
        <v>101513</v>
      </c>
    </row>
    <row r="239" spans="1:5" ht="12.75">
      <c r="A239" s="10"/>
      <c r="B239" s="15"/>
      <c r="C239" s="14" t="s">
        <v>117</v>
      </c>
      <c r="D239" s="14" t="s">
        <v>105</v>
      </c>
      <c r="E239" s="14">
        <f>SUM(E240:E244)</f>
        <v>1081900</v>
      </c>
    </row>
    <row r="240" spans="1:5" ht="12.75">
      <c r="A240" s="10"/>
      <c r="B240" s="15">
        <v>4010</v>
      </c>
      <c r="C240" s="16" t="s">
        <v>118</v>
      </c>
      <c r="D240" s="79"/>
      <c r="E240" s="18">
        <v>835600</v>
      </c>
    </row>
    <row r="241" spans="1:5" ht="12.75">
      <c r="A241" s="10"/>
      <c r="B241" s="15">
        <v>4040</v>
      </c>
      <c r="C241" s="16" t="s">
        <v>119</v>
      </c>
      <c r="D241" s="79"/>
      <c r="E241" s="18">
        <v>48500</v>
      </c>
    </row>
    <row r="242" spans="1:5" ht="12.75">
      <c r="A242" s="10"/>
      <c r="B242" s="15">
        <v>4110</v>
      </c>
      <c r="C242" s="16" t="s">
        <v>120</v>
      </c>
      <c r="D242" s="79"/>
      <c r="E242" s="18">
        <v>157100</v>
      </c>
    </row>
    <row r="243" spans="1:5" ht="12.75">
      <c r="A243" s="10"/>
      <c r="B243" s="15">
        <v>4120</v>
      </c>
      <c r="C243" s="16" t="s">
        <v>43</v>
      </c>
      <c r="D243" s="79"/>
      <c r="E243" s="18">
        <v>21700</v>
      </c>
    </row>
    <row r="244" spans="1:5" ht="12.75">
      <c r="A244" s="10"/>
      <c r="B244" s="15">
        <v>4440</v>
      </c>
      <c r="C244" s="16" t="s">
        <v>90</v>
      </c>
      <c r="D244" s="79"/>
      <c r="E244" s="18">
        <v>19000</v>
      </c>
    </row>
    <row r="245" spans="1:5" ht="25.5">
      <c r="A245" s="10"/>
      <c r="B245" s="15"/>
      <c r="C245" s="14" t="s">
        <v>121</v>
      </c>
      <c r="D245" s="13" t="s">
        <v>122</v>
      </c>
      <c r="E245" s="14">
        <f>SUM(E246:E250)</f>
        <v>310487</v>
      </c>
    </row>
    <row r="246" spans="1:5" ht="12.75">
      <c r="A246" s="10"/>
      <c r="B246" s="15">
        <v>4210</v>
      </c>
      <c r="C246" s="16" t="s">
        <v>21</v>
      </c>
      <c r="D246" s="79"/>
      <c r="E246" s="18">
        <v>7000</v>
      </c>
    </row>
    <row r="247" spans="1:5" ht="12.75">
      <c r="A247" s="10"/>
      <c r="B247" s="15">
        <v>4300</v>
      </c>
      <c r="C247" s="29" t="s">
        <v>10</v>
      </c>
      <c r="D247" s="79"/>
      <c r="E247" s="18">
        <v>157487</v>
      </c>
    </row>
    <row r="248" spans="1:5" ht="12.75">
      <c r="A248" s="10"/>
      <c r="B248" s="15">
        <v>4410</v>
      </c>
      <c r="C248" s="29" t="s">
        <v>94</v>
      </c>
      <c r="D248" s="79"/>
      <c r="E248" s="18">
        <v>2000</v>
      </c>
    </row>
    <row r="249" spans="1:5" ht="12.75">
      <c r="A249" s="10"/>
      <c r="B249" s="15">
        <v>4420</v>
      </c>
      <c r="C249" s="29" t="s">
        <v>95</v>
      </c>
      <c r="D249" s="79"/>
      <c r="E249" s="18">
        <v>4000</v>
      </c>
    </row>
    <row r="250" spans="1:5" ht="12.75">
      <c r="A250" s="10"/>
      <c r="B250" s="15">
        <v>4430</v>
      </c>
      <c r="C250" s="29" t="s">
        <v>68</v>
      </c>
      <c r="D250" s="79"/>
      <c r="E250" s="18">
        <v>140000</v>
      </c>
    </row>
    <row r="251" spans="1:5" ht="12.75">
      <c r="A251" s="15"/>
      <c r="B251" s="15"/>
      <c r="C251" s="34" t="s">
        <v>55</v>
      </c>
      <c r="D251" s="79"/>
      <c r="E251" s="18"/>
    </row>
    <row r="252" spans="1:5" ht="12.75">
      <c r="A252" s="15"/>
      <c r="B252" s="15"/>
      <c r="C252" s="34" t="s">
        <v>123</v>
      </c>
      <c r="D252" s="79"/>
      <c r="E252" s="18">
        <v>48900</v>
      </c>
    </row>
    <row r="253" spans="1:5" ht="12.75">
      <c r="A253" s="15"/>
      <c r="B253" s="15"/>
      <c r="C253" s="34" t="s">
        <v>393</v>
      </c>
      <c r="D253" s="79"/>
      <c r="E253" s="18">
        <v>23928</v>
      </c>
    </row>
    <row r="254" spans="1:5" ht="12.75">
      <c r="A254" s="15"/>
      <c r="B254" s="15"/>
      <c r="C254" s="34" t="s">
        <v>124</v>
      </c>
      <c r="D254" s="79"/>
      <c r="E254" s="18">
        <v>6454</v>
      </c>
    </row>
    <row r="255" spans="1:5" ht="12.75">
      <c r="A255" s="15"/>
      <c r="B255" s="15"/>
      <c r="C255" s="34" t="s">
        <v>125</v>
      </c>
      <c r="D255" s="79"/>
      <c r="E255" s="18">
        <v>24008</v>
      </c>
    </row>
    <row r="256" spans="1:5" ht="12.75">
      <c r="A256" s="15"/>
      <c r="B256" s="15"/>
      <c r="C256" s="34" t="s">
        <v>126</v>
      </c>
      <c r="D256" s="79"/>
      <c r="E256" s="18">
        <v>19215</v>
      </c>
    </row>
    <row r="257" spans="1:5" ht="12.75">
      <c r="A257" s="15"/>
      <c r="B257" s="15"/>
      <c r="C257" s="34" t="s">
        <v>127</v>
      </c>
      <c r="D257" s="79"/>
      <c r="E257" s="18">
        <v>600</v>
      </c>
    </row>
    <row r="258" spans="1:5" ht="12.75">
      <c r="A258" s="15"/>
      <c r="B258" s="15"/>
      <c r="C258" s="34" t="s">
        <v>321</v>
      </c>
      <c r="D258" s="79"/>
      <c r="E258" s="18">
        <v>10000</v>
      </c>
    </row>
    <row r="259" spans="1:5" ht="12.75">
      <c r="A259" s="15"/>
      <c r="B259" s="15"/>
      <c r="C259" s="34"/>
      <c r="D259" s="79"/>
      <c r="E259" s="18"/>
    </row>
    <row r="260" spans="1:5" ht="25.5">
      <c r="A260" s="8">
        <v>751</v>
      </c>
      <c r="B260" s="8"/>
      <c r="C260" s="9" t="s">
        <v>128</v>
      </c>
      <c r="D260" s="9"/>
      <c r="E260" s="9">
        <f>E261+E270</f>
        <v>182185</v>
      </c>
    </row>
    <row r="261" spans="1:5" ht="25.5">
      <c r="A261" s="15"/>
      <c r="B261" s="10">
        <v>75101</v>
      </c>
      <c r="C261" s="12" t="s">
        <v>129</v>
      </c>
      <c r="D261" s="14" t="s">
        <v>130</v>
      </c>
      <c r="E261" s="14">
        <f>SUM(E263:E268)</f>
        <v>20342</v>
      </c>
    </row>
    <row r="262" spans="1:5" ht="12.75">
      <c r="A262" s="15"/>
      <c r="B262" s="10"/>
      <c r="C262" s="14" t="s">
        <v>112</v>
      </c>
      <c r="D262" s="14"/>
      <c r="E262" s="14"/>
    </row>
    <row r="263" spans="1:5" ht="12.75">
      <c r="A263" s="15"/>
      <c r="B263" s="15">
        <v>4010</v>
      </c>
      <c r="C263" s="16" t="s">
        <v>118</v>
      </c>
      <c r="D263" s="79"/>
      <c r="E263" s="18">
        <v>9050</v>
      </c>
    </row>
    <row r="264" spans="1:5" ht="12.75">
      <c r="A264" s="15"/>
      <c r="B264" s="15">
        <v>4110</v>
      </c>
      <c r="C264" s="16" t="s">
        <v>120</v>
      </c>
      <c r="D264" s="79"/>
      <c r="E264" s="18">
        <v>1740</v>
      </c>
    </row>
    <row r="265" spans="1:5" ht="12.75">
      <c r="A265" s="15"/>
      <c r="B265" s="15">
        <v>4120</v>
      </c>
      <c r="C265" s="16" t="s">
        <v>43</v>
      </c>
      <c r="D265" s="79"/>
      <c r="E265" s="18">
        <v>222</v>
      </c>
    </row>
    <row r="266" spans="1:5" ht="12.75">
      <c r="A266" s="15"/>
      <c r="B266" s="15">
        <v>4210</v>
      </c>
      <c r="C266" s="16" t="s">
        <v>21</v>
      </c>
      <c r="D266" s="79"/>
      <c r="E266" s="18">
        <v>1000</v>
      </c>
    </row>
    <row r="267" spans="1:5" ht="12.75">
      <c r="A267" s="15"/>
      <c r="B267" s="15">
        <v>4300</v>
      </c>
      <c r="C267" s="16" t="s">
        <v>10</v>
      </c>
      <c r="D267" s="79"/>
      <c r="E267" s="18">
        <v>7980</v>
      </c>
    </row>
    <row r="268" spans="1:5" ht="12.75">
      <c r="A268" s="15"/>
      <c r="B268" s="15">
        <v>4440</v>
      </c>
      <c r="C268" s="16" t="s">
        <v>90</v>
      </c>
      <c r="D268" s="79"/>
      <c r="E268" s="18">
        <v>350</v>
      </c>
    </row>
    <row r="269" spans="1:5" ht="12.75">
      <c r="A269" s="15"/>
      <c r="B269" s="15"/>
      <c r="C269" s="16"/>
      <c r="D269" s="79"/>
      <c r="E269" s="18"/>
    </row>
    <row r="270" spans="1:5" ht="12.75">
      <c r="A270" s="15"/>
      <c r="B270" s="10">
        <v>75113</v>
      </c>
      <c r="C270" s="12" t="s">
        <v>307</v>
      </c>
      <c r="D270" s="14" t="s">
        <v>308</v>
      </c>
      <c r="E270" s="14">
        <f>SUM(E272:E276)</f>
        <v>161843</v>
      </c>
    </row>
    <row r="271" spans="1:5" ht="12.75">
      <c r="A271" s="15"/>
      <c r="B271" s="10"/>
      <c r="C271" s="14" t="s">
        <v>112</v>
      </c>
      <c r="D271" s="14"/>
      <c r="E271" s="14"/>
    </row>
    <row r="272" spans="1:5" ht="12.75">
      <c r="A272" s="15"/>
      <c r="B272" s="15">
        <v>3030</v>
      </c>
      <c r="C272" s="16" t="s">
        <v>66</v>
      </c>
      <c r="D272" s="14"/>
      <c r="E272" s="18">
        <v>101920</v>
      </c>
    </row>
    <row r="273" spans="1:5" ht="12.75">
      <c r="A273" s="15"/>
      <c r="B273" s="15">
        <v>4110</v>
      </c>
      <c r="C273" s="16" t="s">
        <v>42</v>
      </c>
      <c r="D273" s="14"/>
      <c r="E273" s="18">
        <v>4737</v>
      </c>
    </row>
    <row r="274" spans="1:5" ht="12.75">
      <c r="A274" s="15"/>
      <c r="B274" s="15">
        <v>4120</v>
      </c>
      <c r="C274" s="16" t="s">
        <v>43</v>
      </c>
      <c r="D274" s="14"/>
      <c r="E274" s="18">
        <v>674</v>
      </c>
    </row>
    <row r="275" spans="1:5" ht="12.75">
      <c r="A275" s="15"/>
      <c r="B275" s="15">
        <v>4210</v>
      </c>
      <c r="C275" s="16" t="s">
        <v>21</v>
      </c>
      <c r="D275" s="79"/>
      <c r="E275" s="18">
        <v>11305</v>
      </c>
    </row>
    <row r="276" spans="1:5" ht="12.75">
      <c r="A276" s="15"/>
      <c r="B276" s="15">
        <v>4300</v>
      </c>
      <c r="C276" s="16" t="s">
        <v>10</v>
      </c>
      <c r="D276" s="79"/>
      <c r="E276" s="18">
        <v>43207</v>
      </c>
    </row>
    <row r="277" spans="1:5" ht="12.75">
      <c r="A277" s="15"/>
      <c r="B277" s="15"/>
      <c r="C277" s="16"/>
      <c r="D277" s="79"/>
      <c r="E277" s="18"/>
    </row>
    <row r="278" spans="1:5" ht="25.5">
      <c r="A278" s="8">
        <v>754</v>
      </c>
      <c r="B278" s="8"/>
      <c r="C278" s="9" t="s">
        <v>131</v>
      </c>
      <c r="D278" s="81"/>
      <c r="E278" s="9">
        <f>E279+E289+E297+E300</f>
        <v>341000</v>
      </c>
    </row>
    <row r="279" spans="1:5" ht="25.5">
      <c r="A279" s="10"/>
      <c r="B279" s="10">
        <v>75412</v>
      </c>
      <c r="C279" s="12" t="s">
        <v>132</v>
      </c>
      <c r="D279" s="13" t="s">
        <v>111</v>
      </c>
      <c r="E279" s="14">
        <f>SUM(E280:E287)</f>
        <v>230000</v>
      </c>
    </row>
    <row r="280" spans="1:5" ht="12.75">
      <c r="A280" s="15"/>
      <c r="B280" s="15">
        <v>3030</v>
      </c>
      <c r="C280" s="16" t="s">
        <v>66</v>
      </c>
      <c r="D280" s="14"/>
      <c r="E280" s="18">
        <v>10000</v>
      </c>
    </row>
    <row r="281" spans="1:5" ht="12.75">
      <c r="A281" s="15"/>
      <c r="B281" s="15">
        <v>4110</v>
      </c>
      <c r="C281" s="16" t="s">
        <v>42</v>
      </c>
      <c r="D281" s="14"/>
      <c r="E281" s="18">
        <v>5200</v>
      </c>
    </row>
    <row r="282" spans="1:5" ht="12.75">
      <c r="A282" s="15"/>
      <c r="B282" s="15">
        <v>4120</v>
      </c>
      <c r="C282" s="16" t="s">
        <v>43</v>
      </c>
      <c r="D282" s="14"/>
      <c r="E282" s="18">
        <v>1400</v>
      </c>
    </row>
    <row r="283" spans="1:5" ht="12.75">
      <c r="A283" s="15"/>
      <c r="B283" s="15">
        <v>4210</v>
      </c>
      <c r="C283" s="16" t="s">
        <v>21</v>
      </c>
      <c r="D283" s="14"/>
      <c r="E283" s="18">
        <v>60100</v>
      </c>
    </row>
    <row r="284" spans="1:5" ht="12.75">
      <c r="A284" s="15"/>
      <c r="B284" s="15">
        <v>4260</v>
      </c>
      <c r="C284" s="16" t="s">
        <v>76</v>
      </c>
      <c r="D284" s="14"/>
      <c r="E284" s="18">
        <v>33500</v>
      </c>
    </row>
    <row r="285" spans="1:5" ht="12.75">
      <c r="A285" s="15"/>
      <c r="B285" s="15">
        <v>4270</v>
      </c>
      <c r="C285" s="16" t="s">
        <v>61</v>
      </c>
      <c r="D285" s="14"/>
      <c r="E285" s="18">
        <v>24300</v>
      </c>
    </row>
    <row r="286" spans="1:5" ht="12.75">
      <c r="A286" s="15"/>
      <c r="B286" s="15">
        <v>4300</v>
      </c>
      <c r="C286" s="16" t="s">
        <v>10</v>
      </c>
      <c r="D286" s="14"/>
      <c r="E286" s="18">
        <v>74900</v>
      </c>
    </row>
    <row r="287" spans="1:5" ht="12.75">
      <c r="A287" s="15"/>
      <c r="B287" s="15">
        <v>4430</v>
      </c>
      <c r="C287" s="16" t="s">
        <v>68</v>
      </c>
      <c r="D287" s="14"/>
      <c r="E287" s="18">
        <v>20600</v>
      </c>
    </row>
    <row r="288" spans="1:5" ht="12.75">
      <c r="A288" s="15"/>
      <c r="B288" s="15"/>
      <c r="C288" s="16"/>
      <c r="D288" s="14"/>
      <c r="E288" s="18"/>
    </row>
    <row r="289" spans="1:5" ht="25.5">
      <c r="A289" s="10"/>
      <c r="B289" s="10">
        <v>75414</v>
      </c>
      <c r="C289" s="12" t="s">
        <v>133</v>
      </c>
      <c r="D289" s="13" t="s">
        <v>111</v>
      </c>
      <c r="E289" s="14">
        <f>E290</f>
        <v>12000</v>
      </c>
    </row>
    <row r="290" spans="1:5" ht="12.75">
      <c r="A290" s="10"/>
      <c r="B290" s="10"/>
      <c r="C290" s="14" t="s">
        <v>70</v>
      </c>
      <c r="D290" s="13"/>
      <c r="E290" s="14">
        <f>SUM(E291:E294)</f>
        <v>12000</v>
      </c>
    </row>
    <row r="291" spans="1:5" ht="12.75">
      <c r="A291" s="10"/>
      <c r="B291" s="15">
        <v>4210</v>
      </c>
      <c r="C291" s="16" t="s">
        <v>21</v>
      </c>
      <c r="D291" s="14"/>
      <c r="E291" s="18">
        <v>4196</v>
      </c>
    </row>
    <row r="292" spans="1:5" ht="12.75">
      <c r="A292" s="10"/>
      <c r="B292" s="15">
        <v>4270</v>
      </c>
      <c r="C292" s="16" t="s">
        <v>61</v>
      </c>
      <c r="D292" s="14"/>
      <c r="E292" s="18">
        <v>1650</v>
      </c>
    </row>
    <row r="293" spans="1:5" ht="12.75">
      <c r="A293" s="10"/>
      <c r="B293" s="15">
        <v>4300</v>
      </c>
      <c r="C293" s="16" t="s">
        <v>10</v>
      </c>
      <c r="D293" s="14"/>
      <c r="E293" s="18">
        <v>1154</v>
      </c>
    </row>
    <row r="294" spans="1:5" ht="12.75">
      <c r="A294" s="10"/>
      <c r="B294" s="15">
        <v>6060</v>
      </c>
      <c r="C294" s="16" t="s">
        <v>108</v>
      </c>
      <c r="D294" s="14"/>
      <c r="E294" s="18">
        <v>5000</v>
      </c>
    </row>
    <row r="295" spans="1:5" ht="12.75">
      <c r="A295" s="10"/>
      <c r="B295" s="15"/>
      <c r="C295" s="16" t="s">
        <v>134</v>
      </c>
      <c r="D295" s="14"/>
      <c r="E295" s="18"/>
    </row>
    <row r="296" spans="1:5" ht="12.75">
      <c r="A296" s="10"/>
      <c r="B296" s="15"/>
      <c r="C296" s="16"/>
      <c r="D296" s="14"/>
      <c r="E296" s="18"/>
    </row>
    <row r="297" spans="1:6" s="19" customFormat="1" ht="25.5">
      <c r="A297" s="10"/>
      <c r="B297" s="10">
        <v>75415</v>
      </c>
      <c r="C297" s="12" t="s">
        <v>135</v>
      </c>
      <c r="D297" s="14" t="s">
        <v>136</v>
      </c>
      <c r="E297" s="14">
        <f>E298</f>
        <v>70000</v>
      </c>
      <c r="F297" s="92"/>
    </row>
    <row r="298" spans="1:5" ht="27.75" customHeight="1">
      <c r="A298" s="10"/>
      <c r="B298" s="15">
        <v>2820</v>
      </c>
      <c r="C298" s="16" t="s">
        <v>137</v>
      </c>
      <c r="D298" s="14"/>
      <c r="E298" s="18">
        <v>70000</v>
      </c>
    </row>
    <row r="299" spans="1:5" ht="27.75" customHeight="1">
      <c r="A299" s="10"/>
      <c r="B299" s="15"/>
      <c r="C299" s="16"/>
      <c r="D299" s="14"/>
      <c r="E299" s="18"/>
    </row>
    <row r="300" spans="1:6" s="19" customFormat="1" ht="25.5">
      <c r="A300" s="10"/>
      <c r="B300" s="10">
        <v>75478</v>
      </c>
      <c r="C300" s="12" t="s">
        <v>138</v>
      </c>
      <c r="D300" s="13" t="s">
        <v>111</v>
      </c>
      <c r="E300" s="14">
        <f>SUM(E301:E304)</f>
        <v>29000</v>
      </c>
      <c r="F300" s="92"/>
    </row>
    <row r="301" spans="1:5" ht="12.75">
      <c r="A301" s="15"/>
      <c r="B301" s="15">
        <v>4110</v>
      </c>
      <c r="C301" s="16" t="s">
        <v>42</v>
      </c>
      <c r="D301" s="14"/>
      <c r="E301" s="18">
        <v>600</v>
      </c>
    </row>
    <row r="302" spans="1:5" ht="12.75">
      <c r="A302" s="15"/>
      <c r="B302" s="15">
        <v>4120</v>
      </c>
      <c r="C302" s="16" t="s">
        <v>43</v>
      </c>
      <c r="D302" s="14"/>
      <c r="E302" s="18">
        <v>100</v>
      </c>
    </row>
    <row r="303" spans="1:5" ht="12.75">
      <c r="A303" s="10"/>
      <c r="B303" s="15">
        <v>4210</v>
      </c>
      <c r="C303" s="16" t="s">
        <v>21</v>
      </c>
      <c r="D303" s="14"/>
      <c r="E303" s="18">
        <v>18300</v>
      </c>
    </row>
    <row r="304" spans="1:5" ht="12.75">
      <c r="A304" s="10"/>
      <c r="B304" s="15">
        <v>4300</v>
      </c>
      <c r="C304" s="16" t="s">
        <v>10</v>
      </c>
      <c r="D304" s="14"/>
      <c r="E304" s="18">
        <v>10000</v>
      </c>
    </row>
    <row r="305" spans="1:5" ht="12.75">
      <c r="A305" s="10"/>
      <c r="B305" s="15"/>
      <c r="C305" s="16"/>
      <c r="D305" s="14"/>
      <c r="E305" s="18"/>
    </row>
    <row r="306" spans="1:5" ht="51">
      <c r="A306" s="8">
        <v>756</v>
      </c>
      <c r="B306" s="8"/>
      <c r="C306" s="9" t="s">
        <v>394</v>
      </c>
      <c r="D306" s="9"/>
      <c r="E306" s="9">
        <f>E307</f>
        <v>425000</v>
      </c>
    </row>
    <row r="307" spans="1:5" ht="25.5">
      <c r="A307" s="10"/>
      <c r="B307" s="10">
        <v>75647</v>
      </c>
      <c r="C307" s="12" t="s">
        <v>139</v>
      </c>
      <c r="D307" s="2"/>
      <c r="E307" s="14">
        <f>E308+E314</f>
        <v>425000</v>
      </c>
    </row>
    <row r="308" spans="1:5" ht="12.75">
      <c r="A308" s="10"/>
      <c r="B308" s="10"/>
      <c r="C308" s="14" t="s">
        <v>140</v>
      </c>
      <c r="D308" s="14" t="s">
        <v>105</v>
      </c>
      <c r="E308" s="14">
        <f>SUM(E309:E313)</f>
        <v>252000</v>
      </c>
    </row>
    <row r="309" spans="1:5" ht="12.75">
      <c r="A309" s="10"/>
      <c r="B309" s="15">
        <v>4010</v>
      </c>
      <c r="C309" s="16" t="s">
        <v>41</v>
      </c>
      <c r="D309" s="14"/>
      <c r="E309" s="18">
        <v>52300</v>
      </c>
    </row>
    <row r="310" spans="1:5" ht="12.75">
      <c r="A310" s="10"/>
      <c r="B310" s="15">
        <v>4100</v>
      </c>
      <c r="C310" s="16" t="s">
        <v>141</v>
      </c>
      <c r="D310" s="14"/>
      <c r="E310" s="18">
        <v>12500</v>
      </c>
    </row>
    <row r="311" spans="1:5" ht="12.75">
      <c r="A311" s="10"/>
      <c r="B311" s="15">
        <v>4110</v>
      </c>
      <c r="C311" s="16" t="s">
        <v>42</v>
      </c>
      <c r="D311" s="14"/>
      <c r="E311" s="18">
        <v>9150</v>
      </c>
    </row>
    <row r="312" spans="1:5" ht="12.75">
      <c r="A312" s="10"/>
      <c r="B312" s="15">
        <v>4120</v>
      </c>
      <c r="C312" s="16" t="s">
        <v>43</v>
      </c>
      <c r="D312" s="14"/>
      <c r="E312" s="18">
        <v>1320</v>
      </c>
    </row>
    <row r="313" spans="1:5" ht="12.75">
      <c r="A313" s="10"/>
      <c r="B313" s="15">
        <v>4300</v>
      </c>
      <c r="C313" s="16" t="s">
        <v>10</v>
      </c>
      <c r="D313" s="14"/>
      <c r="E313" s="18">
        <v>176730</v>
      </c>
    </row>
    <row r="314" spans="1:5" ht="25.5">
      <c r="A314" s="10"/>
      <c r="B314" s="15"/>
      <c r="C314" s="14" t="s">
        <v>142</v>
      </c>
      <c r="D314" s="14" t="s">
        <v>29</v>
      </c>
      <c r="E314" s="14">
        <f>E315</f>
        <v>173000</v>
      </c>
    </row>
    <row r="315" spans="1:5" ht="12.75">
      <c r="A315" s="10"/>
      <c r="B315" s="15">
        <v>4300</v>
      </c>
      <c r="C315" s="16" t="s">
        <v>10</v>
      </c>
      <c r="D315" s="14"/>
      <c r="E315" s="18">
        <v>173000</v>
      </c>
    </row>
    <row r="316" spans="1:5" ht="12.75">
      <c r="A316" s="10"/>
      <c r="B316" s="15"/>
      <c r="C316" s="16"/>
      <c r="D316" s="14"/>
      <c r="E316" s="18"/>
    </row>
    <row r="317" spans="1:5" ht="22.5" customHeight="1">
      <c r="A317" s="8">
        <v>757</v>
      </c>
      <c r="B317" s="8"/>
      <c r="C317" s="9" t="s">
        <v>143</v>
      </c>
      <c r="D317" s="9"/>
      <c r="E317" s="9">
        <f>E318</f>
        <v>1400000</v>
      </c>
    </row>
    <row r="318" spans="1:5" ht="25.5">
      <c r="A318" s="10"/>
      <c r="B318" s="10">
        <v>75702</v>
      </c>
      <c r="C318" s="12" t="s">
        <v>144</v>
      </c>
      <c r="D318" s="14" t="s">
        <v>29</v>
      </c>
      <c r="E318" s="14">
        <f>E319+E320</f>
        <v>1400000</v>
      </c>
    </row>
    <row r="319" spans="1:5" ht="25.5">
      <c r="A319" s="15"/>
      <c r="B319" s="15">
        <v>4310</v>
      </c>
      <c r="C319" s="16" t="s">
        <v>145</v>
      </c>
      <c r="D319" s="79"/>
      <c r="E319" s="18">
        <v>150000</v>
      </c>
    </row>
    <row r="320" spans="1:5" ht="25.5">
      <c r="A320" s="15"/>
      <c r="B320" s="15">
        <v>8070</v>
      </c>
      <c r="C320" s="16" t="s">
        <v>146</v>
      </c>
      <c r="D320" s="79"/>
      <c r="E320" s="18">
        <v>1250000</v>
      </c>
    </row>
    <row r="321" spans="1:5" ht="12.75">
      <c r="A321" s="15"/>
      <c r="B321" s="15"/>
      <c r="C321" s="16"/>
      <c r="D321" s="79"/>
      <c r="E321" s="18"/>
    </row>
    <row r="322" spans="1:5" ht="22.5" customHeight="1">
      <c r="A322" s="8">
        <v>758</v>
      </c>
      <c r="B322" s="8"/>
      <c r="C322" s="9" t="s">
        <v>147</v>
      </c>
      <c r="D322" s="9"/>
      <c r="E322" s="9">
        <f>E323</f>
        <v>1319760</v>
      </c>
    </row>
    <row r="323" spans="1:5" ht="12.75">
      <c r="A323" s="10"/>
      <c r="B323" s="10">
        <v>75818</v>
      </c>
      <c r="C323" s="12" t="s">
        <v>148</v>
      </c>
      <c r="D323" s="13" t="s">
        <v>149</v>
      </c>
      <c r="E323" s="14">
        <f>E325+E327</f>
        <v>1319760</v>
      </c>
    </row>
    <row r="324" spans="1:5" ht="12.75">
      <c r="A324" s="10"/>
      <c r="B324" s="10"/>
      <c r="C324" s="16" t="s">
        <v>55</v>
      </c>
      <c r="D324" s="14"/>
      <c r="E324" s="14"/>
    </row>
    <row r="325" spans="1:5" ht="12.75">
      <c r="A325" s="10"/>
      <c r="B325" s="15"/>
      <c r="C325" s="14" t="s">
        <v>150</v>
      </c>
      <c r="D325" s="79"/>
      <c r="E325" s="14">
        <f>E326</f>
        <v>103300</v>
      </c>
    </row>
    <row r="326" spans="1:5" ht="12.75">
      <c r="A326" s="10"/>
      <c r="B326" s="15">
        <v>4810</v>
      </c>
      <c r="C326" s="16" t="s">
        <v>327</v>
      </c>
      <c r="D326" s="79"/>
      <c r="E326" s="18">
        <v>103300</v>
      </c>
    </row>
    <row r="327" spans="1:5" ht="12.75">
      <c r="A327" s="10"/>
      <c r="B327" s="15"/>
      <c r="C327" s="14" t="s">
        <v>151</v>
      </c>
      <c r="D327" s="79"/>
      <c r="E327" s="14">
        <f>E328+E329</f>
        <v>1216460</v>
      </c>
    </row>
    <row r="328" spans="1:5" ht="12.75">
      <c r="A328" s="10"/>
      <c r="B328" s="15">
        <v>4810</v>
      </c>
      <c r="C328" s="16" t="s">
        <v>327</v>
      </c>
      <c r="D328" s="79"/>
      <c r="E328" s="18">
        <v>738060</v>
      </c>
    </row>
    <row r="329" spans="1:5" ht="12.75">
      <c r="A329" s="10"/>
      <c r="B329" s="15">
        <v>6800</v>
      </c>
      <c r="C329" s="16" t="s">
        <v>328</v>
      </c>
      <c r="D329" s="79"/>
      <c r="E329" s="18">
        <v>478400</v>
      </c>
    </row>
    <row r="330" spans="1:5" ht="12.75">
      <c r="A330" s="10"/>
      <c r="B330" s="15"/>
      <c r="C330" s="16"/>
      <c r="D330" s="79"/>
      <c r="E330" s="18"/>
    </row>
    <row r="331" spans="1:7" ht="22.5" customHeight="1">
      <c r="A331" s="38">
        <v>801</v>
      </c>
      <c r="B331" s="38"/>
      <c r="C331" s="39" t="s">
        <v>152</v>
      </c>
      <c r="D331" s="40"/>
      <c r="E331" s="40">
        <f>E332+E372+E377+E381+E385+E389+E405+E430+E436+E441+E444</f>
        <v>15383609</v>
      </c>
      <c r="G331" s="76"/>
    </row>
    <row r="332" spans="1:9" ht="12.75">
      <c r="A332" s="41"/>
      <c r="B332" s="41">
        <v>80101</v>
      </c>
      <c r="C332" s="42" t="s">
        <v>153</v>
      </c>
      <c r="D332" s="49"/>
      <c r="E332" s="43">
        <f>E334+E337+E340+E344+E347+E350+E356+E359+E362+E366+E369</f>
        <v>2888828</v>
      </c>
      <c r="H332" s="76"/>
      <c r="I332" s="76"/>
    </row>
    <row r="333" spans="1:5" ht="12.75">
      <c r="A333" s="41"/>
      <c r="B333" s="41"/>
      <c r="C333" s="42"/>
      <c r="D333" s="49"/>
      <c r="E333" s="43"/>
    </row>
    <row r="334" spans="1:7" ht="12.75">
      <c r="A334" s="41"/>
      <c r="B334" s="41"/>
      <c r="C334" s="43" t="s">
        <v>329</v>
      </c>
      <c r="D334" s="49"/>
      <c r="E334" s="43">
        <f>E335</f>
        <v>192900</v>
      </c>
      <c r="G334" s="76"/>
    </row>
    <row r="335" spans="1:5" ht="12.75">
      <c r="A335" s="44"/>
      <c r="B335" s="44">
        <v>4270</v>
      </c>
      <c r="C335" s="46" t="s">
        <v>330</v>
      </c>
      <c r="D335" s="49" t="s">
        <v>158</v>
      </c>
      <c r="E335" s="47">
        <v>192900</v>
      </c>
    </row>
    <row r="336" spans="1:5" ht="12.75">
      <c r="A336" s="44"/>
      <c r="B336" s="44"/>
      <c r="C336" s="46"/>
      <c r="D336" s="49"/>
      <c r="E336" s="47"/>
    </row>
    <row r="337" spans="1:5" ht="12.75">
      <c r="A337" s="41"/>
      <c r="B337" s="41"/>
      <c r="C337" s="43" t="s">
        <v>331</v>
      </c>
      <c r="D337" s="49"/>
      <c r="E337" s="43">
        <f>E338</f>
        <v>190038</v>
      </c>
    </row>
    <row r="338" spans="1:5" ht="12.75">
      <c r="A338" s="44"/>
      <c r="B338" s="44">
        <v>4270</v>
      </c>
      <c r="C338" s="46" t="s">
        <v>332</v>
      </c>
      <c r="D338" s="49" t="s">
        <v>158</v>
      </c>
      <c r="E338" s="47">
        <v>190038</v>
      </c>
    </row>
    <row r="339" spans="1:5" ht="12.75">
      <c r="A339" s="44"/>
      <c r="B339" s="44"/>
      <c r="C339" s="46"/>
      <c r="D339" s="49"/>
      <c r="E339" s="47"/>
    </row>
    <row r="340" spans="1:5" ht="12.75">
      <c r="A340" s="41"/>
      <c r="B340" s="41"/>
      <c r="C340" s="43" t="s">
        <v>333</v>
      </c>
      <c r="D340" s="49"/>
      <c r="E340" s="43">
        <f>E341+E342</f>
        <v>1413000</v>
      </c>
    </row>
    <row r="341" spans="1:5" ht="12.75">
      <c r="A341" s="44"/>
      <c r="B341" s="44">
        <v>6050</v>
      </c>
      <c r="C341" s="46" t="s">
        <v>86</v>
      </c>
      <c r="D341" s="49" t="s">
        <v>158</v>
      </c>
      <c r="E341" s="47">
        <v>1386000</v>
      </c>
    </row>
    <row r="342" spans="1:5" ht="12.75">
      <c r="A342" s="44"/>
      <c r="B342" s="44">
        <v>6060</v>
      </c>
      <c r="C342" s="46" t="s">
        <v>159</v>
      </c>
      <c r="D342" s="49" t="s">
        <v>158</v>
      </c>
      <c r="E342" s="47">
        <v>27000</v>
      </c>
    </row>
    <row r="343" spans="1:5" ht="12.75">
      <c r="A343" s="44"/>
      <c r="B343" s="44"/>
      <c r="C343" s="46"/>
      <c r="D343" s="49"/>
      <c r="E343" s="47"/>
    </row>
    <row r="344" spans="1:5" ht="12.75">
      <c r="A344" s="41"/>
      <c r="B344" s="41"/>
      <c r="C344" s="43" t="s">
        <v>334</v>
      </c>
      <c r="D344" s="49"/>
      <c r="E344" s="43">
        <f>E345</f>
        <v>56000</v>
      </c>
    </row>
    <row r="345" spans="1:5" ht="12.75">
      <c r="A345" s="44"/>
      <c r="B345" s="44">
        <v>4270</v>
      </c>
      <c r="C345" s="46" t="s">
        <v>335</v>
      </c>
      <c r="D345" s="49" t="s">
        <v>158</v>
      </c>
      <c r="E345" s="47">
        <v>56000</v>
      </c>
    </row>
    <row r="346" spans="1:5" ht="12.75">
      <c r="A346" s="44"/>
      <c r="B346" s="44"/>
      <c r="C346" s="46"/>
      <c r="D346" s="49"/>
      <c r="E346" s="47"/>
    </row>
    <row r="347" spans="1:5" ht="12.75">
      <c r="A347" s="41"/>
      <c r="B347" s="41"/>
      <c r="C347" s="43" t="s">
        <v>336</v>
      </c>
      <c r="D347" s="49"/>
      <c r="E347" s="43">
        <f>E348</f>
        <v>85000</v>
      </c>
    </row>
    <row r="348" spans="1:5" ht="12.75">
      <c r="A348" s="44"/>
      <c r="B348" s="44">
        <v>4270</v>
      </c>
      <c r="C348" s="46" t="s">
        <v>330</v>
      </c>
      <c r="D348" s="49" t="s">
        <v>158</v>
      </c>
      <c r="E348" s="47">
        <v>85000</v>
      </c>
    </row>
    <row r="349" spans="1:5" ht="12.75">
      <c r="A349" s="44"/>
      <c r="B349" s="44"/>
      <c r="C349" s="46"/>
      <c r="D349" s="49"/>
      <c r="E349" s="47"/>
    </row>
    <row r="350" spans="1:5" ht="12.75">
      <c r="A350" s="41"/>
      <c r="B350" s="41"/>
      <c r="C350" s="43" t="s">
        <v>337</v>
      </c>
      <c r="D350" s="49"/>
      <c r="E350" s="43">
        <f>E351+E352</f>
        <v>88500</v>
      </c>
    </row>
    <row r="351" spans="1:5" ht="25.5">
      <c r="A351" s="44"/>
      <c r="B351" s="44">
        <v>4270</v>
      </c>
      <c r="C351" s="46" t="s">
        <v>338</v>
      </c>
      <c r="D351" s="49" t="s">
        <v>158</v>
      </c>
      <c r="E351" s="47">
        <v>50000</v>
      </c>
    </row>
    <row r="352" spans="1:5" ht="12.75">
      <c r="A352" s="44"/>
      <c r="B352" s="44">
        <v>6050</v>
      </c>
      <c r="C352" s="46" t="s">
        <v>339</v>
      </c>
      <c r="D352" s="49" t="s">
        <v>158</v>
      </c>
      <c r="E352" s="47">
        <f>E353+E354</f>
        <v>38500</v>
      </c>
    </row>
    <row r="353" spans="1:5" ht="12.75">
      <c r="A353" s="44"/>
      <c r="B353" s="44"/>
      <c r="C353" s="46" t="s">
        <v>340</v>
      </c>
      <c r="D353" s="49"/>
      <c r="E353" s="47">
        <v>18400</v>
      </c>
    </row>
    <row r="354" spans="1:5" ht="12.75">
      <c r="A354" s="44"/>
      <c r="B354" s="44"/>
      <c r="C354" s="46" t="s">
        <v>341</v>
      </c>
      <c r="D354" s="49"/>
      <c r="E354" s="47">
        <v>20100</v>
      </c>
    </row>
    <row r="355" spans="1:5" ht="12.75">
      <c r="A355" s="44"/>
      <c r="B355" s="44"/>
      <c r="C355" s="46"/>
      <c r="D355" s="49"/>
      <c r="E355" s="47"/>
    </row>
    <row r="356" spans="1:5" ht="12.75">
      <c r="A356" s="41"/>
      <c r="B356" s="41"/>
      <c r="C356" s="43" t="s">
        <v>342</v>
      </c>
      <c r="D356" s="49"/>
      <c r="E356" s="43">
        <f>E357</f>
        <v>10000</v>
      </c>
    </row>
    <row r="357" spans="1:5" ht="12.75">
      <c r="A357" s="44"/>
      <c r="B357" s="44">
        <v>6050</v>
      </c>
      <c r="C357" s="46" t="s">
        <v>86</v>
      </c>
      <c r="D357" s="49" t="s">
        <v>158</v>
      </c>
      <c r="E357" s="47">
        <v>10000</v>
      </c>
    </row>
    <row r="358" spans="1:5" ht="12.75">
      <c r="A358" s="44"/>
      <c r="B358" s="44"/>
      <c r="C358" s="46"/>
      <c r="D358" s="49"/>
      <c r="E358" s="47"/>
    </row>
    <row r="359" spans="1:5" ht="12.75">
      <c r="A359" s="44"/>
      <c r="B359" s="44"/>
      <c r="C359" s="49" t="s">
        <v>343</v>
      </c>
      <c r="D359" s="49"/>
      <c r="E359" s="49">
        <f>E360</f>
        <v>75000</v>
      </c>
    </row>
    <row r="360" spans="1:5" ht="25.5">
      <c r="A360" s="44"/>
      <c r="B360" s="44">
        <v>4270</v>
      </c>
      <c r="C360" s="46" t="s">
        <v>344</v>
      </c>
      <c r="D360" s="49" t="s">
        <v>158</v>
      </c>
      <c r="E360" s="47">
        <v>75000</v>
      </c>
    </row>
    <row r="361" spans="1:5" ht="12.75">
      <c r="A361" s="44"/>
      <c r="B361" s="44"/>
      <c r="C361" s="46"/>
      <c r="D361" s="49"/>
      <c r="E361" s="47"/>
    </row>
    <row r="362" spans="1:5" ht="12.75">
      <c r="A362" s="44"/>
      <c r="B362" s="45"/>
      <c r="C362" s="43" t="s">
        <v>154</v>
      </c>
      <c r="D362" s="49"/>
      <c r="E362" s="43">
        <f>E363+E364</f>
        <v>767300</v>
      </c>
    </row>
    <row r="363" spans="1:5" ht="25.5">
      <c r="A363" s="44"/>
      <c r="B363" s="45">
        <v>2540</v>
      </c>
      <c r="C363" s="46" t="s">
        <v>345</v>
      </c>
      <c r="D363" s="49" t="s">
        <v>158</v>
      </c>
      <c r="E363" s="47">
        <v>647300</v>
      </c>
    </row>
    <row r="364" spans="1:5" ht="38.25">
      <c r="A364" s="44"/>
      <c r="B364" s="45">
        <v>2590</v>
      </c>
      <c r="C364" s="46" t="s">
        <v>363</v>
      </c>
      <c r="D364" s="49" t="s">
        <v>158</v>
      </c>
      <c r="E364" s="47">
        <v>120000</v>
      </c>
    </row>
    <row r="365" spans="1:5" ht="12.75">
      <c r="A365" s="44"/>
      <c r="B365" s="45"/>
      <c r="C365" s="46"/>
      <c r="D365" s="49"/>
      <c r="E365" s="47"/>
    </row>
    <row r="366" spans="1:5" ht="38.25">
      <c r="A366" s="44"/>
      <c r="B366" s="45"/>
      <c r="C366" s="43" t="s">
        <v>380</v>
      </c>
      <c r="D366" s="49"/>
      <c r="E366" s="43">
        <f>E367</f>
        <v>10090</v>
      </c>
    </row>
    <row r="367" spans="1:5" ht="12.75">
      <c r="A367" s="44"/>
      <c r="B367" s="45">
        <v>3110</v>
      </c>
      <c r="C367" s="46" t="s">
        <v>309</v>
      </c>
      <c r="D367" s="49" t="s">
        <v>158</v>
      </c>
      <c r="E367" s="47">
        <v>10090</v>
      </c>
    </row>
    <row r="368" spans="1:5" ht="12.75">
      <c r="A368" s="44"/>
      <c r="B368" s="45"/>
      <c r="C368" s="46"/>
      <c r="D368" s="49"/>
      <c r="E368" s="47"/>
    </row>
    <row r="369" spans="1:5" ht="12.75">
      <c r="A369" s="44"/>
      <c r="B369" s="45"/>
      <c r="C369" s="49" t="s">
        <v>346</v>
      </c>
      <c r="D369" s="49"/>
      <c r="E369" s="49">
        <f>E370</f>
        <v>1000</v>
      </c>
    </row>
    <row r="370" spans="1:5" ht="12.75">
      <c r="A370" s="44"/>
      <c r="B370" s="45">
        <v>4300</v>
      </c>
      <c r="C370" s="46" t="s">
        <v>10</v>
      </c>
      <c r="D370" s="49" t="s">
        <v>155</v>
      </c>
      <c r="E370" s="47">
        <v>1000</v>
      </c>
    </row>
    <row r="371" spans="1:5" ht="12.75">
      <c r="A371" s="44"/>
      <c r="B371" s="45"/>
      <c r="C371" s="46"/>
      <c r="D371" s="88"/>
      <c r="E371" s="47"/>
    </row>
    <row r="372" spans="1:5" ht="12.75">
      <c r="A372" s="44"/>
      <c r="B372" s="48">
        <v>80102</v>
      </c>
      <c r="C372" s="42" t="s">
        <v>156</v>
      </c>
      <c r="E372" s="43">
        <f>E373</f>
        <v>1546500</v>
      </c>
    </row>
    <row r="373" spans="1:5" ht="12.75">
      <c r="A373" s="44"/>
      <c r="B373" s="45"/>
      <c r="C373" s="49" t="s">
        <v>157</v>
      </c>
      <c r="D373" s="49"/>
      <c r="E373" s="50">
        <f>E374+E375</f>
        <v>1546500</v>
      </c>
    </row>
    <row r="374" spans="1:5" ht="12.75">
      <c r="A374" s="44"/>
      <c r="B374" s="44">
        <v>6050</v>
      </c>
      <c r="C374" s="46" t="s">
        <v>86</v>
      </c>
      <c r="D374" s="49" t="s">
        <v>158</v>
      </c>
      <c r="E374" s="51">
        <v>1391000</v>
      </c>
    </row>
    <row r="375" spans="1:5" ht="12.75">
      <c r="A375" s="44"/>
      <c r="B375" s="44">
        <v>6060</v>
      </c>
      <c r="C375" s="46" t="s">
        <v>159</v>
      </c>
      <c r="D375" s="49" t="s">
        <v>158</v>
      </c>
      <c r="E375" s="51">
        <v>155500</v>
      </c>
    </row>
    <row r="376" spans="1:5" ht="12.75">
      <c r="A376" s="44"/>
      <c r="B376" s="44"/>
      <c r="C376" s="46"/>
      <c r="D376" s="49"/>
      <c r="E376" s="51"/>
    </row>
    <row r="377" spans="1:5" ht="12.75">
      <c r="A377" s="44"/>
      <c r="B377" s="48">
        <v>80104</v>
      </c>
      <c r="C377" s="52" t="s">
        <v>381</v>
      </c>
      <c r="D377" s="2"/>
      <c r="E377" s="50">
        <f>E378</f>
        <v>1378000</v>
      </c>
    </row>
    <row r="378" spans="1:5" ht="12.75">
      <c r="A378" s="44"/>
      <c r="C378" s="49" t="s">
        <v>160</v>
      </c>
      <c r="D378" s="49"/>
      <c r="E378" s="50">
        <f>E379</f>
        <v>1378000</v>
      </c>
    </row>
    <row r="379" spans="1:5" ht="25.5">
      <c r="A379" s="44"/>
      <c r="B379" s="44">
        <v>2540</v>
      </c>
      <c r="C379" s="46" t="s">
        <v>345</v>
      </c>
      <c r="D379" s="49" t="s">
        <v>155</v>
      </c>
      <c r="E379" s="51">
        <v>1378000</v>
      </c>
    </row>
    <row r="380" spans="1:5" ht="12.75">
      <c r="A380" s="44"/>
      <c r="B380" s="44"/>
      <c r="C380" s="46"/>
      <c r="D380" s="49"/>
      <c r="E380" s="51"/>
    </row>
    <row r="381" spans="1:5" ht="12.75">
      <c r="A381" s="48"/>
      <c r="B381" s="48">
        <v>80110</v>
      </c>
      <c r="C381" s="52" t="s">
        <v>161</v>
      </c>
      <c r="D381" s="49"/>
      <c r="E381" s="50">
        <f>E383</f>
        <v>216100</v>
      </c>
    </row>
    <row r="382" spans="1:5" ht="12.75">
      <c r="A382" s="44"/>
      <c r="B382" s="44"/>
      <c r="C382" s="49" t="s">
        <v>162</v>
      </c>
      <c r="D382" s="49"/>
      <c r="E382" s="50">
        <f>E383</f>
        <v>216100</v>
      </c>
    </row>
    <row r="383" spans="1:5" ht="25.5">
      <c r="A383" s="44"/>
      <c r="B383" s="44">
        <v>2540</v>
      </c>
      <c r="C383" s="46" t="s">
        <v>345</v>
      </c>
      <c r="D383" s="49" t="s">
        <v>155</v>
      </c>
      <c r="E383" s="51">
        <v>216100</v>
      </c>
    </row>
    <row r="384" spans="1:5" ht="12.75">
      <c r="A384" s="44"/>
      <c r="B384" s="44"/>
      <c r="C384" s="46"/>
      <c r="D384" s="49"/>
      <c r="E384" s="51"/>
    </row>
    <row r="385" spans="1:5" ht="12.75">
      <c r="A385" s="44"/>
      <c r="B385" s="41">
        <v>80113</v>
      </c>
      <c r="C385" s="42" t="s">
        <v>163</v>
      </c>
      <c r="D385" s="49"/>
      <c r="E385" s="50">
        <f>E386</f>
        <v>3700</v>
      </c>
    </row>
    <row r="386" spans="1:5" ht="25.5">
      <c r="A386" s="44"/>
      <c r="B386" s="45"/>
      <c r="C386" s="49" t="s">
        <v>164</v>
      </c>
      <c r="D386" s="49"/>
      <c r="E386" s="50">
        <f>E387</f>
        <v>3700</v>
      </c>
    </row>
    <row r="387" spans="1:5" ht="12.75">
      <c r="A387" s="44"/>
      <c r="B387" s="45">
        <v>4410</v>
      </c>
      <c r="C387" s="53" t="s">
        <v>165</v>
      </c>
      <c r="D387" s="49" t="s">
        <v>158</v>
      </c>
      <c r="E387" s="51">
        <v>3700</v>
      </c>
    </row>
    <row r="388" spans="1:5" ht="12.75">
      <c r="A388" s="44"/>
      <c r="B388" s="45"/>
      <c r="C388" s="53"/>
      <c r="D388" s="49"/>
      <c r="E388" s="51"/>
    </row>
    <row r="389" spans="1:5" ht="12.75">
      <c r="A389" s="48"/>
      <c r="B389" s="48">
        <v>80120</v>
      </c>
      <c r="C389" s="52" t="s">
        <v>166</v>
      </c>
      <c r="D389" s="49"/>
      <c r="E389" s="49">
        <f>E390+E393+E397+E402</f>
        <v>1221000</v>
      </c>
    </row>
    <row r="390" spans="1:5" ht="12.75">
      <c r="A390" s="48"/>
      <c r="B390" s="44"/>
      <c r="C390" s="49" t="s">
        <v>347</v>
      </c>
      <c r="D390" s="49"/>
      <c r="E390" s="50">
        <f>E391</f>
        <v>10000</v>
      </c>
    </row>
    <row r="391" spans="1:5" ht="12.75">
      <c r="A391" s="48"/>
      <c r="B391" s="44">
        <v>6050</v>
      </c>
      <c r="C391" s="46" t="s">
        <v>86</v>
      </c>
      <c r="D391" s="49" t="s">
        <v>158</v>
      </c>
      <c r="E391" s="51">
        <v>10000</v>
      </c>
    </row>
    <row r="392" spans="1:5" ht="12.75">
      <c r="A392" s="48"/>
      <c r="B392" s="44"/>
      <c r="C392" s="46"/>
      <c r="D392" s="49"/>
      <c r="E392" s="51"/>
    </row>
    <row r="393" spans="1:5" ht="25.5">
      <c r="A393" s="48"/>
      <c r="B393" s="44"/>
      <c r="C393" s="49" t="s">
        <v>348</v>
      </c>
      <c r="D393" s="49"/>
      <c r="E393" s="50">
        <f>E394+E395</f>
        <v>112000</v>
      </c>
    </row>
    <row r="394" spans="1:5" ht="12.75">
      <c r="A394" s="48"/>
      <c r="B394" s="44">
        <v>4270</v>
      </c>
      <c r="C394" s="46" t="s">
        <v>349</v>
      </c>
      <c r="D394" s="49" t="s">
        <v>158</v>
      </c>
      <c r="E394" s="51">
        <v>100000</v>
      </c>
    </row>
    <row r="395" spans="1:5" ht="12.75">
      <c r="A395" s="48"/>
      <c r="B395" s="44">
        <v>6050</v>
      </c>
      <c r="C395" s="46" t="s">
        <v>86</v>
      </c>
      <c r="D395" s="49" t="s">
        <v>158</v>
      </c>
      <c r="E395" s="51">
        <v>12000</v>
      </c>
    </row>
    <row r="396" spans="1:5" ht="12.75">
      <c r="A396" s="48"/>
      <c r="B396" s="44"/>
      <c r="C396" s="46"/>
      <c r="D396" s="49"/>
      <c r="E396" s="51"/>
    </row>
    <row r="397" spans="1:5" ht="25.5">
      <c r="A397" s="48"/>
      <c r="B397" s="44"/>
      <c r="C397" s="49" t="s">
        <v>168</v>
      </c>
      <c r="D397" s="49" t="s">
        <v>158</v>
      </c>
      <c r="E397" s="50">
        <f>E398+E399+E400</f>
        <v>7200</v>
      </c>
    </row>
    <row r="398" spans="1:5" ht="12.75">
      <c r="A398" s="48"/>
      <c r="B398" s="44">
        <v>4010</v>
      </c>
      <c r="C398" s="46" t="s">
        <v>118</v>
      </c>
      <c r="D398" s="49"/>
      <c r="E398" s="51">
        <v>6000</v>
      </c>
    </row>
    <row r="399" spans="1:5" ht="12.75">
      <c r="A399" s="48"/>
      <c r="B399" s="44">
        <v>4110</v>
      </c>
      <c r="C399" s="46" t="s">
        <v>120</v>
      </c>
      <c r="D399" s="49"/>
      <c r="E399" s="51">
        <v>1100</v>
      </c>
    </row>
    <row r="400" spans="1:5" ht="12.75">
      <c r="A400" s="48"/>
      <c r="B400" s="44">
        <v>4120</v>
      </c>
      <c r="C400" s="46" t="s">
        <v>169</v>
      </c>
      <c r="D400" s="49"/>
      <c r="E400" s="51">
        <v>100</v>
      </c>
    </row>
    <row r="401" spans="1:5" ht="12.75">
      <c r="A401" s="48"/>
      <c r="B401" s="44"/>
      <c r="C401" s="46"/>
      <c r="D401" s="49"/>
      <c r="E401" s="51"/>
    </row>
    <row r="402" spans="1:5" ht="12.75">
      <c r="A402" s="48"/>
      <c r="B402" s="44"/>
      <c r="C402" s="49" t="s">
        <v>170</v>
      </c>
      <c r="D402" s="49" t="s">
        <v>155</v>
      </c>
      <c r="E402" s="50">
        <f>E403</f>
        <v>1091800</v>
      </c>
    </row>
    <row r="403" spans="1:5" ht="25.5">
      <c r="A403" s="48"/>
      <c r="B403" s="44">
        <v>2540</v>
      </c>
      <c r="C403" s="46" t="s">
        <v>345</v>
      </c>
      <c r="D403" s="49" t="s">
        <v>155</v>
      </c>
      <c r="E403" s="51">
        <v>1091800</v>
      </c>
    </row>
    <row r="404" spans="1:5" ht="12.75">
      <c r="A404" s="44"/>
      <c r="B404" s="44"/>
      <c r="C404" s="54"/>
      <c r="D404" s="49"/>
      <c r="E404" s="51"/>
    </row>
    <row r="405" spans="1:5" ht="12.75">
      <c r="A405" s="41"/>
      <c r="B405" s="41">
        <v>80130</v>
      </c>
      <c r="C405" s="42" t="s">
        <v>171</v>
      </c>
      <c r="D405" s="49"/>
      <c r="E405" s="43">
        <f>E407+E410+E413+E416+E419+E424+E427</f>
        <v>4741307</v>
      </c>
    </row>
    <row r="406" spans="1:5" ht="12.75">
      <c r="A406" s="41"/>
      <c r="B406" s="41"/>
      <c r="C406" s="42"/>
      <c r="D406" s="49"/>
      <c r="E406" s="43"/>
    </row>
    <row r="407" spans="1:5" ht="12.75">
      <c r="A407" s="41"/>
      <c r="B407" s="41"/>
      <c r="C407" s="43" t="s">
        <v>350</v>
      </c>
      <c r="D407" s="49"/>
      <c r="E407" s="43">
        <f>E408</f>
        <v>160000</v>
      </c>
    </row>
    <row r="408" spans="1:5" ht="25.5" customHeight="1">
      <c r="A408" s="44"/>
      <c r="B408" s="44">
        <v>4270</v>
      </c>
      <c r="C408" s="46" t="s">
        <v>351</v>
      </c>
      <c r="D408" s="49" t="s">
        <v>155</v>
      </c>
      <c r="E408" s="47">
        <v>160000</v>
      </c>
    </row>
    <row r="409" spans="1:5" ht="13.5" customHeight="1">
      <c r="A409" s="44"/>
      <c r="B409" s="44"/>
      <c r="C409" s="46"/>
      <c r="D409" s="49"/>
      <c r="E409" s="47"/>
    </row>
    <row r="410" spans="1:6" s="19" customFormat="1" ht="14.25" customHeight="1">
      <c r="A410" s="48"/>
      <c r="B410" s="48"/>
      <c r="C410" s="49" t="s">
        <v>352</v>
      </c>
      <c r="D410" s="49"/>
      <c r="E410" s="49">
        <f>E411</f>
        <v>80000</v>
      </c>
      <c r="F410" s="92"/>
    </row>
    <row r="411" spans="1:5" ht="25.5" customHeight="1">
      <c r="A411" s="44"/>
      <c r="B411" s="44">
        <v>4270</v>
      </c>
      <c r="C411" s="46" t="s">
        <v>353</v>
      </c>
      <c r="D411" s="49" t="s">
        <v>155</v>
      </c>
      <c r="E411" s="47">
        <v>80000</v>
      </c>
    </row>
    <row r="412" spans="1:5" ht="13.5" customHeight="1">
      <c r="A412" s="44"/>
      <c r="B412" s="44"/>
      <c r="C412" s="46"/>
      <c r="D412" s="49"/>
      <c r="E412" s="47"/>
    </row>
    <row r="413" spans="1:6" s="19" customFormat="1" ht="15" customHeight="1">
      <c r="A413" s="48"/>
      <c r="B413" s="48"/>
      <c r="C413" s="49" t="s">
        <v>392</v>
      </c>
      <c r="D413" s="49"/>
      <c r="E413" s="49">
        <f>E414</f>
        <v>120000</v>
      </c>
      <c r="F413" s="92"/>
    </row>
    <row r="414" spans="1:5" ht="12.75" customHeight="1">
      <c r="A414" s="44"/>
      <c r="B414" s="44">
        <v>4270</v>
      </c>
      <c r="C414" s="46" t="s">
        <v>167</v>
      </c>
      <c r="D414" s="49" t="s">
        <v>155</v>
      </c>
      <c r="E414" s="47">
        <v>120000</v>
      </c>
    </row>
    <row r="415" spans="1:5" ht="12.75" customHeight="1">
      <c r="A415" s="44"/>
      <c r="B415" s="44"/>
      <c r="C415" s="46"/>
      <c r="D415" s="88"/>
      <c r="E415" s="47"/>
    </row>
    <row r="416" spans="1:6" s="19" customFormat="1" ht="12.75" customHeight="1">
      <c r="A416" s="48"/>
      <c r="B416" s="48"/>
      <c r="C416" s="49" t="s">
        <v>354</v>
      </c>
      <c r="E416" s="49">
        <f>E417</f>
        <v>60000</v>
      </c>
      <c r="F416" s="92"/>
    </row>
    <row r="417" spans="1:5" ht="12.75" customHeight="1">
      <c r="A417" s="44"/>
      <c r="B417" s="44">
        <v>6050</v>
      </c>
      <c r="C417" s="46" t="s">
        <v>86</v>
      </c>
      <c r="D417" s="49" t="s">
        <v>158</v>
      </c>
      <c r="E417" s="47">
        <v>60000</v>
      </c>
    </row>
    <row r="418" spans="1:5" ht="12.75" customHeight="1">
      <c r="A418" s="44"/>
      <c r="B418" s="44"/>
      <c r="C418" s="46"/>
      <c r="D418" s="49"/>
      <c r="E418" s="47"/>
    </row>
    <row r="419" spans="1:5" ht="25.5">
      <c r="A419" s="41"/>
      <c r="B419" s="44"/>
      <c r="C419" s="49" t="s">
        <v>168</v>
      </c>
      <c r="D419" s="49" t="s">
        <v>158</v>
      </c>
      <c r="E419" s="49">
        <f>SUM(E420:E422)</f>
        <v>8280</v>
      </c>
    </row>
    <row r="420" spans="1:5" ht="12.75">
      <c r="A420" s="41"/>
      <c r="B420" s="44">
        <v>4010</v>
      </c>
      <c r="C420" s="46" t="s">
        <v>118</v>
      </c>
      <c r="D420" s="49"/>
      <c r="E420" s="47">
        <v>6980</v>
      </c>
    </row>
    <row r="421" spans="1:5" ht="12.75">
      <c r="A421" s="41"/>
      <c r="B421" s="44">
        <v>4110</v>
      </c>
      <c r="C421" s="46" t="s">
        <v>120</v>
      </c>
      <c r="D421" s="49"/>
      <c r="E421" s="47">
        <v>1150</v>
      </c>
    </row>
    <row r="422" spans="1:5" ht="12.75">
      <c r="A422" s="48"/>
      <c r="B422" s="44">
        <v>4120</v>
      </c>
      <c r="C422" s="46" t="s">
        <v>169</v>
      </c>
      <c r="D422" s="49"/>
      <c r="E422" s="47">
        <v>150</v>
      </c>
    </row>
    <row r="423" spans="1:5" ht="12.75">
      <c r="A423" s="44"/>
      <c r="B423" s="44"/>
      <c r="C423" s="46"/>
      <c r="D423" s="49"/>
      <c r="E423" s="47"/>
    </row>
    <row r="424" spans="1:5" ht="12.75">
      <c r="A424" s="44"/>
      <c r="B424" s="48"/>
      <c r="C424" s="49" t="s">
        <v>172</v>
      </c>
      <c r="D424" s="49" t="s">
        <v>155</v>
      </c>
      <c r="E424" s="49">
        <f>E425</f>
        <v>1375927</v>
      </c>
    </row>
    <row r="425" spans="1:5" ht="38.25">
      <c r="A425" s="44"/>
      <c r="B425" s="44">
        <v>2590</v>
      </c>
      <c r="C425" s="46" t="s">
        <v>363</v>
      </c>
      <c r="D425" s="49"/>
      <c r="E425" s="51">
        <v>1375927</v>
      </c>
    </row>
    <row r="426" spans="1:5" ht="12.75">
      <c r="A426" s="44"/>
      <c r="B426" s="44"/>
      <c r="C426" s="47"/>
      <c r="D426" s="49"/>
      <c r="E426" s="51"/>
    </row>
    <row r="427" spans="1:5" ht="12.75">
      <c r="A427" s="44"/>
      <c r="B427" s="44"/>
      <c r="C427" s="49" t="s">
        <v>173</v>
      </c>
      <c r="D427" s="49" t="s">
        <v>155</v>
      </c>
      <c r="E427" s="50">
        <f>E428</f>
        <v>2937100</v>
      </c>
    </row>
    <row r="428" spans="1:5" ht="25.5">
      <c r="A428" s="44"/>
      <c r="B428" s="44">
        <v>2540</v>
      </c>
      <c r="C428" s="46" t="s">
        <v>345</v>
      </c>
      <c r="D428" s="49"/>
      <c r="E428" s="51">
        <v>2937100</v>
      </c>
    </row>
    <row r="429" spans="1:5" ht="12.75">
      <c r="A429" s="44"/>
      <c r="B429" s="44"/>
      <c r="C429" s="46"/>
      <c r="D429" s="49"/>
      <c r="E429" s="51"/>
    </row>
    <row r="430" spans="1:6" s="19" customFormat="1" ht="25.5">
      <c r="A430" s="48"/>
      <c r="B430" s="48">
        <v>80140</v>
      </c>
      <c r="C430" s="52" t="s">
        <v>382</v>
      </c>
      <c r="D430" s="49"/>
      <c r="E430" s="50">
        <f>E432</f>
        <v>500000</v>
      </c>
      <c r="F430" s="92"/>
    </row>
    <row r="431" spans="1:6" s="19" customFormat="1" ht="12.75">
      <c r="A431" s="48"/>
      <c r="B431" s="48"/>
      <c r="C431" s="52"/>
      <c r="D431" s="49"/>
      <c r="E431" s="50"/>
      <c r="F431" s="92"/>
    </row>
    <row r="432" spans="1:6" s="19" customFormat="1" ht="12.75">
      <c r="A432" s="48"/>
      <c r="B432" s="48"/>
      <c r="C432" s="49" t="s">
        <v>383</v>
      </c>
      <c r="D432" s="49"/>
      <c r="E432" s="50">
        <f>E433+E434</f>
        <v>500000</v>
      </c>
      <c r="F432" s="92"/>
    </row>
    <row r="433" spans="1:6" s="90" customFormat="1" ht="12.75">
      <c r="A433" s="89"/>
      <c r="B433" s="44">
        <v>6050</v>
      </c>
      <c r="C433" s="46" t="s">
        <v>86</v>
      </c>
      <c r="D433" s="49" t="s">
        <v>155</v>
      </c>
      <c r="E433" s="51">
        <v>102423</v>
      </c>
      <c r="F433" s="95"/>
    </row>
    <row r="434" spans="1:6" s="90" customFormat="1" ht="12.75">
      <c r="A434" s="89"/>
      <c r="B434" s="44">
        <v>6060</v>
      </c>
      <c r="C434" s="46" t="s">
        <v>159</v>
      </c>
      <c r="D434" s="49" t="s">
        <v>155</v>
      </c>
      <c r="E434" s="51">
        <v>397577</v>
      </c>
      <c r="F434" s="95"/>
    </row>
    <row r="435" spans="1:5" ht="12.75">
      <c r="A435" s="44"/>
      <c r="B435" s="44"/>
      <c r="C435" s="46"/>
      <c r="D435" s="49"/>
      <c r="E435" s="51"/>
    </row>
    <row r="436" spans="1:5" ht="12.75">
      <c r="A436" s="44"/>
      <c r="B436" s="48">
        <v>80145</v>
      </c>
      <c r="C436" s="52" t="s">
        <v>174</v>
      </c>
      <c r="D436" s="49" t="s">
        <v>158</v>
      </c>
      <c r="E436" s="50">
        <f>SUM(E437:E439)</f>
        <v>26700</v>
      </c>
    </row>
    <row r="437" spans="1:5" ht="12.75">
      <c r="A437" s="44"/>
      <c r="B437" s="44">
        <v>4110</v>
      </c>
      <c r="C437" s="46" t="s">
        <v>120</v>
      </c>
      <c r="D437" s="49"/>
      <c r="E437" s="51">
        <v>4000</v>
      </c>
    </row>
    <row r="438" spans="1:5" ht="12.75">
      <c r="A438" s="44"/>
      <c r="B438" s="44">
        <v>4120</v>
      </c>
      <c r="C438" s="46" t="s">
        <v>169</v>
      </c>
      <c r="D438" s="49"/>
      <c r="E438" s="51">
        <v>550</v>
      </c>
    </row>
    <row r="439" spans="1:5" ht="12.75">
      <c r="A439" s="44"/>
      <c r="B439" s="44">
        <v>4300</v>
      </c>
      <c r="C439" s="46" t="s">
        <v>44</v>
      </c>
      <c r="D439" s="49"/>
      <c r="E439" s="51">
        <v>22150</v>
      </c>
    </row>
    <row r="440" spans="1:5" ht="12.75">
      <c r="A440" s="44"/>
      <c r="B440" s="44"/>
      <c r="C440" s="46"/>
      <c r="D440" s="49"/>
      <c r="E440" s="51"/>
    </row>
    <row r="441" spans="1:5" ht="12.75">
      <c r="A441" s="44"/>
      <c r="B441" s="48">
        <v>80146</v>
      </c>
      <c r="C441" s="49" t="s">
        <v>175</v>
      </c>
      <c r="D441" s="49" t="s">
        <v>158</v>
      </c>
      <c r="E441" s="50">
        <f>E442</f>
        <v>609800</v>
      </c>
    </row>
    <row r="442" spans="1:5" ht="12.75">
      <c r="A442" s="44"/>
      <c r="B442" s="44">
        <v>4300</v>
      </c>
      <c r="C442" s="46" t="s">
        <v>44</v>
      </c>
      <c r="D442" s="49"/>
      <c r="E442" s="51">
        <v>609800</v>
      </c>
    </row>
    <row r="443" spans="1:5" ht="12.75">
      <c r="A443" s="44"/>
      <c r="B443" s="44"/>
      <c r="C443" s="46"/>
      <c r="D443" s="49"/>
      <c r="E443" s="51"/>
    </row>
    <row r="444" spans="1:5" ht="12.75">
      <c r="A444" s="44"/>
      <c r="B444" s="48">
        <v>80195</v>
      </c>
      <c r="C444" s="52" t="s">
        <v>15</v>
      </c>
      <c r="D444" s="49" t="s">
        <v>155</v>
      </c>
      <c r="E444" s="50">
        <f>E445+E448+E450+E452+E455+E457+E459+E461+E465+E467</f>
        <v>2251674</v>
      </c>
    </row>
    <row r="445" spans="1:5" ht="12.75">
      <c r="A445" s="44"/>
      <c r="B445" s="48"/>
      <c r="C445" s="47" t="s">
        <v>176</v>
      </c>
      <c r="D445" s="49"/>
      <c r="E445" s="50">
        <f>SUM(E446:E447)</f>
        <v>403700</v>
      </c>
    </row>
    <row r="446" spans="1:5" ht="12.75">
      <c r="A446" s="44"/>
      <c r="B446" s="44">
        <v>4010</v>
      </c>
      <c r="C446" s="46" t="s">
        <v>118</v>
      </c>
      <c r="D446" s="49"/>
      <c r="E446" s="51">
        <v>342100</v>
      </c>
    </row>
    <row r="447" spans="1:5" ht="12.75">
      <c r="A447" s="44"/>
      <c r="B447" s="44">
        <v>4110</v>
      </c>
      <c r="C447" s="46" t="s">
        <v>120</v>
      </c>
      <c r="D447" s="49"/>
      <c r="E447" s="51">
        <v>61600</v>
      </c>
    </row>
    <row r="448" spans="1:5" ht="12.75">
      <c r="A448" s="44"/>
      <c r="B448" s="44"/>
      <c r="C448" s="47" t="s">
        <v>177</v>
      </c>
      <c r="D448" s="49"/>
      <c r="E448" s="50">
        <f>E449</f>
        <v>50000</v>
      </c>
    </row>
    <row r="449" spans="1:5" ht="12.75">
      <c r="A449" s="44"/>
      <c r="B449" s="44">
        <v>3020</v>
      </c>
      <c r="C449" s="46" t="s">
        <v>178</v>
      </c>
      <c r="D449" s="49"/>
      <c r="E449" s="51">
        <v>50000</v>
      </c>
    </row>
    <row r="450" spans="1:5" ht="12.75">
      <c r="A450" s="44"/>
      <c r="B450" s="44"/>
      <c r="C450" s="47" t="s">
        <v>179</v>
      </c>
      <c r="D450" s="49"/>
      <c r="E450" s="50">
        <f>E451</f>
        <v>35000</v>
      </c>
    </row>
    <row r="451" spans="1:5" ht="12.75">
      <c r="A451" s="44"/>
      <c r="B451" s="44">
        <v>3020</v>
      </c>
      <c r="C451" s="46" t="s">
        <v>178</v>
      </c>
      <c r="D451" s="49"/>
      <c r="E451" s="51">
        <v>35000</v>
      </c>
    </row>
    <row r="452" spans="1:5" ht="12.75">
      <c r="A452" s="44"/>
      <c r="B452" s="44"/>
      <c r="C452" s="47" t="s">
        <v>180</v>
      </c>
      <c r="D452" s="49"/>
      <c r="E452" s="50">
        <f>E453+E454</f>
        <v>1990</v>
      </c>
    </row>
    <row r="453" spans="1:5" ht="12.75">
      <c r="A453" s="44"/>
      <c r="B453" s="44">
        <v>4010</v>
      </c>
      <c r="C453" s="46" t="s">
        <v>118</v>
      </c>
      <c r="D453" s="49"/>
      <c r="E453" s="51">
        <v>1700</v>
      </c>
    </row>
    <row r="454" spans="1:5" ht="12.75">
      <c r="A454" s="44"/>
      <c r="B454" s="44">
        <v>4110</v>
      </c>
      <c r="C454" s="46" t="s">
        <v>120</v>
      </c>
      <c r="D454" s="49"/>
      <c r="E454" s="51">
        <v>290</v>
      </c>
    </row>
    <row r="455" spans="1:5" ht="25.5">
      <c r="A455" s="44"/>
      <c r="B455" s="44"/>
      <c r="C455" s="47" t="s">
        <v>181</v>
      </c>
      <c r="D455" s="49" t="s">
        <v>155</v>
      </c>
      <c r="E455" s="50">
        <f>E456</f>
        <v>782694</v>
      </c>
    </row>
    <row r="456" spans="1:5" ht="12.75">
      <c r="A456" s="44"/>
      <c r="B456" s="44">
        <v>4440</v>
      </c>
      <c r="C456" s="46" t="s">
        <v>182</v>
      </c>
      <c r="D456" s="49"/>
      <c r="E456" s="51">
        <v>782694</v>
      </c>
    </row>
    <row r="457" spans="1:5" ht="12.75">
      <c r="A457" s="44"/>
      <c r="B457" s="44"/>
      <c r="C457" s="47" t="s">
        <v>183</v>
      </c>
      <c r="D457" s="49" t="s">
        <v>158</v>
      </c>
      <c r="E457" s="50">
        <f>E458</f>
        <v>52000</v>
      </c>
    </row>
    <row r="458" spans="1:5" ht="12.75">
      <c r="A458" s="44"/>
      <c r="B458" s="44">
        <v>4300</v>
      </c>
      <c r="C458" s="46" t="s">
        <v>44</v>
      </c>
      <c r="D458" s="49"/>
      <c r="E458" s="51">
        <v>52000</v>
      </c>
    </row>
    <row r="459" spans="1:5" ht="12.75">
      <c r="A459" s="44"/>
      <c r="B459" s="44"/>
      <c r="C459" s="47" t="s">
        <v>184</v>
      </c>
      <c r="D459" s="49" t="s">
        <v>155</v>
      </c>
      <c r="E459" s="50">
        <f>E460</f>
        <v>706580</v>
      </c>
    </row>
    <row r="460" spans="1:5" ht="12.75">
      <c r="A460" s="44"/>
      <c r="B460" s="44">
        <v>4010</v>
      </c>
      <c r="C460" s="46" t="s">
        <v>118</v>
      </c>
      <c r="D460" s="49"/>
      <c r="E460" s="51">
        <v>706580</v>
      </c>
    </row>
    <row r="461" spans="1:5" ht="12.75">
      <c r="A461" s="44"/>
      <c r="B461" s="44"/>
      <c r="C461" s="47" t="s">
        <v>185</v>
      </c>
      <c r="D461" s="49"/>
      <c r="E461" s="50">
        <f>SUM(E462:E464)</f>
        <v>202700</v>
      </c>
    </row>
    <row r="462" spans="1:5" ht="12.75">
      <c r="A462" s="44"/>
      <c r="B462" s="44">
        <v>4010</v>
      </c>
      <c r="C462" s="46" t="s">
        <v>118</v>
      </c>
      <c r="D462" s="49"/>
      <c r="E462" s="51">
        <v>169500</v>
      </c>
    </row>
    <row r="463" spans="1:5" ht="12.75">
      <c r="A463" s="44"/>
      <c r="B463" s="44">
        <v>4110</v>
      </c>
      <c r="C463" s="46" t="s">
        <v>120</v>
      </c>
      <c r="D463" s="49"/>
      <c r="E463" s="51">
        <v>29550</v>
      </c>
    </row>
    <row r="464" spans="1:5" ht="12.75">
      <c r="A464" s="44"/>
      <c r="B464" s="44">
        <v>4120</v>
      </c>
      <c r="C464" s="46" t="s">
        <v>186</v>
      </c>
      <c r="D464" s="49"/>
      <c r="E464" s="51">
        <v>3650</v>
      </c>
    </row>
    <row r="465" spans="1:5" ht="38.25">
      <c r="A465" s="44"/>
      <c r="B465" s="44"/>
      <c r="C465" s="47" t="s">
        <v>407</v>
      </c>
      <c r="D465" s="49" t="s">
        <v>158</v>
      </c>
      <c r="E465" s="50">
        <f>E466</f>
        <v>14850</v>
      </c>
    </row>
    <row r="466" spans="1:5" ht="12.75">
      <c r="A466" s="44"/>
      <c r="B466" s="44">
        <v>4300</v>
      </c>
      <c r="C466" s="46" t="s">
        <v>44</v>
      </c>
      <c r="D466" s="49"/>
      <c r="E466" s="51">
        <v>14850</v>
      </c>
    </row>
    <row r="467" spans="1:5" ht="50.25" customHeight="1">
      <c r="A467" s="44"/>
      <c r="B467" s="44"/>
      <c r="C467" s="47" t="s">
        <v>355</v>
      </c>
      <c r="D467" s="49" t="s">
        <v>158</v>
      </c>
      <c r="E467" s="50">
        <f>E468</f>
        <v>2160</v>
      </c>
    </row>
    <row r="468" spans="1:5" ht="12.75">
      <c r="A468" s="44"/>
      <c r="B468" s="44">
        <v>4300</v>
      </c>
      <c r="C468" s="46" t="s">
        <v>44</v>
      </c>
      <c r="D468" s="49"/>
      <c r="E468" s="51">
        <v>2160</v>
      </c>
    </row>
    <row r="469" spans="1:5" ht="12.75">
      <c r="A469" s="44"/>
      <c r="B469" s="15"/>
      <c r="C469" s="16"/>
      <c r="D469" s="14"/>
      <c r="E469" s="18"/>
    </row>
    <row r="470" spans="1:5" ht="25.5" customHeight="1">
      <c r="A470" s="8">
        <v>851</v>
      </c>
      <c r="B470" s="8"/>
      <c r="C470" s="9" t="s">
        <v>187</v>
      </c>
      <c r="D470" s="9"/>
      <c r="E470" s="9">
        <f>E471+E482+E492+E502+E506</f>
        <v>3121570</v>
      </c>
    </row>
    <row r="471" spans="1:5" ht="12.75">
      <c r="A471" s="44"/>
      <c r="B471" s="10">
        <v>85121</v>
      </c>
      <c r="C471" s="12" t="s">
        <v>188</v>
      </c>
      <c r="D471" s="14"/>
      <c r="E471" s="14">
        <f>E472+E474+E476+E479</f>
        <v>300000</v>
      </c>
    </row>
    <row r="472" spans="1:5" ht="25.5">
      <c r="A472" s="44"/>
      <c r="B472" s="15"/>
      <c r="C472" s="14" t="s">
        <v>189</v>
      </c>
      <c r="D472" s="14" t="s">
        <v>190</v>
      </c>
      <c r="E472" s="14">
        <f>E473</f>
        <v>149220</v>
      </c>
    </row>
    <row r="473" spans="1:5" ht="12.75">
      <c r="A473" s="44"/>
      <c r="B473" s="15">
        <v>4270</v>
      </c>
      <c r="C473" s="16" t="s">
        <v>61</v>
      </c>
      <c r="E473" s="18">
        <v>149220</v>
      </c>
    </row>
    <row r="474" spans="1:5" ht="25.5">
      <c r="A474" s="44"/>
      <c r="B474" s="15"/>
      <c r="C474" s="14" t="s">
        <v>356</v>
      </c>
      <c r="D474" s="78" t="s">
        <v>190</v>
      </c>
      <c r="E474" s="14">
        <f>E475</f>
        <v>70780</v>
      </c>
    </row>
    <row r="475" spans="1:5" ht="12.75">
      <c r="A475" s="44"/>
      <c r="B475" s="15">
        <v>4270</v>
      </c>
      <c r="C475" s="16" t="s">
        <v>61</v>
      </c>
      <c r="E475" s="18">
        <v>70780</v>
      </c>
    </row>
    <row r="476" spans="1:5" ht="25.5">
      <c r="A476" s="44"/>
      <c r="B476" s="15"/>
      <c r="C476" s="14" t="s">
        <v>357</v>
      </c>
      <c r="D476" s="78" t="s">
        <v>190</v>
      </c>
      <c r="E476" s="14">
        <f>E477</f>
        <v>20000</v>
      </c>
    </row>
    <row r="477" spans="1:5" ht="12.75">
      <c r="A477" s="44"/>
      <c r="B477" s="15">
        <v>4270</v>
      </c>
      <c r="C477" s="16" t="s">
        <v>61</v>
      </c>
      <c r="E477" s="18">
        <v>20000</v>
      </c>
    </row>
    <row r="478" spans="1:5" ht="12.75">
      <c r="A478" s="44"/>
      <c r="B478" s="15"/>
      <c r="C478" s="16"/>
      <c r="E478" s="18"/>
    </row>
    <row r="479" spans="1:5" ht="12.75">
      <c r="A479" s="44"/>
      <c r="B479" s="15">
        <v>6050</v>
      </c>
      <c r="C479" s="16" t="s">
        <v>86</v>
      </c>
      <c r="E479" s="14">
        <f>E480</f>
        <v>60000</v>
      </c>
    </row>
    <row r="480" spans="1:5" ht="38.25">
      <c r="A480" s="44"/>
      <c r="B480" s="15"/>
      <c r="C480" s="16" t="s">
        <v>358</v>
      </c>
      <c r="D480" s="78" t="s">
        <v>359</v>
      </c>
      <c r="E480" s="18">
        <v>60000</v>
      </c>
    </row>
    <row r="481" spans="1:5" ht="12.75">
      <c r="A481" s="44"/>
      <c r="B481" s="15"/>
      <c r="C481" s="16"/>
      <c r="E481" s="18"/>
    </row>
    <row r="482" spans="1:5" ht="12.75">
      <c r="A482" s="44"/>
      <c r="B482" s="10">
        <v>85149</v>
      </c>
      <c r="C482" s="12" t="s">
        <v>191</v>
      </c>
      <c r="D482" s="14"/>
      <c r="E482" s="14">
        <f>E483+E486+E489</f>
        <v>425500</v>
      </c>
    </row>
    <row r="483" spans="1:5" ht="25.5">
      <c r="A483" s="44"/>
      <c r="B483" s="55"/>
      <c r="C483" s="14" t="s">
        <v>384</v>
      </c>
      <c r="D483" s="14" t="s">
        <v>360</v>
      </c>
      <c r="E483" s="14">
        <f>E484</f>
        <v>350000</v>
      </c>
    </row>
    <row r="484" spans="1:5" ht="12.75">
      <c r="A484" s="44"/>
      <c r="B484" s="55">
        <v>4300</v>
      </c>
      <c r="C484" s="16" t="s">
        <v>10</v>
      </c>
      <c r="D484" s="79"/>
      <c r="E484" s="18">
        <v>350000</v>
      </c>
    </row>
    <row r="485" spans="1:5" ht="12.75">
      <c r="A485" s="44"/>
      <c r="B485" s="55"/>
      <c r="C485" s="16"/>
      <c r="D485" s="79"/>
      <c r="E485" s="18"/>
    </row>
    <row r="486" spans="1:5" ht="25.5">
      <c r="A486" s="56"/>
      <c r="B486" s="55"/>
      <c r="C486" s="14" t="s">
        <v>192</v>
      </c>
      <c r="D486" s="14" t="s">
        <v>360</v>
      </c>
      <c r="E486" s="14">
        <f>E487</f>
        <v>25500</v>
      </c>
    </row>
    <row r="487" spans="1:5" ht="12.75">
      <c r="A487" s="56"/>
      <c r="B487" s="55">
        <v>4300</v>
      </c>
      <c r="C487" s="57" t="s">
        <v>10</v>
      </c>
      <c r="D487" s="14"/>
      <c r="E487" s="18">
        <v>25500</v>
      </c>
    </row>
    <row r="488" spans="1:5" ht="12.75">
      <c r="A488" s="44"/>
      <c r="B488" s="55"/>
      <c r="C488" s="57"/>
      <c r="D488" s="79"/>
      <c r="E488" s="18"/>
    </row>
    <row r="489" spans="1:5" ht="25.5">
      <c r="A489" s="10"/>
      <c r="B489" s="15"/>
      <c r="C489" s="32" t="s">
        <v>193</v>
      </c>
      <c r="D489" s="14" t="s">
        <v>360</v>
      </c>
      <c r="E489" s="14">
        <f>E490</f>
        <v>50000</v>
      </c>
    </row>
    <row r="490" spans="1:5" ht="25.5">
      <c r="A490" s="10"/>
      <c r="B490" s="15">
        <v>2580</v>
      </c>
      <c r="C490" s="16" t="s">
        <v>196</v>
      </c>
      <c r="D490" s="79"/>
      <c r="E490" s="18">
        <v>50000</v>
      </c>
    </row>
    <row r="491" spans="1:5" ht="12.75">
      <c r="A491" s="10"/>
      <c r="B491" s="15"/>
      <c r="C491" s="16"/>
      <c r="D491" s="79"/>
      <c r="E491" s="18"/>
    </row>
    <row r="492" spans="1:5" ht="12.75">
      <c r="A492" s="10"/>
      <c r="B492" s="10">
        <v>85154</v>
      </c>
      <c r="C492" s="12" t="s">
        <v>194</v>
      </c>
      <c r="D492" s="14"/>
      <c r="E492" s="14">
        <f>E493</f>
        <v>2183070</v>
      </c>
    </row>
    <row r="493" spans="1:5" ht="25.5">
      <c r="A493" s="10"/>
      <c r="B493" s="10"/>
      <c r="C493" s="37" t="s">
        <v>195</v>
      </c>
      <c r="D493" s="14" t="s">
        <v>360</v>
      </c>
      <c r="E493" s="14">
        <f>SUM(E494:E499)</f>
        <v>2183070</v>
      </c>
    </row>
    <row r="494" spans="1:5" ht="25.5">
      <c r="A494" s="10"/>
      <c r="B494" s="15">
        <v>2580</v>
      </c>
      <c r="C494" s="16" t="s">
        <v>196</v>
      </c>
      <c r="D494" s="79"/>
      <c r="E494" s="18">
        <v>519665</v>
      </c>
    </row>
    <row r="495" spans="1:5" ht="12.75">
      <c r="A495" s="10"/>
      <c r="B495" s="15">
        <v>3030</v>
      </c>
      <c r="C495" s="16" t="s">
        <v>66</v>
      </c>
      <c r="D495" s="79"/>
      <c r="E495" s="18">
        <v>32000</v>
      </c>
    </row>
    <row r="496" spans="1:5" ht="12.75">
      <c r="A496" s="44"/>
      <c r="B496" s="45">
        <v>3110</v>
      </c>
      <c r="C496" s="46" t="s">
        <v>309</v>
      </c>
      <c r="D496" s="49"/>
      <c r="E496" s="47">
        <v>285120</v>
      </c>
    </row>
    <row r="497" spans="1:5" ht="12.75">
      <c r="A497" s="10"/>
      <c r="B497" s="15">
        <v>4210</v>
      </c>
      <c r="C497" s="16" t="s">
        <v>21</v>
      </c>
      <c r="D497" s="79"/>
      <c r="E497" s="18">
        <v>100000</v>
      </c>
    </row>
    <row r="498" spans="1:5" ht="12.75">
      <c r="A498" s="10"/>
      <c r="B498" s="15">
        <v>4300</v>
      </c>
      <c r="C498" s="16" t="s">
        <v>10</v>
      </c>
      <c r="D498" s="79"/>
      <c r="E498" s="18">
        <v>1241285</v>
      </c>
    </row>
    <row r="499" spans="1:5" ht="12.75">
      <c r="A499" s="10"/>
      <c r="B499" s="15">
        <v>6060</v>
      </c>
      <c r="C499" s="16" t="s">
        <v>159</v>
      </c>
      <c r="D499" s="79"/>
      <c r="E499" s="18">
        <v>5000</v>
      </c>
    </row>
    <row r="500" spans="1:5" ht="26.25" customHeight="1">
      <c r="A500" s="10"/>
      <c r="B500" s="15"/>
      <c r="C500" s="16" t="s">
        <v>385</v>
      </c>
      <c r="D500" s="79"/>
      <c r="E500" s="18"/>
    </row>
    <row r="501" spans="1:5" ht="11.25" customHeight="1">
      <c r="A501" s="10"/>
      <c r="B501" s="15"/>
      <c r="C501" s="16"/>
      <c r="D501" s="79"/>
      <c r="E501" s="18"/>
    </row>
    <row r="502" spans="1:5" ht="38.25">
      <c r="A502" s="10"/>
      <c r="B502" s="10">
        <v>85156</v>
      </c>
      <c r="C502" s="12" t="s">
        <v>197</v>
      </c>
      <c r="D502" s="13"/>
      <c r="E502" s="14">
        <f>E504</f>
        <v>13000</v>
      </c>
    </row>
    <row r="503" spans="1:5" ht="25.5">
      <c r="A503" s="10"/>
      <c r="B503" s="10"/>
      <c r="C503" s="14" t="s">
        <v>198</v>
      </c>
      <c r="D503" s="14" t="s">
        <v>207</v>
      </c>
      <c r="E503" s="14">
        <f>E504</f>
        <v>13000</v>
      </c>
    </row>
    <row r="504" spans="1:5" ht="12.75">
      <c r="A504" s="10"/>
      <c r="B504" s="15">
        <v>4130</v>
      </c>
      <c r="C504" s="21" t="s">
        <v>199</v>
      </c>
      <c r="D504" s="58"/>
      <c r="E504" s="18">
        <v>13000</v>
      </c>
    </row>
    <row r="505" spans="1:5" ht="12.75">
      <c r="A505" s="10"/>
      <c r="B505" s="15"/>
      <c r="C505" s="21"/>
      <c r="D505" s="103"/>
      <c r="E505" s="18"/>
    </row>
    <row r="506" spans="1:6" s="19" customFormat="1" ht="12.75">
      <c r="A506" s="10"/>
      <c r="B506" s="10">
        <v>85195</v>
      </c>
      <c r="C506" s="91" t="s">
        <v>15</v>
      </c>
      <c r="E506" s="14">
        <f>E507</f>
        <v>200000</v>
      </c>
      <c r="F506" s="92"/>
    </row>
    <row r="507" spans="1:5" ht="25.5">
      <c r="A507" s="10"/>
      <c r="B507" s="15">
        <v>2580</v>
      </c>
      <c r="C507" s="21" t="s">
        <v>196</v>
      </c>
      <c r="D507" s="14" t="s">
        <v>207</v>
      </c>
      <c r="E507" s="18">
        <v>200000</v>
      </c>
    </row>
    <row r="508" spans="1:5" ht="12.75">
      <c r="A508" s="10"/>
      <c r="B508" s="15"/>
      <c r="C508" s="21"/>
      <c r="D508" s="14"/>
      <c r="E508" s="18"/>
    </row>
    <row r="509" spans="1:5" ht="22.5" customHeight="1">
      <c r="A509" s="8">
        <v>852</v>
      </c>
      <c r="B509" s="8"/>
      <c r="C509" s="9" t="s">
        <v>200</v>
      </c>
      <c r="D509" s="9"/>
      <c r="E509" s="9">
        <f>E510+E514+E520+E534+E538+E541</f>
        <v>15501811</v>
      </c>
    </row>
    <row r="510" spans="1:5" ht="12.75">
      <c r="A510" s="10"/>
      <c r="B510" s="10">
        <v>85202</v>
      </c>
      <c r="C510" s="12" t="s">
        <v>201</v>
      </c>
      <c r="D510" s="14"/>
      <c r="E510" s="14">
        <f>E511</f>
        <v>715441</v>
      </c>
    </row>
    <row r="511" spans="1:5" ht="25.5">
      <c r="A511" s="15"/>
      <c r="B511" s="15"/>
      <c r="C511" s="37" t="s">
        <v>202</v>
      </c>
      <c r="D511" s="13" t="s">
        <v>203</v>
      </c>
      <c r="E511" s="14">
        <f>E512</f>
        <v>715441</v>
      </c>
    </row>
    <row r="512" spans="1:5" ht="25.5">
      <c r="A512" s="15"/>
      <c r="B512" s="15">
        <v>2580</v>
      </c>
      <c r="C512" s="21" t="s">
        <v>196</v>
      </c>
      <c r="D512" s="58"/>
      <c r="E512" s="18">
        <v>715441</v>
      </c>
    </row>
    <row r="513" spans="1:5" ht="12.75">
      <c r="A513" s="15"/>
      <c r="B513" s="15"/>
      <c r="C513" s="21"/>
      <c r="D513" s="58"/>
      <c r="E513" s="18"/>
    </row>
    <row r="514" spans="1:5" ht="12.75">
      <c r="A514" s="10"/>
      <c r="B514" s="10">
        <v>85203</v>
      </c>
      <c r="C514" s="12" t="s">
        <v>204</v>
      </c>
      <c r="D514" s="14"/>
      <c r="E514" s="14">
        <f>E515+E517</f>
        <v>134100</v>
      </c>
    </row>
    <row r="515" spans="1:6" s="19" customFormat="1" ht="25.5">
      <c r="A515" s="10"/>
      <c r="B515" s="10"/>
      <c r="C515" s="14" t="s">
        <v>361</v>
      </c>
      <c r="D515" s="14" t="s">
        <v>207</v>
      </c>
      <c r="E515" s="14">
        <f>E516</f>
        <v>106200</v>
      </c>
      <c r="F515" s="92"/>
    </row>
    <row r="516" spans="1:5" ht="25.5">
      <c r="A516" s="15"/>
      <c r="B516" s="15">
        <v>2580</v>
      </c>
      <c r="C516" s="16" t="s">
        <v>196</v>
      </c>
      <c r="D516" s="18"/>
      <c r="E516" s="18">
        <v>106200</v>
      </c>
    </row>
    <row r="517" spans="1:5" ht="25.5">
      <c r="A517" s="10"/>
      <c r="B517" s="15"/>
      <c r="C517" s="14" t="s">
        <v>205</v>
      </c>
      <c r="D517" s="14" t="s">
        <v>207</v>
      </c>
      <c r="E517" s="14">
        <f>E518</f>
        <v>27900</v>
      </c>
    </row>
    <row r="518" spans="1:5" ht="25.5">
      <c r="A518" s="10"/>
      <c r="B518" s="15">
        <v>2580</v>
      </c>
      <c r="C518" s="21" t="s">
        <v>196</v>
      </c>
      <c r="D518" s="31"/>
      <c r="E518" s="18">
        <v>27900</v>
      </c>
    </row>
    <row r="519" spans="1:5" ht="12.75">
      <c r="A519" s="10"/>
      <c r="B519" s="15"/>
      <c r="C519" s="21"/>
      <c r="D519" s="31"/>
      <c r="E519" s="18"/>
    </row>
    <row r="520" spans="1:6" s="19" customFormat="1" ht="25.5">
      <c r="A520" s="10"/>
      <c r="B520" s="10">
        <v>85212</v>
      </c>
      <c r="C520" s="12" t="s">
        <v>206</v>
      </c>
      <c r="E520" s="14">
        <f>E521</f>
        <v>9335970</v>
      </c>
      <c r="F520" s="92"/>
    </row>
    <row r="521" spans="1:6" s="19" customFormat="1" ht="12.75">
      <c r="A521" s="10"/>
      <c r="B521" s="10"/>
      <c r="C521" s="14" t="s">
        <v>112</v>
      </c>
      <c r="D521" s="14"/>
      <c r="E521" s="14">
        <f>E522+E531</f>
        <v>9335970</v>
      </c>
      <c r="F521" s="92"/>
    </row>
    <row r="522" spans="1:6" s="19" customFormat="1" ht="17.25" customHeight="1">
      <c r="A522" s="10"/>
      <c r="B522" s="10"/>
      <c r="C522" s="79" t="s">
        <v>386</v>
      </c>
      <c r="D522" s="14" t="s">
        <v>207</v>
      </c>
      <c r="E522" s="14">
        <f>SUM(E523:E529)</f>
        <v>9290661</v>
      </c>
      <c r="F522" s="92"/>
    </row>
    <row r="523" spans="1:5" ht="12.75">
      <c r="A523" s="10"/>
      <c r="B523" s="15">
        <v>3110</v>
      </c>
      <c r="C523" s="16" t="s">
        <v>209</v>
      </c>
      <c r="D523" s="79"/>
      <c r="E523" s="18">
        <v>8915951</v>
      </c>
    </row>
    <row r="524" spans="1:5" ht="12.75">
      <c r="A524" s="10"/>
      <c r="B524" s="15">
        <v>4010</v>
      </c>
      <c r="C524" s="16" t="s">
        <v>41</v>
      </c>
      <c r="D524" s="14"/>
      <c r="E524" s="18">
        <v>128836</v>
      </c>
    </row>
    <row r="525" spans="1:5" ht="12.75">
      <c r="A525" s="10"/>
      <c r="B525" s="15">
        <v>4110</v>
      </c>
      <c r="C525" s="16" t="s">
        <v>42</v>
      </c>
      <c r="D525" s="14"/>
      <c r="E525" s="18">
        <v>162746</v>
      </c>
    </row>
    <row r="526" spans="1:5" ht="12.75">
      <c r="A526" s="10"/>
      <c r="B526" s="15">
        <v>4120</v>
      </c>
      <c r="C526" s="16" t="s">
        <v>43</v>
      </c>
      <c r="D526" s="14"/>
      <c r="E526" s="18">
        <v>3157</v>
      </c>
    </row>
    <row r="527" spans="1:5" ht="12.75">
      <c r="A527" s="10"/>
      <c r="B527" s="15">
        <v>4210</v>
      </c>
      <c r="C527" s="16" t="s">
        <v>21</v>
      </c>
      <c r="D527" s="58"/>
      <c r="E527" s="18">
        <v>73618</v>
      </c>
    </row>
    <row r="528" spans="1:5" ht="12.75">
      <c r="A528" s="10"/>
      <c r="B528" s="15">
        <v>4300</v>
      </c>
      <c r="C528" s="16" t="s">
        <v>10</v>
      </c>
      <c r="D528" s="14"/>
      <c r="E528" s="18">
        <v>1705</v>
      </c>
    </row>
    <row r="529" spans="1:5" ht="12.75">
      <c r="A529" s="10"/>
      <c r="B529" s="15">
        <v>4440</v>
      </c>
      <c r="C529" s="16" t="s">
        <v>90</v>
      </c>
      <c r="D529" s="14"/>
      <c r="E529" s="18">
        <v>4648</v>
      </c>
    </row>
    <row r="530" spans="1:5" ht="12.75">
      <c r="A530" s="10"/>
      <c r="B530" s="15"/>
      <c r="C530" s="35"/>
      <c r="D530" s="14"/>
      <c r="E530" s="18"/>
    </row>
    <row r="531" spans="1:5" ht="12.75">
      <c r="A531" s="10"/>
      <c r="B531" s="15">
        <v>6060</v>
      </c>
      <c r="C531" s="16" t="s">
        <v>159</v>
      </c>
      <c r="D531" s="79"/>
      <c r="E531" s="14">
        <f>E532</f>
        <v>45309</v>
      </c>
    </row>
    <row r="532" spans="1:5" ht="25.5">
      <c r="A532" s="10"/>
      <c r="B532" s="15"/>
      <c r="C532" s="16" t="s">
        <v>362</v>
      </c>
      <c r="D532" s="14" t="s">
        <v>207</v>
      </c>
      <c r="E532" s="18">
        <v>45309</v>
      </c>
    </row>
    <row r="533" spans="1:5" ht="12.75">
      <c r="A533" s="10"/>
      <c r="B533" s="15"/>
      <c r="C533" s="16"/>
      <c r="D533" s="14"/>
      <c r="E533" s="18"/>
    </row>
    <row r="534" spans="1:6" s="19" customFormat="1" ht="25.5">
      <c r="A534" s="10"/>
      <c r="B534" s="10">
        <v>85213</v>
      </c>
      <c r="C534" s="99" t="s">
        <v>408</v>
      </c>
      <c r="D534" s="14"/>
      <c r="E534" s="14">
        <f>E535</f>
        <v>100000</v>
      </c>
      <c r="F534" s="92"/>
    </row>
    <row r="535" spans="1:6" s="19" customFormat="1" ht="25.5">
      <c r="A535" s="10"/>
      <c r="B535" s="10"/>
      <c r="C535" s="14" t="s">
        <v>112</v>
      </c>
      <c r="D535" s="14" t="s">
        <v>410</v>
      </c>
      <c r="E535" s="14">
        <f>E536</f>
        <v>100000</v>
      </c>
      <c r="F535" s="92"/>
    </row>
    <row r="536" spans="1:5" ht="12.75">
      <c r="A536" s="10"/>
      <c r="B536" s="15">
        <v>4130</v>
      </c>
      <c r="C536" s="16" t="s">
        <v>409</v>
      </c>
      <c r="D536" s="14"/>
      <c r="E536" s="18">
        <v>100000</v>
      </c>
    </row>
    <row r="537" spans="1:5" ht="12.75">
      <c r="A537" s="10"/>
      <c r="B537" s="15"/>
      <c r="C537" s="16"/>
      <c r="D537" s="14"/>
      <c r="E537" s="18"/>
    </row>
    <row r="538" spans="1:5" ht="12.75">
      <c r="A538" s="10"/>
      <c r="B538" s="10">
        <v>85215</v>
      </c>
      <c r="C538" s="12" t="s">
        <v>208</v>
      </c>
      <c r="D538" s="13" t="s">
        <v>303</v>
      </c>
      <c r="E538" s="14">
        <f>E539</f>
        <v>5200000</v>
      </c>
    </row>
    <row r="539" spans="1:5" ht="12.75">
      <c r="A539" s="10"/>
      <c r="B539" s="15">
        <v>3110</v>
      </c>
      <c r="C539" s="16" t="s">
        <v>209</v>
      </c>
      <c r="D539" s="79"/>
      <c r="E539" s="18">
        <v>5200000</v>
      </c>
    </row>
    <row r="540" spans="1:5" ht="12.75">
      <c r="A540" s="10"/>
      <c r="B540" s="15"/>
      <c r="C540" s="16"/>
      <c r="D540" s="79"/>
      <c r="E540" s="18"/>
    </row>
    <row r="541" spans="1:5" ht="12.75">
      <c r="A541" s="10"/>
      <c r="B541" s="10">
        <v>85295</v>
      </c>
      <c r="C541" s="12" t="s">
        <v>36</v>
      </c>
      <c r="D541" s="14"/>
      <c r="E541" s="14">
        <f>E543+E544+E545+E547</f>
        <v>16300</v>
      </c>
    </row>
    <row r="542" spans="1:5" ht="25.5">
      <c r="A542" s="10"/>
      <c r="B542" s="15"/>
      <c r="C542" s="14" t="s">
        <v>180</v>
      </c>
      <c r="D542" s="14" t="s">
        <v>207</v>
      </c>
      <c r="E542" s="14">
        <f>SUM(E543:E545)</f>
        <v>3000</v>
      </c>
    </row>
    <row r="543" spans="1:5" ht="12.75">
      <c r="A543" s="10"/>
      <c r="B543" s="15">
        <v>4010</v>
      </c>
      <c r="C543" s="16" t="s">
        <v>41</v>
      </c>
      <c r="D543" s="79"/>
      <c r="E543" s="18">
        <v>2500</v>
      </c>
    </row>
    <row r="544" spans="1:5" ht="12.75">
      <c r="A544" s="10"/>
      <c r="B544" s="15">
        <v>4110</v>
      </c>
      <c r="C544" s="16" t="s">
        <v>42</v>
      </c>
      <c r="D544" s="79"/>
      <c r="E544" s="18">
        <v>430</v>
      </c>
    </row>
    <row r="545" spans="1:5" ht="12.75">
      <c r="A545" s="10"/>
      <c r="B545" s="15">
        <v>4120</v>
      </c>
      <c r="C545" s="16" t="s">
        <v>43</v>
      </c>
      <c r="D545" s="79"/>
      <c r="E545" s="18">
        <v>70</v>
      </c>
    </row>
    <row r="546" spans="1:5" ht="25.5">
      <c r="A546" s="10"/>
      <c r="B546" s="15"/>
      <c r="C546" s="14" t="s">
        <v>181</v>
      </c>
      <c r="D546" s="14" t="s">
        <v>207</v>
      </c>
      <c r="E546" s="14">
        <f>E547</f>
        <v>13300</v>
      </c>
    </row>
    <row r="547" spans="1:5" ht="12.75">
      <c r="A547" s="10"/>
      <c r="B547" s="15">
        <v>4440</v>
      </c>
      <c r="C547" s="16" t="s">
        <v>90</v>
      </c>
      <c r="D547" s="14"/>
      <c r="E547" s="18">
        <v>13300</v>
      </c>
    </row>
    <row r="548" spans="1:5" ht="12.75">
      <c r="A548" s="10"/>
      <c r="B548" s="15"/>
      <c r="C548" s="16"/>
      <c r="D548" s="14"/>
      <c r="E548" s="18"/>
    </row>
    <row r="549" spans="1:5" ht="27" customHeight="1">
      <c r="A549" s="59">
        <v>853</v>
      </c>
      <c r="B549" s="59"/>
      <c r="C549" s="40" t="s">
        <v>210</v>
      </c>
      <c r="D549" s="40"/>
      <c r="E549" s="40">
        <f>E550+E562+E573+E576</f>
        <v>556264</v>
      </c>
    </row>
    <row r="550" spans="1:5" ht="38.25">
      <c r="A550" s="10"/>
      <c r="B550" s="10">
        <v>85321</v>
      </c>
      <c r="C550" s="12" t="s">
        <v>211</v>
      </c>
      <c r="D550" s="13" t="s">
        <v>212</v>
      </c>
      <c r="E550" s="14">
        <f>E551+E553</f>
        <v>234000</v>
      </c>
    </row>
    <row r="551" spans="1:5" ht="12.75">
      <c r="A551" s="10"/>
      <c r="B551" s="10"/>
      <c r="C551" s="14" t="s">
        <v>140</v>
      </c>
      <c r="D551" s="13"/>
      <c r="E551" s="14">
        <f>E552</f>
        <v>38000</v>
      </c>
    </row>
    <row r="552" spans="1:5" ht="12.75">
      <c r="A552" s="15"/>
      <c r="B552" s="15">
        <v>4300</v>
      </c>
      <c r="C552" s="16" t="s">
        <v>44</v>
      </c>
      <c r="D552" s="77"/>
      <c r="E552" s="18">
        <v>38000</v>
      </c>
    </row>
    <row r="553" spans="1:5" ht="12.75">
      <c r="A553" s="10"/>
      <c r="B553" s="10"/>
      <c r="C553" s="14" t="s">
        <v>112</v>
      </c>
      <c r="D553" s="13"/>
      <c r="E553" s="14">
        <f>SUM(E554:E560)</f>
        <v>196000</v>
      </c>
    </row>
    <row r="554" spans="1:5" ht="12.75">
      <c r="A554" s="10"/>
      <c r="B554" s="15">
        <v>4010</v>
      </c>
      <c r="C554" s="16" t="s">
        <v>41</v>
      </c>
      <c r="D554" s="13"/>
      <c r="E554" s="18">
        <v>108263</v>
      </c>
    </row>
    <row r="555" spans="1:5" ht="12.75">
      <c r="A555" s="10"/>
      <c r="B555" s="15">
        <v>4040</v>
      </c>
      <c r="C555" s="16" t="s">
        <v>101</v>
      </c>
      <c r="D555" s="58"/>
      <c r="E555" s="18">
        <v>6741</v>
      </c>
    </row>
    <row r="556" spans="1:5" ht="12.75">
      <c r="A556" s="10"/>
      <c r="B556" s="15">
        <v>4110</v>
      </c>
      <c r="C556" s="16" t="s">
        <v>42</v>
      </c>
      <c r="D556" s="58"/>
      <c r="E556" s="18">
        <v>20394</v>
      </c>
    </row>
    <row r="557" spans="1:5" ht="12.75">
      <c r="A557" s="10"/>
      <c r="B557" s="15">
        <v>4120</v>
      </c>
      <c r="C557" s="16" t="s">
        <v>43</v>
      </c>
      <c r="D557" s="58"/>
      <c r="E557" s="18">
        <v>2900</v>
      </c>
    </row>
    <row r="558" spans="1:5" ht="12.75">
      <c r="A558" s="10"/>
      <c r="B558" s="15">
        <v>4210</v>
      </c>
      <c r="C558" s="16" t="s">
        <v>21</v>
      </c>
      <c r="D558" s="58"/>
      <c r="E558" s="18">
        <v>3535</v>
      </c>
    </row>
    <row r="559" spans="1:5" ht="12.75">
      <c r="A559" s="10"/>
      <c r="B559" s="15">
        <v>4300</v>
      </c>
      <c r="C559" s="16" t="s">
        <v>10</v>
      </c>
      <c r="D559" s="58"/>
      <c r="E559" s="18">
        <v>51167</v>
      </c>
    </row>
    <row r="560" spans="1:5" ht="12.75">
      <c r="A560" s="10"/>
      <c r="B560" s="15">
        <v>4440</v>
      </c>
      <c r="C560" s="16" t="s">
        <v>90</v>
      </c>
      <c r="D560" s="58"/>
      <c r="E560" s="18">
        <v>3000</v>
      </c>
    </row>
    <row r="561" spans="1:5" ht="12.75">
      <c r="A561" s="10"/>
      <c r="B561" s="15"/>
      <c r="C561" s="16"/>
      <c r="D561" s="58"/>
      <c r="E561" s="18"/>
    </row>
    <row r="562" spans="1:5" ht="25.5">
      <c r="A562" s="10"/>
      <c r="B562" s="10">
        <v>85324</v>
      </c>
      <c r="C562" s="12" t="s">
        <v>310</v>
      </c>
      <c r="D562" s="14" t="s">
        <v>207</v>
      </c>
      <c r="E562" s="14">
        <f>E563+E569</f>
        <v>39964</v>
      </c>
    </row>
    <row r="563" spans="1:5" ht="12.75">
      <c r="A563" s="10"/>
      <c r="B563" s="10"/>
      <c r="C563" s="79" t="s">
        <v>311</v>
      </c>
      <c r="D563" s="14"/>
      <c r="E563" s="14">
        <f>SUM(E564:E568)</f>
        <v>24507</v>
      </c>
    </row>
    <row r="564" spans="1:5" ht="12.75">
      <c r="A564" s="10"/>
      <c r="B564" s="15">
        <v>4010</v>
      </c>
      <c r="C564" s="16" t="s">
        <v>41</v>
      </c>
      <c r="D564" s="58"/>
      <c r="E564" s="18">
        <v>12312</v>
      </c>
    </row>
    <row r="565" spans="1:5" ht="12.75">
      <c r="A565" s="10"/>
      <c r="B565" s="15">
        <v>4110</v>
      </c>
      <c r="C565" s="16" t="s">
        <v>42</v>
      </c>
      <c r="D565" s="58"/>
      <c r="E565" s="18">
        <v>2122</v>
      </c>
    </row>
    <row r="566" spans="1:5" ht="12.75">
      <c r="A566" s="10"/>
      <c r="B566" s="15">
        <v>4120</v>
      </c>
      <c r="C566" s="16" t="s">
        <v>43</v>
      </c>
      <c r="D566" s="58"/>
      <c r="E566" s="18">
        <v>302</v>
      </c>
    </row>
    <row r="567" spans="1:5" ht="12.75">
      <c r="A567" s="10"/>
      <c r="B567" s="15">
        <v>4210</v>
      </c>
      <c r="C567" s="16" t="s">
        <v>21</v>
      </c>
      <c r="D567" s="58"/>
      <c r="E567" s="18">
        <v>5771</v>
      </c>
    </row>
    <row r="568" spans="1:5" ht="12.75">
      <c r="A568" s="10"/>
      <c r="B568" s="15">
        <v>4300</v>
      </c>
      <c r="C568" s="16" t="s">
        <v>44</v>
      </c>
      <c r="D568" s="58"/>
      <c r="E568" s="18">
        <v>4000</v>
      </c>
    </row>
    <row r="569" spans="1:5" ht="25.5">
      <c r="A569" s="10"/>
      <c r="B569" s="10"/>
      <c r="C569" s="79" t="s">
        <v>312</v>
      </c>
      <c r="D569" s="14" t="s">
        <v>207</v>
      </c>
      <c r="E569" s="14">
        <f>E570</f>
        <v>15457</v>
      </c>
    </row>
    <row r="570" spans="1:5" ht="12.75">
      <c r="A570" s="10"/>
      <c r="B570" s="15">
        <v>6060</v>
      </c>
      <c r="C570" s="16" t="s">
        <v>159</v>
      </c>
      <c r="D570" s="79"/>
      <c r="E570" s="18">
        <v>15457</v>
      </c>
    </row>
    <row r="571" spans="1:5" ht="12.75">
      <c r="A571" s="10"/>
      <c r="B571" s="15"/>
      <c r="C571" s="16"/>
      <c r="D571" s="79"/>
      <c r="E571" s="18"/>
    </row>
    <row r="572" spans="1:5" ht="12.75">
      <c r="A572" s="10"/>
      <c r="B572" s="15"/>
      <c r="C572" s="16"/>
      <c r="D572" s="79"/>
      <c r="E572" s="18"/>
    </row>
    <row r="573" spans="1:5" ht="25.5">
      <c r="A573" s="10"/>
      <c r="B573" s="10">
        <v>85346</v>
      </c>
      <c r="C573" s="12" t="s">
        <v>175</v>
      </c>
      <c r="D573" s="14" t="s">
        <v>207</v>
      </c>
      <c r="E573" s="14">
        <f>E574</f>
        <v>12300</v>
      </c>
    </row>
    <row r="574" spans="1:5" ht="12.75">
      <c r="A574" s="15"/>
      <c r="B574" s="15">
        <v>4300</v>
      </c>
      <c r="C574" s="16" t="s">
        <v>10</v>
      </c>
      <c r="D574" s="2"/>
      <c r="E574" s="18">
        <v>12300</v>
      </c>
    </row>
    <row r="575" spans="1:5" ht="12.75">
      <c r="A575" s="15"/>
      <c r="B575" s="15"/>
      <c r="C575" s="16"/>
      <c r="D575" s="2"/>
      <c r="E575" s="18"/>
    </row>
    <row r="576" spans="1:5" ht="25.5">
      <c r="A576" s="10"/>
      <c r="B576" s="10">
        <v>85395</v>
      </c>
      <c r="C576" s="12" t="s">
        <v>36</v>
      </c>
      <c r="D576" s="14" t="s">
        <v>207</v>
      </c>
      <c r="E576" s="14">
        <f>SUM(E577:E581)</f>
        <v>270000</v>
      </c>
    </row>
    <row r="577" spans="1:5" ht="25.5">
      <c r="A577" s="15"/>
      <c r="B577" s="15">
        <v>2580</v>
      </c>
      <c r="C577" s="16" t="s">
        <v>213</v>
      </c>
      <c r="D577" s="14"/>
      <c r="E577" s="18">
        <v>80000</v>
      </c>
    </row>
    <row r="578" spans="1:5" ht="12.75">
      <c r="A578" s="10"/>
      <c r="B578" s="15">
        <v>4010</v>
      </c>
      <c r="C578" s="16" t="s">
        <v>41</v>
      </c>
      <c r="D578" s="13"/>
      <c r="E578" s="18">
        <v>156000</v>
      </c>
    </row>
    <row r="579" spans="1:5" ht="12.75">
      <c r="A579" s="10"/>
      <c r="B579" s="15">
        <v>4110</v>
      </c>
      <c r="C579" s="16" t="s">
        <v>42</v>
      </c>
      <c r="D579" s="58"/>
      <c r="E579" s="18">
        <v>28630</v>
      </c>
    </row>
    <row r="580" spans="1:5" ht="12.75">
      <c r="A580" s="10"/>
      <c r="B580" s="15">
        <v>4120</v>
      </c>
      <c r="C580" s="16" t="s">
        <v>43</v>
      </c>
      <c r="D580" s="58"/>
      <c r="E580" s="18">
        <v>4200</v>
      </c>
    </row>
    <row r="581" spans="1:5" ht="12.75">
      <c r="A581" s="10"/>
      <c r="B581" s="15">
        <v>4300</v>
      </c>
      <c r="C581" s="16" t="s">
        <v>10</v>
      </c>
      <c r="D581" s="58"/>
      <c r="E581" s="18">
        <v>1170</v>
      </c>
    </row>
    <row r="582" spans="1:5" ht="12.75">
      <c r="A582" s="10"/>
      <c r="B582" s="15"/>
      <c r="C582" s="16"/>
      <c r="D582" s="58"/>
      <c r="E582" s="18"/>
    </row>
    <row r="583" spans="1:5" ht="22.5" customHeight="1">
      <c r="A583" s="59">
        <v>854</v>
      </c>
      <c r="B583" s="59"/>
      <c r="C583" s="40" t="s">
        <v>214</v>
      </c>
      <c r="D583" s="60"/>
      <c r="E583" s="40">
        <f>E584+E588+E592+E597+E602+E605</f>
        <v>1101314</v>
      </c>
    </row>
    <row r="584" spans="1:5" ht="12.75">
      <c r="A584" s="44"/>
      <c r="B584" s="48">
        <v>85407</v>
      </c>
      <c r="C584" s="52" t="s">
        <v>215</v>
      </c>
      <c r="D584" s="49"/>
      <c r="E584" s="50">
        <f>E586</f>
        <v>148300</v>
      </c>
    </row>
    <row r="585" spans="1:5" ht="12.75">
      <c r="A585" s="44"/>
      <c r="B585" s="44"/>
      <c r="C585" s="49" t="s">
        <v>216</v>
      </c>
      <c r="D585" s="49" t="s">
        <v>155</v>
      </c>
      <c r="E585" s="50">
        <f>E586</f>
        <v>148300</v>
      </c>
    </row>
    <row r="586" spans="1:5" ht="25.5">
      <c r="A586" s="44"/>
      <c r="B586" s="44">
        <v>2540</v>
      </c>
      <c r="C586" s="46" t="s">
        <v>345</v>
      </c>
      <c r="D586" s="49"/>
      <c r="E586" s="51">
        <v>148300</v>
      </c>
    </row>
    <row r="587" spans="1:5" ht="12.75">
      <c r="A587" s="44"/>
      <c r="B587" s="44"/>
      <c r="C587" s="46"/>
      <c r="D587" s="49"/>
      <c r="E587" s="51"/>
    </row>
    <row r="588" spans="1:5" ht="12.75">
      <c r="A588" s="44"/>
      <c r="B588" s="48">
        <v>85410</v>
      </c>
      <c r="C588" s="52" t="s">
        <v>217</v>
      </c>
      <c r="D588" s="49"/>
      <c r="E588" s="50">
        <f>E590</f>
        <v>409810</v>
      </c>
    </row>
    <row r="589" spans="1:5" ht="12.75">
      <c r="A589" s="44"/>
      <c r="B589" s="44"/>
      <c r="C589" s="49" t="s">
        <v>218</v>
      </c>
      <c r="D589" s="2"/>
      <c r="E589" s="50">
        <f>E590</f>
        <v>409810</v>
      </c>
    </row>
    <row r="590" spans="1:5" ht="38.25">
      <c r="A590" s="44"/>
      <c r="B590" s="44">
        <v>2590</v>
      </c>
      <c r="C590" s="46" t="s">
        <v>363</v>
      </c>
      <c r="D590" s="49" t="s">
        <v>155</v>
      </c>
      <c r="E590" s="51">
        <v>409810</v>
      </c>
    </row>
    <row r="591" spans="1:5" ht="12.75">
      <c r="A591" s="44"/>
      <c r="B591" s="44"/>
      <c r="C591" s="46"/>
      <c r="D591" s="49"/>
      <c r="E591" s="51"/>
    </row>
    <row r="592" spans="1:5" ht="25.5">
      <c r="A592" s="44"/>
      <c r="B592" s="48">
        <v>85412</v>
      </c>
      <c r="C592" s="52" t="s">
        <v>364</v>
      </c>
      <c r="D592" s="49" t="s">
        <v>158</v>
      </c>
      <c r="E592" s="50">
        <f>E594</f>
        <v>130000</v>
      </c>
    </row>
    <row r="593" spans="1:5" ht="12.75">
      <c r="A593" s="44"/>
      <c r="B593" s="48"/>
      <c r="C593" s="52"/>
      <c r="D593" s="49"/>
      <c r="E593" s="50"/>
    </row>
    <row r="594" spans="1:5" ht="12.75">
      <c r="A594" s="44"/>
      <c r="B594" s="48"/>
      <c r="C594" s="49" t="s">
        <v>219</v>
      </c>
      <c r="D594" s="49"/>
      <c r="E594" s="51">
        <f>E595</f>
        <v>130000</v>
      </c>
    </row>
    <row r="595" spans="1:5" ht="12.75">
      <c r="A595" s="44"/>
      <c r="B595" s="44">
        <v>4300</v>
      </c>
      <c r="C595" s="46" t="s">
        <v>44</v>
      </c>
      <c r="D595" s="49"/>
      <c r="E595" s="51">
        <v>130000</v>
      </c>
    </row>
    <row r="596" spans="1:5" ht="12.75">
      <c r="A596" s="44"/>
      <c r="B596" s="44"/>
      <c r="C596" s="46"/>
      <c r="D596" s="49"/>
      <c r="E596" s="51"/>
    </row>
    <row r="597" spans="1:5" ht="12.75">
      <c r="A597" s="44"/>
      <c r="B597" s="48">
        <v>85415</v>
      </c>
      <c r="C597" s="52" t="s">
        <v>220</v>
      </c>
      <c r="D597" s="49" t="s">
        <v>155</v>
      </c>
      <c r="E597" s="50">
        <f>SUM(E598:E600)</f>
        <v>273024</v>
      </c>
    </row>
    <row r="598" spans="1:5" ht="12.75">
      <c r="A598" s="44"/>
      <c r="B598" s="44">
        <v>3240</v>
      </c>
      <c r="C598" s="46" t="s">
        <v>221</v>
      </c>
      <c r="D598" s="49"/>
      <c r="E598" s="51">
        <v>196574</v>
      </c>
    </row>
    <row r="599" spans="1:5" ht="12.75">
      <c r="A599" s="44"/>
      <c r="B599" s="44">
        <v>3248</v>
      </c>
      <c r="C599" s="46" t="s">
        <v>221</v>
      </c>
      <c r="D599" s="49"/>
      <c r="E599" s="51">
        <v>53515</v>
      </c>
    </row>
    <row r="600" spans="1:5" ht="12.75">
      <c r="A600" s="44"/>
      <c r="B600" s="44">
        <v>3249</v>
      </c>
      <c r="C600" s="46" t="s">
        <v>221</v>
      </c>
      <c r="D600" s="49"/>
      <c r="E600" s="51">
        <v>22935</v>
      </c>
    </row>
    <row r="601" spans="1:5" ht="12.75">
      <c r="A601" s="44"/>
      <c r="B601" s="44"/>
      <c r="C601" s="46"/>
      <c r="D601" s="49"/>
      <c r="E601" s="51"/>
    </row>
    <row r="602" spans="1:5" ht="12.75">
      <c r="A602" s="44"/>
      <c r="B602" s="48">
        <v>85446</v>
      </c>
      <c r="C602" s="52" t="s">
        <v>175</v>
      </c>
      <c r="D602" s="49" t="s">
        <v>158</v>
      </c>
      <c r="E602" s="50">
        <f>E603</f>
        <v>45800</v>
      </c>
    </row>
    <row r="603" spans="1:5" ht="12.75">
      <c r="A603" s="44"/>
      <c r="B603" s="44">
        <v>4300</v>
      </c>
      <c r="C603" s="46" t="s">
        <v>44</v>
      </c>
      <c r="D603" s="49"/>
      <c r="E603" s="51">
        <v>45800</v>
      </c>
    </row>
    <row r="604" spans="1:5" ht="12.75">
      <c r="A604" s="44"/>
      <c r="B604" s="48"/>
      <c r="C604" s="47"/>
      <c r="D604" s="49"/>
      <c r="E604" s="51"/>
    </row>
    <row r="605" spans="1:5" ht="12.75">
      <c r="A605" s="44"/>
      <c r="B605" s="48">
        <v>85495</v>
      </c>
      <c r="C605" s="52" t="s">
        <v>36</v>
      </c>
      <c r="D605" s="49" t="s">
        <v>365</v>
      </c>
      <c r="E605" s="49">
        <f>E606+E608+E610</f>
        <v>94380</v>
      </c>
    </row>
    <row r="606" spans="1:5" ht="12.75">
      <c r="A606" s="44"/>
      <c r="B606" s="44"/>
      <c r="C606" s="47" t="s">
        <v>177</v>
      </c>
      <c r="D606" s="49"/>
      <c r="E606" s="49">
        <f>E607</f>
        <v>20000</v>
      </c>
    </row>
    <row r="607" spans="1:5" ht="12.75">
      <c r="A607" s="44"/>
      <c r="B607" s="44">
        <v>3020</v>
      </c>
      <c r="C607" s="46" t="s">
        <v>178</v>
      </c>
      <c r="D607" s="49"/>
      <c r="E607" s="47">
        <v>20000</v>
      </c>
    </row>
    <row r="608" spans="1:5" ht="12.75">
      <c r="A608" s="44"/>
      <c r="B608" s="44"/>
      <c r="C608" s="47" t="s">
        <v>179</v>
      </c>
      <c r="D608" s="49"/>
      <c r="E608" s="49">
        <f>E609</f>
        <v>25000</v>
      </c>
    </row>
    <row r="609" spans="1:5" ht="12.75">
      <c r="A609" s="44"/>
      <c r="B609" s="44">
        <v>3020</v>
      </c>
      <c r="C609" s="46" t="s">
        <v>178</v>
      </c>
      <c r="D609" s="49"/>
      <c r="E609" s="47">
        <v>25000</v>
      </c>
    </row>
    <row r="610" spans="1:5" ht="25.5">
      <c r="A610" s="44"/>
      <c r="B610" s="56"/>
      <c r="C610" s="47" t="s">
        <v>181</v>
      </c>
      <c r="D610" s="49"/>
      <c r="E610" s="49">
        <f>E611</f>
        <v>49380</v>
      </c>
    </row>
    <row r="611" spans="1:5" ht="12.75">
      <c r="A611" s="44"/>
      <c r="B611" s="44">
        <v>4440</v>
      </c>
      <c r="C611" s="46" t="s">
        <v>182</v>
      </c>
      <c r="D611" s="49"/>
      <c r="E611" s="47">
        <v>49380</v>
      </c>
    </row>
    <row r="612" spans="1:5" ht="22.5" customHeight="1">
      <c r="A612" s="8">
        <v>900</v>
      </c>
      <c r="B612" s="8"/>
      <c r="C612" s="9" t="s">
        <v>222</v>
      </c>
      <c r="D612" s="9"/>
      <c r="E612" s="9">
        <f>E613+E621+E626+E637+E645</f>
        <v>23275057</v>
      </c>
    </row>
    <row r="613" spans="1:5" ht="12.75">
      <c r="A613" s="10"/>
      <c r="B613" s="10">
        <v>90001</v>
      </c>
      <c r="C613" s="12" t="s">
        <v>223</v>
      </c>
      <c r="D613" s="13"/>
      <c r="E613" s="14">
        <f>E614+E616+E618</f>
        <v>6198300</v>
      </c>
    </row>
    <row r="614" spans="1:5" ht="25.5">
      <c r="A614" s="10"/>
      <c r="B614" s="10"/>
      <c r="C614" s="14" t="s">
        <v>387</v>
      </c>
      <c r="D614" s="25" t="s">
        <v>32</v>
      </c>
      <c r="E614" s="14">
        <f>E615</f>
        <v>459000</v>
      </c>
    </row>
    <row r="615" spans="1:5" ht="12.75">
      <c r="A615" s="10"/>
      <c r="B615" s="15">
        <v>6050</v>
      </c>
      <c r="C615" s="16" t="s">
        <v>86</v>
      </c>
      <c r="D615" s="13"/>
      <c r="E615" s="18">
        <v>459000</v>
      </c>
    </row>
    <row r="616" spans="1:5" ht="25.5">
      <c r="A616" s="10"/>
      <c r="B616" s="15"/>
      <c r="C616" s="14" t="s">
        <v>224</v>
      </c>
      <c r="D616" s="14" t="s">
        <v>225</v>
      </c>
      <c r="E616" s="14">
        <f>E617</f>
        <v>1275700</v>
      </c>
    </row>
    <row r="617" spans="1:5" ht="12.75">
      <c r="A617" s="10"/>
      <c r="B617" s="15">
        <v>6052</v>
      </c>
      <c r="C617" s="16" t="s">
        <v>35</v>
      </c>
      <c r="D617" s="13"/>
      <c r="E617" s="18">
        <v>1275700</v>
      </c>
    </row>
    <row r="618" spans="1:5" ht="38.25">
      <c r="A618" s="10"/>
      <c r="B618" s="15"/>
      <c r="C618" s="14" t="s">
        <v>313</v>
      </c>
      <c r="D618" s="14" t="s">
        <v>225</v>
      </c>
      <c r="E618" s="14">
        <v>4463600</v>
      </c>
    </row>
    <row r="619" spans="1:5" ht="12.75">
      <c r="A619" s="10"/>
      <c r="B619" s="15">
        <v>6052</v>
      </c>
      <c r="C619" s="16" t="s">
        <v>35</v>
      </c>
      <c r="D619" s="13"/>
      <c r="E619" s="18">
        <v>4436600</v>
      </c>
    </row>
    <row r="620" spans="1:5" ht="12.75">
      <c r="A620" s="10"/>
      <c r="B620" s="15"/>
      <c r="C620" s="16"/>
      <c r="D620" s="13"/>
      <c r="E620" s="18"/>
    </row>
    <row r="621" spans="1:6" s="19" customFormat="1" ht="25.5">
      <c r="A621" s="10"/>
      <c r="B621" s="10">
        <v>90002</v>
      </c>
      <c r="C621" s="12" t="s">
        <v>366</v>
      </c>
      <c r="D621" s="13" t="s">
        <v>367</v>
      </c>
      <c r="E621" s="14">
        <f>E622</f>
        <v>15000</v>
      </c>
      <c r="F621" s="92"/>
    </row>
    <row r="622" spans="1:5" ht="12.75">
      <c r="A622" s="10"/>
      <c r="B622" s="15"/>
      <c r="C622" s="14" t="s">
        <v>368</v>
      </c>
      <c r="D622" s="13"/>
      <c r="E622" s="18">
        <f>E623+E624</f>
        <v>15000</v>
      </c>
    </row>
    <row r="623" spans="1:5" ht="12.75">
      <c r="A623" s="15"/>
      <c r="B623" s="15">
        <v>4210</v>
      </c>
      <c r="C623" s="16" t="s">
        <v>369</v>
      </c>
      <c r="D623" s="77"/>
      <c r="E623" s="18">
        <v>10000</v>
      </c>
    </row>
    <row r="624" spans="1:5" ht="12.75">
      <c r="A624" s="15"/>
      <c r="B624" s="15">
        <v>4300</v>
      </c>
      <c r="C624" s="16" t="s">
        <v>10</v>
      </c>
      <c r="D624" s="77"/>
      <c r="E624" s="18">
        <v>5000</v>
      </c>
    </row>
    <row r="625" spans="1:5" ht="12.75">
      <c r="A625" s="15"/>
      <c r="B625" s="15"/>
      <c r="C625" s="16"/>
      <c r="D625" s="77"/>
      <c r="E625" s="18"/>
    </row>
    <row r="626" spans="1:5" ht="12.75">
      <c r="A626" s="15"/>
      <c r="B626" s="10">
        <v>90004</v>
      </c>
      <c r="C626" s="12" t="s">
        <v>226</v>
      </c>
      <c r="D626" s="13" t="s">
        <v>9</v>
      </c>
      <c r="E626" s="14">
        <f>E627+E630+E632+E634</f>
        <v>1435000</v>
      </c>
    </row>
    <row r="627" spans="1:5" ht="12.75">
      <c r="A627" s="15"/>
      <c r="B627" s="15"/>
      <c r="C627" s="14" t="s">
        <v>227</v>
      </c>
      <c r="D627" s="79"/>
      <c r="E627" s="14">
        <f>E628+E629</f>
        <v>950000</v>
      </c>
    </row>
    <row r="628" spans="1:5" ht="12.75">
      <c r="A628" s="10"/>
      <c r="B628" s="15">
        <v>4260</v>
      </c>
      <c r="C628" s="16" t="s">
        <v>230</v>
      </c>
      <c r="D628" s="14"/>
      <c r="E628" s="18">
        <v>33000</v>
      </c>
    </row>
    <row r="629" spans="1:5" ht="12.75">
      <c r="A629" s="15"/>
      <c r="B629" s="15">
        <v>4300</v>
      </c>
      <c r="C629" s="16" t="s">
        <v>10</v>
      </c>
      <c r="D629" s="13"/>
      <c r="E629" s="18">
        <v>917000</v>
      </c>
    </row>
    <row r="630" spans="1:5" ht="25.5">
      <c r="A630" s="15"/>
      <c r="B630" s="15"/>
      <c r="C630" s="14" t="s">
        <v>370</v>
      </c>
      <c r="D630" s="13" t="s">
        <v>9</v>
      </c>
      <c r="E630" s="14">
        <f>E631</f>
        <v>440000</v>
      </c>
    </row>
    <row r="631" spans="1:5" ht="12.75">
      <c r="A631" s="10"/>
      <c r="B631" s="15">
        <v>4300</v>
      </c>
      <c r="C631" s="16" t="s">
        <v>10</v>
      </c>
      <c r="D631" s="25"/>
      <c r="E631" s="18">
        <v>440000</v>
      </c>
    </row>
    <row r="632" spans="1:5" ht="25.5">
      <c r="A632" s="10"/>
      <c r="B632" s="15"/>
      <c r="C632" s="14" t="s">
        <v>371</v>
      </c>
      <c r="D632" s="25"/>
      <c r="E632" s="14">
        <f>E633</f>
        <v>20000</v>
      </c>
    </row>
    <row r="633" spans="1:5" ht="12.75">
      <c r="A633" s="10"/>
      <c r="B633" s="15">
        <v>4300</v>
      </c>
      <c r="C633" s="16" t="s">
        <v>10</v>
      </c>
      <c r="D633" s="13" t="s">
        <v>9</v>
      </c>
      <c r="E633" s="18">
        <v>20000</v>
      </c>
    </row>
    <row r="634" spans="1:6" s="19" customFormat="1" ht="12.75">
      <c r="A634" s="10"/>
      <c r="B634" s="10"/>
      <c r="C634" s="14" t="s">
        <v>411</v>
      </c>
      <c r="D634" s="13"/>
      <c r="E634" s="14">
        <f>E635</f>
        <v>25000</v>
      </c>
      <c r="F634" s="92"/>
    </row>
    <row r="635" spans="1:5" ht="12.75">
      <c r="A635" s="10"/>
      <c r="B635" s="15">
        <v>4210</v>
      </c>
      <c r="C635" s="16" t="s">
        <v>369</v>
      </c>
      <c r="D635" s="13" t="s">
        <v>9</v>
      </c>
      <c r="E635" s="18">
        <v>25000</v>
      </c>
    </row>
    <row r="636" spans="1:5" ht="12.75">
      <c r="A636" s="10"/>
      <c r="B636" s="15"/>
      <c r="C636" s="16"/>
      <c r="D636" s="13"/>
      <c r="E636" s="18"/>
    </row>
    <row r="637" spans="1:5" ht="25.5">
      <c r="A637" s="10"/>
      <c r="B637" s="10">
        <v>90015</v>
      </c>
      <c r="C637" s="12" t="s">
        <v>228</v>
      </c>
      <c r="D637" s="25" t="s">
        <v>32</v>
      </c>
      <c r="E637" s="14">
        <f>E638+E641</f>
        <v>3584000</v>
      </c>
    </row>
    <row r="638" spans="1:5" ht="12.75">
      <c r="A638" s="10"/>
      <c r="B638" s="10"/>
      <c r="C638" s="14" t="s">
        <v>229</v>
      </c>
      <c r="D638" s="25"/>
      <c r="E638" s="14">
        <f>E639+E640</f>
        <v>3310000</v>
      </c>
    </row>
    <row r="639" spans="1:5" ht="12.75">
      <c r="A639" s="10"/>
      <c r="B639" s="15">
        <v>4260</v>
      </c>
      <c r="C639" s="16" t="s">
        <v>230</v>
      </c>
      <c r="D639" s="14"/>
      <c r="E639" s="18">
        <v>2690000</v>
      </c>
    </row>
    <row r="640" spans="1:5" ht="18" customHeight="1">
      <c r="A640" s="15"/>
      <c r="B640" s="15">
        <v>4270</v>
      </c>
      <c r="C640" s="16" t="s">
        <v>167</v>
      </c>
      <c r="D640" s="25"/>
      <c r="E640" s="18">
        <v>620000</v>
      </c>
    </row>
    <row r="641" spans="1:5" ht="25.5">
      <c r="A641" s="15"/>
      <c r="B641" s="15">
        <v>6050</v>
      </c>
      <c r="C641" s="21" t="s">
        <v>232</v>
      </c>
      <c r="D641" s="14" t="s">
        <v>32</v>
      </c>
      <c r="E641" s="35">
        <f>E642+E643</f>
        <v>274000</v>
      </c>
    </row>
    <row r="642" spans="1:5" ht="12.75">
      <c r="A642" s="15"/>
      <c r="B642" s="15"/>
      <c r="C642" s="24" t="s">
        <v>233</v>
      </c>
      <c r="D642" s="25"/>
      <c r="E642" s="18">
        <v>50000</v>
      </c>
    </row>
    <row r="643" spans="1:5" ht="38.25">
      <c r="A643" s="15"/>
      <c r="B643" s="15"/>
      <c r="C643" s="24" t="s">
        <v>372</v>
      </c>
      <c r="D643" s="25"/>
      <c r="E643" s="18">
        <v>224000</v>
      </c>
    </row>
    <row r="644" spans="1:5" ht="12.75">
      <c r="A644" s="15"/>
      <c r="B644" s="15"/>
      <c r="C644" s="24"/>
      <c r="D644" s="25"/>
      <c r="E644" s="18"/>
    </row>
    <row r="645" spans="1:5" ht="12.75">
      <c r="A645" s="10"/>
      <c r="B645" s="10">
        <v>90095</v>
      </c>
      <c r="C645" s="12" t="s">
        <v>15</v>
      </c>
      <c r="D645" s="14"/>
      <c r="E645" s="14">
        <f>E646+E648+E651+E654+E656+E658+E660+E662+E664+E677+E680</f>
        <v>12042757</v>
      </c>
    </row>
    <row r="646" spans="1:5" ht="25.5">
      <c r="A646" s="10"/>
      <c r="B646" s="10"/>
      <c r="C646" s="14" t="s">
        <v>388</v>
      </c>
      <c r="D646" s="14" t="s">
        <v>32</v>
      </c>
      <c r="E646" s="14">
        <f>E647</f>
        <v>156000</v>
      </c>
    </row>
    <row r="647" spans="1:5" ht="12.75">
      <c r="A647" s="10"/>
      <c r="B647" s="15">
        <v>4300</v>
      </c>
      <c r="C647" s="16" t="s">
        <v>10</v>
      </c>
      <c r="D647" s="14"/>
      <c r="E647" s="18">
        <v>156000</v>
      </c>
    </row>
    <row r="648" spans="1:5" ht="25.5">
      <c r="A648" s="10"/>
      <c r="B648" s="15"/>
      <c r="C648" s="14" t="s">
        <v>234</v>
      </c>
      <c r="D648" s="14" t="s">
        <v>32</v>
      </c>
      <c r="E648" s="14">
        <f>E649</f>
        <v>50000</v>
      </c>
    </row>
    <row r="649" spans="1:5" ht="12.75">
      <c r="A649" s="10"/>
      <c r="B649" s="15">
        <v>4270</v>
      </c>
      <c r="C649" s="16" t="s">
        <v>167</v>
      </c>
      <c r="D649" s="14"/>
      <c r="E649" s="18">
        <v>50000</v>
      </c>
    </row>
    <row r="650" spans="1:5" ht="12.75">
      <c r="A650" s="10"/>
      <c r="B650" s="15"/>
      <c r="C650" s="16"/>
      <c r="D650" s="14"/>
      <c r="E650" s="18"/>
    </row>
    <row r="651" spans="1:5" ht="25.5">
      <c r="A651" s="15"/>
      <c r="B651" s="15"/>
      <c r="C651" s="14" t="s">
        <v>373</v>
      </c>
      <c r="D651" s="14" t="s">
        <v>32</v>
      </c>
      <c r="E651" s="14">
        <f>E652+E653</f>
        <v>54800</v>
      </c>
    </row>
    <row r="652" spans="1:5" ht="12.75">
      <c r="A652" s="15"/>
      <c r="B652" s="15">
        <v>4270</v>
      </c>
      <c r="C652" s="16" t="s">
        <v>167</v>
      </c>
      <c r="D652" s="79"/>
      <c r="E652" s="18">
        <v>16000</v>
      </c>
    </row>
    <row r="653" spans="1:5" ht="12.75">
      <c r="A653" s="15"/>
      <c r="B653" s="15">
        <v>4300</v>
      </c>
      <c r="C653" s="16" t="s">
        <v>10</v>
      </c>
      <c r="D653" s="79"/>
      <c r="E653" s="18">
        <v>38800</v>
      </c>
    </row>
    <row r="654" spans="1:5" ht="12.75">
      <c r="A654" s="15"/>
      <c r="B654" s="15"/>
      <c r="C654" s="14" t="s">
        <v>235</v>
      </c>
      <c r="D654" s="13" t="s">
        <v>9</v>
      </c>
      <c r="E654" s="14">
        <f>E655</f>
        <v>5000</v>
      </c>
    </row>
    <row r="655" spans="1:5" ht="12.75">
      <c r="A655" s="15"/>
      <c r="B655" s="15">
        <v>4300</v>
      </c>
      <c r="C655" s="16" t="s">
        <v>10</v>
      </c>
      <c r="D655" s="79"/>
      <c r="E655" s="18">
        <v>5000</v>
      </c>
    </row>
    <row r="656" spans="1:5" ht="25.5">
      <c r="A656" s="15"/>
      <c r="B656" s="15"/>
      <c r="C656" s="14" t="s">
        <v>236</v>
      </c>
      <c r="D656" s="14" t="s">
        <v>32</v>
      </c>
      <c r="E656" s="14">
        <f>E657</f>
        <v>4000</v>
      </c>
    </row>
    <row r="657" spans="1:5" ht="12.75">
      <c r="A657" s="15"/>
      <c r="B657" s="15">
        <v>4300</v>
      </c>
      <c r="C657" s="16" t="s">
        <v>10</v>
      </c>
      <c r="D657" s="79"/>
      <c r="E657" s="18">
        <v>4000</v>
      </c>
    </row>
    <row r="658" spans="1:5" ht="25.5">
      <c r="A658" s="15"/>
      <c r="B658" s="15"/>
      <c r="C658" s="14" t="s">
        <v>237</v>
      </c>
      <c r="D658" s="14" t="s">
        <v>32</v>
      </c>
      <c r="E658" s="14">
        <f>E659</f>
        <v>10000</v>
      </c>
    </row>
    <row r="659" spans="1:5" ht="12.75">
      <c r="A659" s="15"/>
      <c r="B659" s="15">
        <v>4300</v>
      </c>
      <c r="C659" s="16" t="s">
        <v>10</v>
      </c>
      <c r="D659" s="79"/>
      <c r="E659" s="18">
        <v>10000</v>
      </c>
    </row>
    <row r="660" spans="1:5" ht="12.75">
      <c r="A660" s="15"/>
      <c r="B660" s="15"/>
      <c r="C660" s="14" t="s">
        <v>238</v>
      </c>
      <c r="D660" s="13" t="s">
        <v>9</v>
      </c>
      <c r="E660" s="14">
        <f>E661</f>
        <v>20000</v>
      </c>
    </row>
    <row r="661" spans="1:5" ht="12.75">
      <c r="A661" s="15"/>
      <c r="B661" s="15">
        <v>4300</v>
      </c>
      <c r="C661" s="16" t="s">
        <v>10</v>
      </c>
      <c r="D661" s="79"/>
      <c r="E661" s="18">
        <v>20000</v>
      </c>
    </row>
    <row r="662" spans="1:5" ht="25.5">
      <c r="A662" s="15"/>
      <c r="B662" s="15"/>
      <c r="C662" s="14" t="s">
        <v>374</v>
      </c>
      <c r="D662" s="13" t="s">
        <v>9</v>
      </c>
      <c r="E662" s="14">
        <f>E663</f>
        <v>80000</v>
      </c>
    </row>
    <row r="663" spans="1:5" ht="12.75">
      <c r="A663" s="15"/>
      <c r="B663" s="15">
        <v>4300</v>
      </c>
      <c r="C663" s="16" t="s">
        <v>10</v>
      </c>
      <c r="D663" s="79"/>
      <c r="E663" s="18">
        <v>80000</v>
      </c>
    </row>
    <row r="664" spans="1:5" ht="25.5">
      <c r="A664" s="61"/>
      <c r="B664" s="15"/>
      <c r="C664" s="14" t="s">
        <v>239</v>
      </c>
      <c r="D664" s="31" t="s">
        <v>240</v>
      </c>
      <c r="E664" s="14">
        <f>SUM(E665:E675)</f>
        <v>1250000</v>
      </c>
    </row>
    <row r="665" spans="1:5" ht="12.75">
      <c r="A665" s="61"/>
      <c r="B665" s="15">
        <v>4010</v>
      </c>
      <c r="C665" s="16" t="s">
        <v>41</v>
      </c>
      <c r="D665" s="82"/>
      <c r="E665" s="18">
        <v>447000</v>
      </c>
    </row>
    <row r="666" spans="1:5" ht="12.75">
      <c r="A666" s="61"/>
      <c r="B666" s="15">
        <v>4040</v>
      </c>
      <c r="C666" s="16" t="s">
        <v>241</v>
      </c>
      <c r="D666" s="82"/>
      <c r="E666" s="18">
        <v>19400</v>
      </c>
    </row>
    <row r="667" spans="1:5" ht="12.75">
      <c r="A667" s="61"/>
      <c r="B667" s="15">
        <v>4110</v>
      </c>
      <c r="C667" s="16" t="s">
        <v>42</v>
      </c>
      <c r="D667" s="82"/>
      <c r="E667" s="18">
        <v>73700</v>
      </c>
    </row>
    <row r="668" spans="1:5" ht="12.75">
      <c r="A668" s="61"/>
      <c r="B668" s="15">
        <v>4120</v>
      </c>
      <c r="C668" s="16" t="s">
        <v>43</v>
      </c>
      <c r="D668" s="82"/>
      <c r="E668" s="18">
        <v>10300</v>
      </c>
    </row>
    <row r="669" spans="1:5" ht="12.75">
      <c r="A669" s="61"/>
      <c r="B669" s="15">
        <v>4210</v>
      </c>
      <c r="C669" s="16" t="s">
        <v>21</v>
      </c>
      <c r="D669" s="82"/>
      <c r="E669" s="18">
        <v>98800</v>
      </c>
    </row>
    <row r="670" spans="1:5" ht="12.75">
      <c r="A670" s="61"/>
      <c r="B670" s="15">
        <v>4260</v>
      </c>
      <c r="C670" s="16" t="s">
        <v>76</v>
      </c>
      <c r="D670" s="82"/>
      <c r="E670" s="18">
        <v>14000</v>
      </c>
    </row>
    <row r="671" spans="1:5" ht="12.75">
      <c r="A671" s="61"/>
      <c r="B671" s="15">
        <v>4300</v>
      </c>
      <c r="C671" s="16" t="s">
        <v>10</v>
      </c>
      <c r="D671" s="82"/>
      <c r="E671" s="18">
        <v>506300</v>
      </c>
    </row>
    <row r="672" spans="1:5" ht="12.75">
      <c r="A672" s="61"/>
      <c r="B672" s="15">
        <v>4410</v>
      </c>
      <c r="C672" s="16" t="s">
        <v>94</v>
      </c>
      <c r="D672" s="82"/>
      <c r="E672" s="18">
        <v>15000</v>
      </c>
    </row>
    <row r="673" spans="1:5" ht="12.75">
      <c r="A673" s="61"/>
      <c r="B673" s="15">
        <v>4430</v>
      </c>
      <c r="C673" s="16" t="s">
        <v>231</v>
      </c>
      <c r="D673" s="82"/>
      <c r="E673" s="18">
        <v>1000</v>
      </c>
    </row>
    <row r="674" spans="1:5" ht="12.75">
      <c r="A674" s="61"/>
      <c r="B674" s="15">
        <v>4440</v>
      </c>
      <c r="C674" s="16" t="s">
        <v>90</v>
      </c>
      <c r="D674" s="82"/>
      <c r="E674" s="18">
        <v>5500</v>
      </c>
    </row>
    <row r="675" spans="1:5" ht="12.75">
      <c r="A675" s="61"/>
      <c r="B675" s="15">
        <v>6060</v>
      </c>
      <c r="C675" s="16" t="s">
        <v>108</v>
      </c>
      <c r="D675" s="82"/>
      <c r="E675" s="18">
        <v>59000</v>
      </c>
    </row>
    <row r="676" spans="1:5" ht="12.75">
      <c r="A676" s="61"/>
      <c r="B676" s="15"/>
      <c r="C676" s="16" t="s">
        <v>242</v>
      </c>
      <c r="D676" s="82"/>
      <c r="E676" s="18"/>
    </row>
    <row r="677" spans="1:5" ht="12.75">
      <c r="A677" s="61"/>
      <c r="B677" s="15"/>
      <c r="C677" s="14" t="s">
        <v>389</v>
      </c>
      <c r="D677" s="13" t="s">
        <v>9</v>
      </c>
      <c r="E677" s="14">
        <f>E678</f>
        <v>10000</v>
      </c>
    </row>
    <row r="678" spans="1:5" ht="12.75">
      <c r="A678" s="61"/>
      <c r="B678" s="15">
        <v>4300</v>
      </c>
      <c r="C678" s="16" t="s">
        <v>10</v>
      </c>
      <c r="D678" s="82"/>
      <c r="E678" s="18">
        <v>10000</v>
      </c>
    </row>
    <row r="679" spans="1:5" ht="12.75">
      <c r="A679" s="61"/>
      <c r="B679" s="15"/>
      <c r="C679" s="16"/>
      <c r="D679" s="79"/>
      <c r="E679" s="18"/>
    </row>
    <row r="680" spans="1:5" ht="12.75">
      <c r="A680" s="61"/>
      <c r="B680" s="15">
        <v>6050</v>
      </c>
      <c r="C680" s="21" t="s">
        <v>232</v>
      </c>
      <c r="E680" s="14">
        <f>SUM(E681:E693)</f>
        <v>10402957</v>
      </c>
    </row>
    <row r="681" spans="1:5" ht="25.5">
      <c r="A681" s="61"/>
      <c r="B681" s="15"/>
      <c r="C681" s="24" t="s">
        <v>243</v>
      </c>
      <c r="D681" s="25" t="s">
        <v>32</v>
      </c>
      <c r="E681" s="18">
        <v>690000</v>
      </c>
    </row>
    <row r="682" spans="1:5" ht="36.75" customHeight="1">
      <c r="A682" s="61"/>
      <c r="B682" s="15"/>
      <c r="C682" s="24" t="s">
        <v>244</v>
      </c>
      <c r="D682" s="25" t="s">
        <v>245</v>
      </c>
      <c r="E682" s="18">
        <v>100000</v>
      </c>
    </row>
    <row r="683" spans="1:5" ht="25.5">
      <c r="A683" s="61"/>
      <c r="B683" s="15"/>
      <c r="C683" s="24" t="s">
        <v>246</v>
      </c>
      <c r="D683" s="25" t="s">
        <v>245</v>
      </c>
      <c r="E683" s="18">
        <v>100000</v>
      </c>
    </row>
    <row r="684" spans="1:5" ht="12.75">
      <c r="A684" s="61"/>
      <c r="B684" s="15"/>
      <c r="C684" s="24" t="s">
        <v>247</v>
      </c>
      <c r="D684" s="14" t="s">
        <v>248</v>
      </c>
      <c r="E684" s="18">
        <v>2451547</v>
      </c>
    </row>
    <row r="685" spans="1:5" ht="12.75">
      <c r="A685" s="61"/>
      <c r="B685" s="15"/>
      <c r="C685" s="24" t="s">
        <v>249</v>
      </c>
      <c r="D685" s="25" t="s">
        <v>245</v>
      </c>
      <c r="E685" s="18">
        <v>88982</v>
      </c>
    </row>
    <row r="686" spans="1:5" ht="25.5">
      <c r="A686" s="61"/>
      <c r="B686" s="15"/>
      <c r="C686" s="24" t="s">
        <v>412</v>
      </c>
      <c r="D686" s="25" t="s">
        <v>245</v>
      </c>
      <c r="E686" s="18">
        <v>2000000</v>
      </c>
    </row>
    <row r="687" spans="1:5" ht="38.25">
      <c r="A687" s="61"/>
      <c r="B687" s="10"/>
      <c r="C687" s="24" t="s">
        <v>250</v>
      </c>
      <c r="D687" s="14" t="s">
        <v>248</v>
      </c>
      <c r="E687" s="18">
        <v>4072728</v>
      </c>
    </row>
    <row r="688" spans="1:5" ht="25.5">
      <c r="A688" s="61"/>
      <c r="B688" s="10"/>
      <c r="C688" s="24" t="s">
        <v>314</v>
      </c>
      <c r="D688" s="25" t="s">
        <v>245</v>
      </c>
      <c r="E688" s="18">
        <v>139700</v>
      </c>
    </row>
    <row r="689" spans="1:5" ht="12.75">
      <c r="A689" s="61"/>
      <c r="B689" s="10"/>
      <c r="C689" s="24" t="s">
        <v>251</v>
      </c>
      <c r="D689" s="14" t="s">
        <v>248</v>
      </c>
      <c r="E689" s="18">
        <v>10000</v>
      </c>
    </row>
    <row r="690" spans="1:5" ht="25.5">
      <c r="A690" s="61"/>
      <c r="B690" s="10"/>
      <c r="C690" s="24" t="s">
        <v>252</v>
      </c>
      <c r="D690" s="25" t="s">
        <v>32</v>
      </c>
      <c r="E690" s="18">
        <v>420000</v>
      </c>
    </row>
    <row r="691" spans="1:5" ht="12.75">
      <c r="A691" s="61"/>
      <c r="B691" s="10"/>
      <c r="C691" s="24" t="s">
        <v>253</v>
      </c>
      <c r="D691" s="25" t="s">
        <v>245</v>
      </c>
      <c r="E691" s="18">
        <v>100000</v>
      </c>
    </row>
    <row r="692" spans="1:5" ht="25.5">
      <c r="A692" s="61"/>
      <c r="B692" s="15"/>
      <c r="C692" s="24" t="s">
        <v>254</v>
      </c>
      <c r="D692" s="25" t="s">
        <v>245</v>
      </c>
      <c r="E692" s="18">
        <v>200000</v>
      </c>
    </row>
    <row r="693" spans="1:5" ht="25.5">
      <c r="A693" s="61"/>
      <c r="B693" s="15"/>
      <c r="C693" s="24" t="s">
        <v>413</v>
      </c>
      <c r="D693" s="25" t="s">
        <v>402</v>
      </c>
      <c r="E693" s="18">
        <v>30000</v>
      </c>
    </row>
    <row r="694" spans="1:5" ht="12.75">
      <c r="A694" s="61"/>
      <c r="B694" s="15"/>
      <c r="C694" s="24"/>
      <c r="D694" s="25"/>
      <c r="E694" s="18"/>
    </row>
    <row r="695" spans="1:5" ht="22.5" customHeight="1">
      <c r="A695" s="8">
        <v>921</v>
      </c>
      <c r="B695" s="8"/>
      <c r="C695" s="9" t="s">
        <v>255</v>
      </c>
      <c r="D695" s="9"/>
      <c r="E695" s="9">
        <f>E696+E703+E711+E716+E719+E723</f>
        <v>7116000</v>
      </c>
    </row>
    <row r="696" spans="1:5" ht="12.75">
      <c r="A696" s="10"/>
      <c r="B696" s="10">
        <v>92106</v>
      </c>
      <c r="C696" s="12" t="s">
        <v>256</v>
      </c>
      <c r="D696" s="2"/>
      <c r="E696" s="14">
        <f>E697</f>
        <v>2070000</v>
      </c>
    </row>
    <row r="697" spans="1:5" ht="25.5">
      <c r="A697" s="15"/>
      <c r="B697" s="15"/>
      <c r="C697" s="14" t="s">
        <v>258</v>
      </c>
      <c r="D697" s="13" t="s">
        <v>257</v>
      </c>
      <c r="E697" s="14">
        <f>E698+E699</f>
        <v>2070000</v>
      </c>
    </row>
    <row r="698" spans="1:5" ht="12.75">
      <c r="A698" s="15"/>
      <c r="B698" s="15">
        <v>2550</v>
      </c>
      <c r="C698" s="16" t="s">
        <v>259</v>
      </c>
      <c r="D698" s="79"/>
      <c r="E698" s="18">
        <v>1925000</v>
      </c>
    </row>
    <row r="699" spans="1:5" ht="38.25">
      <c r="A699" s="15"/>
      <c r="B699" s="15">
        <v>6220</v>
      </c>
      <c r="C699" s="16" t="s">
        <v>265</v>
      </c>
      <c r="D699" s="79"/>
      <c r="E699" s="18">
        <v>145000</v>
      </c>
    </row>
    <row r="700" spans="1:5" ht="25.5">
      <c r="A700" s="15"/>
      <c r="B700" s="15"/>
      <c r="C700" s="16" t="s">
        <v>260</v>
      </c>
      <c r="D700" s="79"/>
      <c r="E700" s="18">
        <v>125000</v>
      </c>
    </row>
    <row r="701" spans="1:5" ht="12.75">
      <c r="A701" s="15"/>
      <c r="B701" s="15"/>
      <c r="C701" s="16" t="s">
        <v>261</v>
      </c>
      <c r="D701" s="79"/>
      <c r="E701" s="18">
        <v>20000</v>
      </c>
    </row>
    <row r="702" spans="1:5" ht="12.75">
      <c r="A702" s="15"/>
      <c r="B702" s="15"/>
      <c r="C702" s="16"/>
      <c r="D702" s="79"/>
      <c r="E702" s="18"/>
    </row>
    <row r="703" spans="1:5" ht="25.5">
      <c r="A703" s="10"/>
      <c r="B703" s="10">
        <v>92109</v>
      </c>
      <c r="C703" s="12" t="s">
        <v>262</v>
      </c>
      <c r="D703" s="13" t="s">
        <v>263</v>
      </c>
      <c r="E703" s="14">
        <f>E704+E708</f>
        <v>1351800</v>
      </c>
    </row>
    <row r="704" spans="1:5" ht="12.75">
      <c r="A704" s="15"/>
      <c r="B704" s="15"/>
      <c r="C704" s="14" t="s">
        <v>264</v>
      </c>
      <c r="D704" s="79"/>
      <c r="E704" s="22">
        <f>E705+E706</f>
        <v>1196800</v>
      </c>
    </row>
    <row r="705" spans="1:5" ht="12.75">
      <c r="A705" s="15"/>
      <c r="B705" s="15">
        <v>2550</v>
      </c>
      <c r="C705" s="16" t="s">
        <v>414</v>
      </c>
      <c r="D705" s="79"/>
      <c r="E705" s="18">
        <v>796800</v>
      </c>
    </row>
    <row r="706" spans="1:5" ht="38.25">
      <c r="A706" s="15"/>
      <c r="B706" s="15">
        <v>6220</v>
      </c>
      <c r="C706" s="16" t="s">
        <v>265</v>
      </c>
      <c r="D706" s="79"/>
      <c r="E706" s="18">
        <v>400000</v>
      </c>
    </row>
    <row r="707" spans="1:5" ht="25.5">
      <c r="A707" s="15"/>
      <c r="B707" s="15"/>
      <c r="C707" s="16" t="s">
        <v>266</v>
      </c>
      <c r="D707" s="79"/>
      <c r="E707" s="18"/>
    </row>
    <row r="708" spans="1:5" ht="12.75">
      <c r="A708" s="15"/>
      <c r="B708" s="15"/>
      <c r="C708" s="14" t="s">
        <v>267</v>
      </c>
      <c r="D708" s="13"/>
      <c r="E708" s="22">
        <f>E709</f>
        <v>155000</v>
      </c>
    </row>
    <row r="709" spans="1:5" ht="12.75">
      <c r="A709" s="15"/>
      <c r="B709" s="15">
        <v>2550</v>
      </c>
      <c r="C709" s="16" t="s">
        <v>414</v>
      </c>
      <c r="D709" s="79"/>
      <c r="E709" s="18">
        <v>155000</v>
      </c>
    </row>
    <row r="710" spans="1:5" ht="12.75">
      <c r="A710" s="10"/>
      <c r="B710" s="15"/>
      <c r="C710" s="16"/>
      <c r="D710" s="13"/>
      <c r="E710" s="14"/>
    </row>
    <row r="711" spans="1:5" ht="25.5">
      <c r="A711" s="10"/>
      <c r="B711" s="10">
        <v>92110</v>
      </c>
      <c r="C711" s="12" t="s">
        <v>268</v>
      </c>
      <c r="D711" s="13" t="s">
        <v>269</v>
      </c>
      <c r="E711" s="14">
        <f>E712</f>
        <v>676000</v>
      </c>
    </row>
    <row r="712" spans="1:5" ht="12.75">
      <c r="A712" s="15"/>
      <c r="B712" s="15"/>
      <c r="C712" s="14" t="s">
        <v>270</v>
      </c>
      <c r="D712" s="79"/>
      <c r="E712" s="70">
        <f>E713+E714</f>
        <v>676000</v>
      </c>
    </row>
    <row r="713" spans="1:5" ht="12.75">
      <c r="A713" s="15"/>
      <c r="B713" s="15">
        <v>2550</v>
      </c>
      <c r="C713" s="16" t="s">
        <v>414</v>
      </c>
      <c r="D713" s="79"/>
      <c r="E713" s="18">
        <v>616000</v>
      </c>
    </row>
    <row r="714" spans="1:5" ht="38.25">
      <c r="A714" s="15"/>
      <c r="B714" s="15">
        <v>6220</v>
      </c>
      <c r="C714" s="16" t="s">
        <v>265</v>
      </c>
      <c r="D714" s="79"/>
      <c r="E714" s="18">
        <v>60000</v>
      </c>
    </row>
    <row r="715" spans="1:5" ht="12.75">
      <c r="A715" s="15"/>
      <c r="B715" s="15"/>
      <c r="C715" s="16"/>
      <c r="D715" s="79"/>
      <c r="E715" s="18"/>
    </row>
    <row r="716" spans="1:5" ht="25.5">
      <c r="A716" s="15"/>
      <c r="B716" s="10">
        <v>92114</v>
      </c>
      <c r="C716" s="12" t="s">
        <v>271</v>
      </c>
      <c r="D716" s="14" t="s">
        <v>29</v>
      </c>
      <c r="E716" s="14">
        <f>E717</f>
        <v>300000</v>
      </c>
    </row>
    <row r="717" spans="1:5" ht="38.25">
      <c r="A717" s="15"/>
      <c r="B717" s="15">
        <v>4160</v>
      </c>
      <c r="C717" s="16" t="s">
        <v>272</v>
      </c>
      <c r="D717" s="79"/>
      <c r="E717" s="18">
        <v>300000</v>
      </c>
    </row>
    <row r="718" spans="1:5" ht="12.75">
      <c r="A718" s="15"/>
      <c r="B718" s="15"/>
      <c r="C718" s="16"/>
      <c r="D718" s="79"/>
      <c r="E718" s="18"/>
    </row>
    <row r="719" spans="1:5" ht="25.5">
      <c r="A719" s="10"/>
      <c r="B719" s="10">
        <v>92116</v>
      </c>
      <c r="C719" s="12" t="s">
        <v>273</v>
      </c>
      <c r="D719" s="13" t="s">
        <v>274</v>
      </c>
      <c r="E719" s="14">
        <f>E721</f>
        <v>2060000</v>
      </c>
    </row>
    <row r="720" spans="1:5" ht="12.75">
      <c r="A720" s="15"/>
      <c r="B720" s="15"/>
      <c r="C720" s="14" t="s">
        <v>275</v>
      </c>
      <c r="D720" s="79"/>
      <c r="E720" s="14">
        <f>E721</f>
        <v>2060000</v>
      </c>
    </row>
    <row r="721" spans="1:5" ht="12.75">
      <c r="A721" s="10"/>
      <c r="B721" s="15">
        <v>2550</v>
      </c>
      <c r="C721" s="16" t="s">
        <v>259</v>
      </c>
      <c r="D721" s="13"/>
      <c r="E721" s="18">
        <v>2060000</v>
      </c>
    </row>
    <row r="722" spans="1:5" ht="12.75">
      <c r="A722" s="10"/>
      <c r="B722" s="15"/>
      <c r="C722" s="16"/>
      <c r="D722" s="13"/>
      <c r="E722" s="18"/>
    </row>
    <row r="723" spans="1:5" ht="25.5">
      <c r="A723" s="10"/>
      <c r="B723" s="10">
        <v>92195</v>
      </c>
      <c r="C723" s="12" t="s">
        <v>15</v>
      </c>
      <c r="D723" s="13" t="s">
        <v>276</v>
      </c>
      <c r="E723" s="14">
        <f>SUM(E724:E729)</f>
        <v>658200</v>
      </c>
    </row>
    <row r="724" spans="1:5" ht="38.25">
      <c r="A724" s="10"/>
      <c r="B724" s="15">
        <v>2330</v>
      </c>
      <c r="C724" s="16" t="s">
        <v>277</v>
      </c>
      <c r="D724" s="13"/>
      <c r="E724" s="18">
        <v>27000</v>
      </c>
    </row>
    <row r="725" spans="1:5" ht="25.5">
      <c r="A725" s="10"/>
      <c r="B725" s="15">
        <v>2580</v>
      </c>
      <c r="C725" s="16" t="s">
        <v>99</v>
      </c>
      <c r="D725" s="13"/>
      <c r="E725" s="18">
        <v>76200</v>
      </c>
    </row>
    <row r="726" spans="1:5" ht="12.75">
      <c r="A726" s="10"/>
      <c r="B726" s="15">
        <v>3020</v>
      </c>
      <c r="C726" s="16" t="s">
        <v>278</v>
      </c>
      <c r="D726" s="13"/>
      <c r="E726" s="18">
        <v>25000</v>
      </c>
    </row>
    <row r="727" spans="1:5" ht="12.75">
      <c r="A727" s="10"/>
      <c r="B727" s="15">
        <v>3240</v>
      </c>
      <c r="C727" s="16" t="s">
        <v>279</v>
      </c>
      <c r="D727" s="13"/>
      <c r="E727" s="18">
        <v>12000</v>
      </c>
    </row>
    <row r="728" spans="1:5" ht="12.75">
      <c r="A728" s="10"/>
      <c r="B728" s="15">
        <v>4210</v>
      </c>
      <c r="C728" s="16" t="s">
        <v>21</v>
      </c>
      <c r="D728" s="13"/>
      <c r="E728" s="18">
        <v>13000</v>
      </c>
    </row>
    <row r="729" spans="1:5" ht="12.75">
      <c r="A729" s="10"/>
      <c r="B729" s="15">
        <v>4300</v>
      </c>
      <c r="C729" s="16" t="s">
        <v>10</v>
      </c>
      <c r="D729" s="13"/>
      <c r="E729" s="18">
        <v>505000</v>
      </c>
    </row>
    <row r="730" spans="1:5" ht="12.75">
      <c r="A730" s="10"/>
      <c r="B730" s="15"/>
      <c r="C730" s="16"/>
      <c r="D730" s="13"/>
      <c r="E730" s="18"/>
    </row>
    <row r="731" spans="1:5" ht="25.5">
      <c r="A731" s="8">
        <v>925</v>
      </c>
      <c r="B731" s="8"/>
      <c r="C731" s="9" t="s">
        <v>280</v>
      </c>
      <c r="D731" s="9"/>
      <c r="E731" s="9">
        <f>E732+E736</f>
        <v>1931200</v>
      </c>
    </row>
    <row r="732" spans="1:6" s="62" customFormat="1" ht="12.75">
      <c r="A732" s="10"/>
      <c r="B732" s="10">
        <v>92503</v>
      </c>
      <c r="C732" s="12" t="s">
        <v>281</v>
      </c>
      <c r="D732" s="13" t="s">
        <v>9</v>
      </c>
      <c r="E732" s="14">
        <f>E733+E734</f>
        <v>5000</v>
      </c>
      <c r="F732" s="96"/>
    </row>
    <row r="733" spans="1:6" s="62" customFormat="1" ht="12.75">
      <c r="A733" s="15"/>
      <c r="B733" s="15">
        <v>4210</v>
      </c>
      <c r="C733" s="16" t="s">
        <v>21</v>
      </c>
      <c r="D733" s="77"/>
      <c r="E733" s="18">
        <v>2640</v>
      </c>
      <c r="F733" s="96"/>
    </row>
    <row r="734" spans="1:6" s="62" customFormat="1" ht="12.75">
      <c r="A734" s="10"/>
      <c r="B734" s="15">
        <v>4300</v>
      </c>
      <c r="C734" s="16" t="s">
        <v>10</v>
      </c>
      <c r="D734" s="14"/>
      <c r="E734" s="18">
        <v>2360</v>
      </c>
      <c r="F734" s="96"/>
    </row>
    <row r="735" spans="1:6" s="62" customFormat="1" ht="12.75">
      <c r="A735" s="10"/>
      <c r="B735" s="15"/>
      <c r="C735" s="16"/>
      <c r="D735" s="14"/>
      <c r="E735" s="18"/>
      <c r="F735" s="96"/>
    </row>
    <row r="736" spans="1:6" s="101" customFormat="1" ht="12.75">
      <c r="A736" s="10"/>
      <c r="B736" s="10">
        <v>92504</v>
      </c>
      <c r="C736" s="12" t="s">
        <v>415</v>
      </c>
      <c r="D736" s="13" t="s">
        <v>9</v>
      </c>
      <c r="E736" s="14">
        <f>E737</f>
        <v>1926200</v>
      </c>
      <c r="F736" s="100"/>
    </row>
    <row r="737" spans="1:6" s="62" customFormat="1" ht="12.75">
      <c r="A737" s="15"/>
      <c r="B737" s="15">
        <v>6050</v>
      </c>
      <c r="C737" s="16" t="s">
        <v>417</v>
      </c>
      <c r="D737" s="18"/>
      <c r="E737" s="18">
        <f>E738</f>
        <v>1926200</v>
      </c>
      <c r="F737" s="96"/>
    </row>
    <row r="738" spans="1:6" s="62" customFormat="1" ht="25.5">
      <c r="A738" s="10"/>
      <c r="B738" s="15"/>
      <c r="C738" s="16" t="s">
        <v>416</v>
      </c>
      <c r="D738" s="14"/>
      <c r="E738" s="18">
        <v>1926200</v>
      </c>
      <c r="F738" s="96"/>
    </row>
    <row r="739" spans="1:6" s="62" customFormat="1" ht="12.75">
      <c r="A739" s="10"/>
      <c r="B739" s="15"/>
      <c r="C739" s="16"/>
      <c r="D739" s="14"/>
      <c r="E739" s="18"/>
      <c r="F739" s="96"/>
    </row>
    <row r="740" spans="1:6" s="62" customFormat="1" ht="12.75">
      <c r="A740" s="10"/>
      <c r="B740" s="15"/>
      <c r="C740" s="16"/>
      <c r="D740" s="14"/>
      <c r="E740" s="18"/>
      <c r="F740" s="96"/>
    </row>
    <row r="741" spans="1:5" ht="22.5" customHeight="1">
      <c r="A741" s="8">
        <v>926</v>
      </c>
      <c r="B741" s="8"/>
      <c r="C741" s="9" t="s">
        <v>283</v>
      </c>
      <c r="D741" s="9"/>
      <c r="E741" s="9">
        <f>E742+E760+E764</f>
        <v>2993800</v>
      </c>
    </row>
    <row r="742" spans="1:6" s="62" customFormat="1" ht="12.75">
      <c r="A742" s="10"/>
      <c r="B742" s="10">
        <v>92601</v>
      </c>
      <c r="C742" s="12" t="s">
        <v>284</v>
      </c>
      <c r="D742" s="25"/>
      <c r="E742" s="14">
        <f>E743+E747+E750</f>
        <v>696300</v>
      </c>
      <c r="F742" s="96"/>
    </row>
    <row r="743" spans="1:6" s="62" customFormat="1" ht="25.5">
      <c r="A743" s="10"/>
      <c r="B743" s="15">
        <v>4270</v>
      </c>
      <c r="C743" s="16" t="s">
        <v>61</v>
      </c>
      <c r="D743" s="13" t="s">
        <v>285</v>
      </c>
      <c r="E743" s="14">
        <f>E744+E745</f>
        <v>129000</v>
      </c>
      <c r="F743" s="96"/>
    </row>
    <row r="744" spans="1:6" s="62" customFormat="1" ht="12.75">
      <c r="A744" s="10"/>
      <c r="B744" s="10"/>
      <c r="C744" s="16" t="s">
        <v>286</v>
      </c>
      <c r="D744" s="25"/>
      <c r="E744" s="18">
        <v>100000</v>
      </c>
      <c r="F744" s="96"/>
    </row>
    <row r="745" spans="1:6" s="62" customFormat="1" ht="12.75">
      <c r="A745" s="10"/>
      <c r="B745" s="10"/>
      <c r="C745" s="16" t="s">
        <v>375</v>
      </c>
      <c r="D745" s="25"/>
      <c r="E745" s="18">
        <v>29000</v>
      </c>
      <c r="F745" s="96"/>
    </row>
    <row r="746" spans="1:6" s="62" customFormat="1" ht="12.75">
      <c r="A746" s="15"/>
      <c r="B746" s="15"/>
      <c r="C746" s="16"/>
      <c r="D746" s="102"/>
      <c r="E746" s="18"/>
      <c r="F746" s="96"/>
    </row>
    <row r="747" spans="1:6" s="62" customFormat="1" ht="12.75">
      <c r="A747" s="15"/>
      <c r="B747" s="15">
        <v>6050</v>
      </c>
      <c r="C747" s="16" t="s">
        <v>86</v>
      </c>
      <c r="D747" s="102"/>
      <c r="E747" s="18">
        <v>15000</v>
      </c>
      <c r="F747" s="96"/>
    </row>
    <row r="748" spans="1:6" s="62" customFormat="1" ht="25.5">
      <c r="A748" s="15"/>
      <c r="B748" s="15"/>
      <c r="C748" s="16" t="s">
        <v>418</v>
      </c>
      <c r="D748" s="102"/>
      <c r="E748" s="18"/>
      <c r="F748" s="96"/>
    </row>
    <row r="749" spans="1:6" s="62" customFormat="1" ht="12.75">
      <c r="A749" s="15"/>
      <c r="B749" s="15"/>
      <c r="C749" s="16"/>
      <c r="D749" s="102"/>
      <c r="E749" s="18"/>
      <c r="F749" s="96"/>
    </row>
    <row r="750" spans="1:6" s="62" customFormat="1" ht="38.25">
      <c r="A750" s="10"/>
      <c r="B750" s="15">
        <v>6220</v>
      </c>
      <c r="C750" s="16" t="s">
        <v>265</v>
      </c>
      <c r="E750" s="14">
        <f>SUM(E751:E758)</f>
        <v>552300</v>
      </c>
      <c r="F750" s="96"/>
    </row>
    <row r="751" spans="1:6" s="62" customFormat="1" ht="25.5">
      <c r="A751" s="10"/>
      <c r="B751" s="10"/>
      <c r="C751" s="16" t="s">
        <v>287</v>
      </c>
      <c r="D751" s="13" t="s">
        <v>285</v>
      </c>
      <c r="E751" s="18">
        <v>100000</v>
      </c>
      <c r="F751" s="96"/>
    </row>
    <row r="752" spans="1:6" s="62" customFormat="1" ht="25.5">
      <c r="A752" s="10"/>
      <c r="B752" s="10"/>
      <c r="C752" s="16" t="s">
        <v>288</v>
      </c>
      <c r="D752" s="14" t="s">
        <v>294</v>
      </c>
      <c r="E752" s="18">
        <v>40000</v>
      </c>
      <c r="F752" s="96"/>
    </row>
    <row r="753" spans="1:6" s="62" customFormat="1" ht="25.5">
      <c r="A753" s="10"/>
      <c r="B753" s="10"/>
      <c r="C753" s="16" t="s">
        <v>289</v>
      </c>
      <c r="D753" s="14" t="s">
        <v>245</v>
      </c>
      <c r="E753" s="18">
        <v>30000</v>
      </c>
      <c r="F753" s="96"/>
    </row>
    <row r="754" spans="1:6" s="62" customFormat="1" ht="25.5">
      <c r="A754" s="10"/>
      <c r="B754" s="10"/>
      <c r="C754" s="16" t="s">
        <v>290</v>
      </c>
      <c r="D754" s="14" t="s">
        <v>245</v>
      </c>
      <c r="E754" s="18">
        <v>81800</v>
      </c>
      <c r="F754" s="96"/>
    </row>
    <row r="755" spans="1:6" s="62" customFormat="1" ht="25.5">
      <c r="A755" s="10"/>
      <c r="B755" s="10"/>
      <c r="C755" s="16" t="s">
        <v>390</v>
      </c>
      <c r="D755" s="14" t="s">
        <v>245</v>
      </c>
      <c r="E755" s="18">
        <v>61600</v>
      </c>
      <c r="F755" s="96"/>
    </row>
    <row r="756" spans="1:6" s="62" customFormat="1" ht="12.75">
      <c r="A756" s="10"/>
      <c r="B756" s="10"/>
      <c r="C756" s="16" t="s">
        <v>291</v>
      </c>
      <c r="D756" s="14" t="s">
        <v>245</v>
      </c>
      <c r="E756" s="18">
        <v>176900</v>
      </c>
      <c r="F756" s="96"/>
    </row>
    <row r="757" spans="1:6" s="62" customFormat="1" ht="25.5">
      <c r="A757" s="10"/>
      <c r="B757" s="10"/>
      <c r="C757" s="16" t="s">
        <v>419</v>
      </c>
      <c r="D757" s="14" t="s">
        <v>245</v>
      </c>
      <c r="E757" s="18">
        <v>40000</v>
      </c>
      <c r="F757" s="96"/>
    </row>
    <row r="758" spans="1:6" s="62" customFormat="1" ht="38.25">
      <c r="A758" s="10"/>
      <c r="B758" s="10"/>
      <c r="C758" s="16" t="s">
        <v>420</v>
      </c>
      <c r="D758" s="14" t="s">
        <v>245</v>
      </c>
      <c r="E758" s="18">
        <v>22000</v>
      </c>
      <c r="F758" s="96"/>
    </row>
    <row r="759" spans="1:6" s="62" customFormat="1" ht="12.75">
      <c r="A759" s="10"/>
      <c r="B759" s="10"/>
      <c r="C759" s="16"/>
      <c r="D759" s="14"/>
      <c r="E759" s="18"/>
      <c r="F759" s="96"/>
    </row>
    <row r="760" spans="1:5" ht="12.75">
      <c r="A760" s="10"/>
      <c r="B760" s="10">
        <v>92604</v>
      </c>
      <c r="C760" s="12" t="s">
        <v>292</v>
      </c>
      <c r="D760" s="13"/>
      <c r="E760" s="22">
        <f>E762</f>
        <v>1892500</v>
      </c>
    </row>
    <row r="761" spans="1:5" ht="12.75">
      <c r="A761" s="10"/>
      <c r="B761" s="15"/>
      <c r="C761" s="14" t="s">
        <v>293</v>
      </c>
      <c r="D761" s="13" t="s">
        <v>294</v>
      </c>
      <c r="E761" s="14">
        <f>E762</f>
        <v>1892500</v>
      </c>
    </row>
    <row r="762" spans="1:5" ht="12.75">
      <c r="A762" s="10"/>
      <c r="B762" s="15">
        <v>2650</v>
      </c>
      <c r="C762" s="16" t="s">
        <v>295</v>
      </c>
      <c r="D762" s="13"/>
      <c r="E762" s="18">
        <v>1892500</v>
      </c>
    </row>
    <row r="763" spans="1:5" ht="12.75">
      <c r="A763" s="10"/>
      <c r="B763" s="15"/>
      <c r="C763" s="16"/>
      <c r="D763" s="13"/>
      <c r="E763" s="18"/>
    </row>
    <row r="764" spans="1:5" ht="25.5">
      <c r="A764" s="10"/>
      <c r="B764" s="10">
        <v>92695</v>
      </c>
      <c r="C764" s="12" t="s">
        <v>15</v>
      </c>
      <c r="D764" s="13" t="s">
        <v>391</v>
      </c>
      <c r="E764" s="14">
        <f>SUM(E765:E769)</f>
        <v>405000</v>
      </c>
    </row>
    <row r="765" spans="1:5" ht="25.5">
      <c r="A765" s="10"/>
      <c r="B765" s="15">
        <v>2580</v>
      </c>
      <c r="C765" s="16" t="s">
        <v>99</v>
      </c>
      <c r="D765" s="13"/>
      <c r="E765" s="18">
        <v>180000</v>
      </c>
    </row>
    <row r="766" spans="1:5" ht="12.75">
      <c r="A766" s="10"/>
      <c r="B766" s="15">
        <v>3020</v>
      </c>
      <c r="C766" s="16" t="s">
        <v>282</v>
      </c>
      <c r="D766" s="14"/>
      <c r="E766" s="18">
        <v>91500</v>
      </c>
    </row>
    <row r="767" spans="1:5" ht="12.75">
      <c r="A767" s="10"/>
      <c r="B767" s="15">
        <v>4210</v>
      </c>
      <c r="C767" s="16" t="s">
        <v>21</v>
      </c>
      <c r="D767" s="14"/>
      <c r="E767" s="18">
        <v>35000</v>
      </c>
    </row>
    <row r="768" spans="1:5" ht="12.75">
      <c r="A768" s="10"/>
      <c r="B768" s="15">
        <v>4300</v>
      </c>
      <c r="C768" s="16" t="s">
        <v>10</v>
      </c>
      <c r="D768" s="14"/>
      <c r="E768" s="18">
        <v>95000</v>
      </c>
    </row>
    <row r="769" spans="1:5" ht="12.75">
      <c r="A769" s="10"/>
      <c r="B769" s="15">
        <v>4430</v>
      </c>
      <c r="C769" s="16" t="s">
        <v>68</v>
      </c>
      <c r="D769" s="14"/>
      <c r="E769" s="18">
        <v>3500</v>
      </c>
    </row>
    <row r="770" spans="1:5" ht="12.75">
      <c r="A770" s="10"/>
      <c r="B770" s="15"/>
      <c r="C770" s="16"/>
      <c r="D770" s="14"/>
      <c r="E770" s="18"/>
    </row>
    <row r="771" spans="1:5" ht="22.5" customHeight="1">
      <c r="A771" s="63"/>
      <c r="B771" s="63"/>
      <c r="C771" s="63" t="s">
        <v>296</v>
      </c>
      <c r="D771" s="63"/>
      <c r="E771" s="64">
        <f>E6+E17+E26+E51+E59+E124+E155+E260+E278+E306+E317+E322+E331+E470+E509+E549+E583+E612+E695+E731+E741</f>
        <v>153736671</v>
      </c>
    </row>
    <row r="772" spans="1:5" ht="15">
      <c r="A772" s="10"/>
      <c r="B772" s="10"/>
      <c r="C772" s="65"/>
      <c r="D772" s="83"/>
      <c r="E772" s="18"/>
    </row>
    <row r="773" spans="1:5" ht="25.5">
      <c r="A773" s="63"/>
      <c r="B773" s="63"/>
      <c r="C773" s="63" t="s">
        <v>297</v>
      </c>
      <c r="D773" s="9" t="s">
        <v>298</v>
      </c>
      <c r="E773" s="64">
        <f>E774</f>
        <v>5050000</v>
      </c>
    </row>
    <row r="774" spans="1:5" ht="12.75">
      <c r="A774" s="15"/>
      <c r="B774" s="15">
        <v>992</v>
      </c>
      <c r="C774" s="16" t="s">
        <v>299</v>
      </c>
      <c r="E774" s="18">
        <v>5050000</v>
      </c>
    </row>
    <row r="775" spans="1:5" ht="37.5" customHeight="1">
      <c r="A775" s="63"/>
      <c r="B775" s="63"/>
      <c r="C775" s="63" t="s">
        <v>300</v>
      </c>
      <c r="D775" s="63"/>
      <c r="E775" s="64">
        <f>E773+E771</f>
        <v>158786671</v>
      </c>
    </row>
    <row r="776" spans="2:5" ht="15">
      <c r="B776" s="66"/>
      <c r="C776" s="67"/>
      <c r="D776" s="84"/>
      <c r="E776" s="66"/>
    </row>
    <row r="777" spans="2:5" ht="12.75">
      <c r="B777" s="66"/>
      <c r="C777" s="66"/>
      <c r="D777" s="84"/>
      <c r="E777" s="66"/>
    </row>
    <row r="778" spans="2:5" ht="12.75">
      <c r="B778" s="66"/>
      <c r="C778" s="66"/>
      <c r="D778" s="84"/>
      <c r="E778" s="68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CE,Pogrubiony"Plan finansowy Urzędu miasta Opola na 2004 rok &amp;R&amp;8Zał. Nr  1
do zarządzenia Nr OR.I-0151-53/2005   
Prezydenta  Miasta Opola 
z dnia 1 lutego 2005 r. </oddHeader>
    <oddFooter>&amp;L&amp;8
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Referat Planowania</cp:lastModifiedBy>
  <cp:lastPrinted>2005-02-03T08:03:46Z</cp:lastPrinted>
  <dcterms:created xsi:type="dcterms:W3CDTF">2004-07-22T07:53:15Z</dcterms:created>
  <dcterms:modified xsi:type="dcterms:W3CDTF">2005-02-07T11:47:05Z</dcterms:modified>
  <cp:category/>
  <cp:version/>
  <cp:contentType/>
  <cp:contentStatus/>
</cp:coreProperties>
</file>