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598" activeTab="1"/>
  </bookViews>
  <sheets>
    <sheet name="doch-miasto " sheetId="1" r:id="rId1"/>
    <sheet name="wydatki miasto" sheetId="2" r:id="rId2"/>
  </sheets>
  <externalReferences>
    <externalReference r:id="rId5"/>
  </externalReferences>
  <definedNames>
    <definedName name="__123Graph_B" hidden="1">'[1]INWESTYCJE'!#REF!</definedName>
    <definedName name="__123Graph_D" hidden="1">'[1]INWESTYCJE'!#REF!</definedName>
    <definedName name="__123Graph_F" hidden="1">'[1]INWESTYCJE'!#REF!</definedName>
    <definedName name="__123Graph_X" hidden="1">'[1]INWESTYCJE'!#REF!</definedName>
    <definedName name="_xlnm.Print_Area" localSheetId="1">'wydatki miasto'!$A$1:$I$844</definedName>
    <definedName name="_xlnm.Print_Titles" localSheetId="0">'doch-miasto '!$1:$3</definedName>
    <definedName name="_xlnm.Print_Titles" localSheetId="1">'wydatki miasto'!$1:$3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<sst xmlns="http://schemas.openxmlformats.org/spreadsheetml/2006/main" count="1252" uniqueCount="830">
  <si>
    <t>Komenda Miejska Państw. Straży Poż.</t>
  </si>
  <si>
    <t>Ochotnicze straże pożarne</t>
  </si>
  <si>
    <t>Obrona cywilna</t>
  </si>
  <si>
    <t xml:space="preserve">Straż Miejska </t>
  </si>
  <si>
    <t xml:space="preserve">OBSŁUGA DŁUGU PUBLICZNEGO </t>
  </si>
  <si>
    <t xml:space="preserve">Obsługa papierów wartościowych, kredytów i pożyczek jednostek samorządu terytorialnego </t>
  </si>
  <si>
    <t>RÓŻNE ROZLICZENIA</t>
  </si>
  <si>
    <t>Rezerwy ogólne i celowe</t>
  </si>
  <si>
    <t>UM - Wydz.Finansowy</t>
  </si>
  <si>
    <t>Rezerwa celowa</t>
  </si>
  <si>
    <t xml:space="preserve">OŚWIATA I WYCHOWANIE </t>
  </si>
  <si>
    <t>Szkoły podstawowe</t>
  </si>
  <si>
    <t>Publiczna Szkoła Podstawowa nr 1</t>
  </si>
  <si>
    <t>PSP nr 1</t>
  </si>
  <si>
    <t>Publiczna Szkoła Podstawowa nr 2</t>
  </si>
  <si>
    <t>PSP nr 2</t>
  </si>
  <si>
    <t>Publiczna Szkoła Podstawowa nr 3</t>
  </si>
  <si>
    <t>PSP nr 3</t>
  </si>
  <si>
    <t>Publiczna Szkoła Podstawowa nr 5</t>
  </si>
  <si>
    <t>PSP nr 5</t>
  </si>
  <si>
    <t>Publiczna Szkoła Podstawowa nr 6</t>
  </si>
  <si>
    <t>PSP nr 6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</si>
  <si>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</si>
  <si>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</si>
  <si>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</si>
  <si>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</si>
  <si>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</si>
  <si>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</si>
  <si>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</si>
  <si>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</si>
  <si>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</si>
  <si>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</si>
  <si>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12</t>
  </si>
  <si>
    <t>PSP nr 12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</si>
  <si>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</si>
  <si>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</si>
  <si>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</si>
  <si>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</si>
  <si>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</si>
  <si>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</si>
  <si>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17</t>
  </si>
  <si>
    <t>PSP nr 17</t>
  </si>
  <si>
    <t>Publiczna Szkoła Podstawowa nr 18</t>
  </si>
  <si>
    <t>PSP nr 18</t>
  </si>
  <si>
    <t>Publiczna Szkoła Podstawowa nr 20</t>
  </si>
  <si>
    <t>PSP nr 20</t>
  </si>
  <si>
    <t>Publiczna Szkoła Podstawowa nr 21</t>
  </si>
  <si>
    <t>PSP nr 21</t>
  </si>
  <si>
    <t>Publiczna Szkoła Podstawowa nr 23</t>
  </si>
  <si>
    <t>PSP nr 23</t>
  </si>
  <si>
    <t>Publiczna Szkoła Podstawowa nr 24</t>
  </si>
  <si>
    <t>PSP nr 24</t>
  </si>
  <si>
    <t>Publiczna Szkoła Podstawowa nr 25</t>
  </si>
  <si>
    <t>PSP nr 25</t>
  </si>
  <si>
    <t>Publiczna Szkoła Podstawowa nr 26</t>
  </si>
  <si>
    <t>PSP nr 26</t>
  </si>
  <si>
    <t>Publiczna Szkoła Podstawowa nr 27</t>
  </si>
  <si>
    <t>PSP nr 27</t>
  </si>
  <si>
    <t>Publiczna Szkoła Podstawowa nr 29</t>
  </si>
  <si>
    <t>PSP nr 29</t>
  </si>
  <si>
    <t>Szkoły podstawowe niepubliczne</t>
  </si>
  <si>
    <t>Szkoły podstawowe specjalne</t>
  </si>
  <si>
    <t>PSP Nr 13</t>
  </si>
  <si>
    <t>Publiczna Szkoła Podstawowa w Pogotowiu Opiekuńczym</t>
  </si>
  <si>
    <t>PSP w PO</t>
  </si>
  <si>
    <t>Przedszkole Publiczne Nr 4</t>
  </si>
  <si>
    <t>PP Nr 4</t>
  </si>
  <si>
    <t>Przedszkole Publiczne Nr 5</t>
  </si>
  <si>
    <t>PP Nr 5</t>
  </si>
  <si>
    <t>Przedszkole Publiczne Nr 6</t>
  </si>
  <si>
    <t>PP Nr 6</t>
  </si>
  <si>
    <t>Przedszkole Publiczne Nr 14</t>
  </si>
  <si>
    <t>PP Nr 14</t>
  </si>
  <si>
    <t>Przedszkole Publiczne Nr 16</t>
  </si>
  <si>
    <t>PP Nr 16</t>
  </si>
  <si>
    <t>Przedszkole Publiczne Nr 20</t>
  </si>
  <si>
    <t>PP Nr 20</t>
  </si>
  <si>
    <t>Przedszkole Publiczne Nr 21</t>
  </si>
  <si>
    <t>PP Nr 21</t>
  </si>
  <si>
    <t>Przedszkole Publiczne Nr 23</t>
  </si>
  <si>
    <t>PP Nr 23</t>
  </si>
  <si>
    <t>Przedszkole Publiczne Nr 24</t>
  </si>
  <si>
    <t>PP Nr 24</t>
  </si>
  <si>
    <t>Przedszkole Publiczne Nr 26</t>
  </si>
  <si>
    <t>PP Nr 26</t>
  </si>
  <si>
    <t>Przedszkole Publiczne Nr 28</t>
  </si>
  <si>
    <t>PP Nr 28</t>
  </si>
  <si>
    <t>Przedszkole Publiczne Nr 29</t>
  </si>
  <si>
    <t>PP Nr 29</t>
  </si>
  <si>
    <t>Przedszkole Publiczne Nr 30</t>
  </si>
  <si>
    <t>PP Nr 30</t>
  </si>
  <si>
    <t>Przedszkole Publiczne Nr 42</t>
  </si>
  <si>
    <t>PP Nr 42</t>
  </si>
  <si>
    <t>Przedszkole Publiczne Nr 43</t>
  </si>
  <si>
    <t>PP Nr 43</t>
  </si>
  <si>
    <t>Przedszkole Publiczne Nr 44</t>
  </si>
  <si>
    <t>PP Nr 44</t>
  </si>
  <si>
    <t>Przedszkole Publiczne Nr 51</t>
  </si>
  <si>
    <t>modernizacja instalacji elektrycznej</t>
  </si>
  <si>
    <t>Inwestycje – zakup zmywarek</t>
  </si>
  <si>
    <t xml:space="preserve">Inwestycje – adaptacja pomieszczeń na archiwum zakładowe </t>
  </si>
  <si>
    <t xml:space="preserve">Inwestycje – wykonanie ścian działowych </t>
  </si>
  <si>
    <t>utrzymanie terenów zieleni</t>
  </si>
  <si>
    <t xml:space="preserve">Zakup koszy na gminne tereny zieleni </t>
  </si>
  <si>
    <t>Wymiana ogrodzenia zewnętrznego i wewnętrznego dla kotów w Schronisku dla Bezdomnych Zwierząt</t>
  </si>
  <si>
    <t>Inwestycje - budowa kanalizacji deszczowej w ul. Podlesie-Rosponda i ul. Groszowicką wraz z przebudową rowu w Opolu   etap I</t>
  </si>
  <si>
    <t>Inwestycje - Budowa II kwatery Miejskiego Składowiska Odpadów w Opolu – 1 etap</t>
  </si>
  <si>
    <t xml:space="preserve">Kładka dla pieszych i rowerzystów pod mostem na obwodnicy północnej </t>
  </si>
  <si>
    <t>Inwestycje – remont dachu budynku głównego teatru</t>
  </si>
  <si>
    <t>Inwestycje – wymiana stolarki okiennej w budynku „Dom aktora”</t>
  </si>
  <si>
    <t>Ogród Zoologiczny – zakup sprzętu komputerowego</t>
  </si>
  <si>
    <t>Ogród Zoologiczny – projekt gnojownika</t>
  </si>
  <si>
    <t>Ogród Zoologiczny – wykonanie ogrodzenia wybiegu dla gepardów – dostawa materiałów</t>
  </si>
  <si>
    <t>Modernizacja stadionu „Gwardia” - opracowanie dokumentacji technicznej</t>
  </si>
  <si>
    <t>Hala widowiskowo – sportowa "OKRĄGLAK" (zakup wykładziny do zabezpieczenia parkietu przy organizacji imprez masowych)</t>
  </si>
  <si>
    <t>Modernizacja wewnętrznej instalacji c.o. w budynku administracyjno – gospodarczym na stadionie miejskim przy ul. Oleskiej 51</t>
  </si>
  <si>
    <t>Dotacja celowa otrzymana z budżetu państwa na zadania własne</t>
  </si>
  <si>
    <t xml:space="preserve">Selektywna zbiórka i utylizacja odpadów </t>
  </si>
  <si>
    <t>Prace konserwatorskie zespołu figuralnego fontanny na Pl.Daszyńskiego</t>
  </si>
  <si>
    <t>Zakup sprzętu komputerowego</t>
  </si>
  <si>
    <t>Remont pomieszczeń w budynku na stadionie żużlowym przy ul. Wschodniej 2 w Opolu</t>
  </si>
  <si>
    <t>PP Nr 51</t>
  </si>
  <si>
    <t>Przedszkole Publiczne Nr 55</t>
  </si>
  <si>
    <t>PP Nr 55</t>
  </si>
  <si>
    <t>Przedszkola niepubliczne</t>
  </si>
  <si>
    <t>Gimnazja</t>
  </si>
  <si>
    <t>Publiczne Gimnazjum nr 1</t>
  </si>
  <si>
    <t>PG Nr 1</t>
  </si>
  <si>
    <t>Publiczne Gimnazjum nr 2</t>
  </si>
  <si>
    <t>PG Nr 2</t>
  </si>
  <si>
    <t>Publiczne Gimnazjum nr 3</t>
  </si>
  <si>
    <t>PG Nr 3</t>
  </si>
  <si>
    <t>Publiczne Gimnazjum nr 4</t>
  </si>
  <si>
    <t>PG Nr 4</t>
  </si>
  <si>
    <t>Publiczne Gimnazjum nr 5</t>
  </si>
  <si>
    <t>PG Nr 5</t>
  </si>
  <si>
    <t>Publiczne Gimnazjum nr 6</t>
  </si>
  <si>
    <t>PG Nr 6</t>
  </si>
  <si>
    <t>Publiczne Gimnazjum nr 7</t>
  </si>
  <si>
    <t>PG Nr 7</t>
  </si>
  <si>
    <t>Publiczne Gimnazjum nr 8</t>
  </si>
  <si>
    <t>PG Nr 8</t>
  </si>
  <si>
    <t>Publiczne Gimnazjum dla Dorosłych  przy Zespole Szkół im. Prymasa Tysiąclecia</t>
  </si>
  <si>
    <t>PG dla Dorosłych</t>
  </si>
  <si>
    <t>Gimnazja niepubliczne</t>
  </si>
  <si>
    <t>Gimnazja specjalne</t>
  </si>
  <si>
    <t xml:space="preserve">Zespół Szkół Specjalnych - Publiczne Gimnazjum Specjalne </t>
  </si>
  <si>
    <t xml:space="preserve">Publiczne Gimnazjum Specjalne </t>
  </si>
  <si>
    <t xml:space="preserve">Dowożenie uczniów do szkół </t>
  </si>
  <si>
    <t xml:space="preserve">Licea ogólnokształcące </t>
  </si>
  <si>
    <t>I Liceum Ogólnokształcące</t>
  </si>
  <si>
    <t>I LO</t>
  </si>
  <si>
    <t>II Liceum Ogólnokształcące</t>
  </si>
  <si>
    <t>II LO</t>
  </si>
  <si>
    <t>III Liceum Ogólnokształcące</t>
  </si>
  <si>
    <t>III LO</t>
  </si>
  <si>
    <t>IV Liceum Ogólnokształcące</t>
  </si>
  <si>
    <t>IV LO</t>
  </si>
  <si>
    <t>V Liceum Ogólnokształcące</t>
  </si>
  <si>
    <t>V LO</t>
  </si>
  <si>
    <t xml:space="preserve">Licea ogólnokształcące niepubliczne </t>
  </si>
  <si>
    <t>Zespół Szkół Elektrycznych</t>
  </si>
  <si>
    <t>ZSE</t>
  </si>
  <si>
    <t>Remont mostu Piastowskiego</t>
  </si>
  <si>
    <t>Inwestycje - wykonanie projektu i budowa ekranów akustycznych przy Obwodnicy Północnej - od ul. Gminnej</t>
  </si>
  <si>
    <t>Inwestycje - budowa chodnika wraz z oświetleniem ul. Krapkowicka (opracowanie dokumentacji)</t>
  </si>
  <si>
    <t>Zatoki postojowe - ul. Dambonia</t>
  </si>
  <si>
    <t>Inwestycje -  wykonanie przepustu przez rzekę Malinę wraz z włączeniem do istniejących dróg transportu rolnego - etap I</t>
  </si>
  <si>
    <t>Inwestycje - koncepcja parkingu na Wyspie Bolko</t>
  </si>
  <si>
    <t>Inwestycje -  Opracowanie dokumentacji Optycznej Sieci Teleinformatycznej Opola (OSTO)</t>
  </si>
  <si>
    <t>Inwestycje - przebudowa budynku wielorodzinnego w Opolu, przy ul. Luboszyckiej 22 na lokale socjalne</t>
  </si>
  <si>
    <t xml:space="preserve">Inwestycje - opracowanie dokumentacji technicznej na dokończenie budowy budynku przy ul. Srebrnej </t>
  </si>
  <si>
    <t>Przebudowa budynku biurowego przy ul. Budowlanych 4</t>
  </si>
  <si>
    <t>Inwestycje - realizacja projektu "eurząd" dla mieszkańca Opolszczyzny"</t>
  </si>
  <si>
    <t>zakup sprzętu i wyposażenia</t>
  </si>
  <si>
    <t>Komendy wojewódzkie Policji</t>
  </si>
  <si>
    <t>utrzymanie posterunku w rewirze dzielnicowych ZWM III KP</t>
  </si>
  <si>
    <t xml:space="preserve">Komenda Wojewódzka Policji </t>
  </si>
  <si>
    <t xml:space="preserve">Komenda Miejska Policji </t>
  </si>
  <si>
    <t>Remont SP ZOZ "Śródmieście" - etap II</t>
  </si>
  <si>
    <t xml:space="preserve">Inwestycje - opracowanie dokumentacji technicznej na realizację projektów: modernizacja i termoizolacja budynku SP ZOZ "Śródmieście" w Opolu </t>
  </si>
  <si>
    <t xml:space="preserve">Montaż automatycznych urządzeń przeciwzalewowych w SP ZOZ "Centrum" </t>
  </si>
  <si>
    <t xml:space="preserve">Ratownictwo medyczne </t>
  </si>
  <si>
    <t xml:space="preserve">Centrum Powiadomienia Ratunkowego </t>
  </si>
  <si>
    <t xml:space="preserve">Inwestycje - zakup zestawu komputerowego z drukarką i oprogramowaniem </t>
  </si>
  <si>
    <t xml:space="preserve">Dofinansowanie zadań z zakresu opieki paliatywno - hospicyjnej </t>
  </si>
  <si>
    <t xml:space="preserve">Pogotowie Opiekuńcze - zakupy inwestycyjne </t>
  </si>
  <si>
    <t xml:space="preserve">Modernizacja kuchni </t>
  </si>
  <si>
    <t>Zespół Szkół  Mechanicznych</t>
  </si>
  <si>
    <t>ZSM</t>
  </si>
  <si>
    <t>Zespół Szkół Ekonomicznych</t>
  </si>
  <si>
    <t>ZSEkon.</t>
  </si>
  <si>
    <t>Zespół Szkół Technicznych i Ogólnokształcących</t>
  </si>
  <si>
    <t>Zespół Szkół Zawodowych Nr 4</t>
  </si>
  <si>
    <t>ZSZ Nr 4</t>
  </si>
  <si>
    <t>Zespół Szkół Zawodowych Nr 3</t>
  </si>
  <si>
    <t>ZSZ Nr 3</t>
  </si>
  <si>
    <t>Zespół Szkół im. Prymasa Tysiąclecia</t>
  </si>
  <si>
    <t>ZS-Prymas</t>
  </si>
  <si>
    <t>Zespół Szkół Budowlanych</t>
  </si>
  <si>
    <t>ZSB</t>
  </si>
  <si>
    <t>Zespół Szkół Zawodowych im. Staszica</t>
  </si>
  <si>
    <t>ZSZ im.Staszica</t>
  </si>
  <si>
    <t xml:space="preserve">Zasadnicza Szkoła Zawodowa WZDZ - publiczna </t>
  </si>
  <si>
    <t>Niepubliczne licea i technika zawodowe</t>
  </si>
  <si>
    <t>Szkoły artystyczne</t>
  </si>
  <si>
    <t>Zespół Państwowych Placówek Kształcenia Plastycznego</t>
  </si>
  <si>
    <t>ZPPKP</t>
  </si>
  <si>
    <t>Szkoły zawodowe specjalne</t>
  </si>
  <si>
    <t>Jednostki pomocnicze szkolnictwa</t>
  </si>
  <si>
    <t>Zespół Placówek Specjalnych ZOZ</t>
  </si>
  <si>
    <t>Komisje egzaminacyjne</t>
  </si>
  <si>
    <t>Odszkodowanie z tytułu chorób zawodowych nauczycieli</t>
  </si>
  <si>
    <t>Odszkodowania z tytułu wypadków przy pracy</t>
  </si>
  <si>
    <t xml:space="preserve">Transport i łączność </t>
  </si>
  <si>
    <t xml:space="preserve">Dotacje celowe otrzymane z budżetu państwa na realizacjęinwestycji i zakupów inwestycyjnych własnych powiatu </t>
  </si>
  <si>
    <t>Dywidendy</t>
  </si>
  <si>
    <t>0740</t>
  </si>
  <si>
    <t xml:space="preserve">Dywidendy i kwoty uzyskane ze zbycia praw majątkowych </t>
  </si>
  <si>
    <t>Ratownictwo medyczne</t>
  </si>
  <si>
    <t xml:space="preserve">Gospodarka odpadami </t>
  </si>
  <si>
    <t>0400</t>
  </si>
  <si>
    <t>Wpływy z opłaty produktowej</t>
  </si>
  <si>
    <t>KULTURA I OCHRONA DZIDZICTWA NARODOWEGO</t>
  </si>
  <si>
    <t xml:space="preserve">Dotacje celowe otrzymane ze środków specjalnych na finansowanie lub dofinansowanie zadań z zakresu działalności bieżącej </t>
  </si>
  <si>
    <t xml:space="preserve">Przychody ze sprzedaży innych papierów wartościowych </t>
  </si>
  <si>
    <t>Fundusz nagród do dyspozycji Prezydenta</t>
  </si>
  <si>
    <t>Fundusz świadczeń socjalnych dla nauczycieli emerytów i rencistów</t>
  </si>
  <si>
    <t>Kontakty zagraniczne placówek oświatowych</t>
  </si>
  <si>
    <t>Odprawy i nagrody jubileuszowe pracowników oświaty</t>
  </si>
  <si>
    <t>OCHRONA ZDROWIA</t>
  </si>
  <si>
    <t>Lecznictwo ambulatoryjne</t>
  </si>
  <si>
    <t>Przeciwdziałanie alkoholizmowi</t>
  </si>
  <si>
    <t>Miejski Ośrodek Pomocy Rodzinie</t>
  </si>
  <si>
    <t>Inwestycje z udziałem ludności</t>
  </si>
  <si>
    <t>wydatki inwestycyjne jednostek  budżetowych - łącznie</t>
  </si>
  <si>
    <t>Miejska Biblioteka publiczna</t>
  </si>
  <si>
    <t>Rezerwaty i pomniki przyrody</t>
  </si>
  <si>
    <t>w tym:                                                              Rezerwa ogólna</t>
  </si>
  <si>
    <t xml:space="preserve">Rodziny zastępcze </t>
  </si>
  <si>
    <r>
      <t>Miejski Ośrodek Kultury</t>
    </r>
    <r>
      <rPr>
        <sz val="10"/>
        <rFont val="Arial CE"/>
        <family val="2"/>
      </rPr>
      <t xml:space="preserve"> </t>
    </r>
  </si>
  <si>
    <r>
      <t>Ogród Zoologiczny</t>
    </r>
    <r>
      <rPr>
        <sz val="10"/>
        <rFont val="Arial CE"/>
        <family val="2"/>
      </rPr>
      <t xml:space="preserve"> </t>
    </r>
  </si>
  <si>
    <t>Dochody z najmu i dzierżawy składników majątkowych Skarbu Państwa, jednostek samorządu terytorialnego lub innych jednostek zaliczanych do sektora finansów publicznych oraz innych umów o podobnym charakterze</t>
  </si>
  <si>
    <t>DOCHODY OD OSÓB PRAWNYCH, OD OSÓB FIZYCZNYCH I OD INNYCH JEDNOSTEK NIE POSIADAJĄCYCH OSOBOWOŚCI PRAWNEJ ORAZ WYDATKI ZWIĄZANE Z ICH POBOREM</t>
  </si>
  <si>
    <t>Dotacje celowe otrzymane z gminy lub miasta stołecznego Warszawy na zadania bieżące realizowane na podstawie porozumień (umów) między jednostkami samorządu terytorialnego</t>
  </si>
  <si>
    <t>na 2004 r.</t>
  </si>
  <si>
    <t>przebudowa wiaduktu i układu komunikacyjnego oraz remont wiaduktu żelbetowego w ciągu ul. Reymonta (opracowanie dokumentacji)</t>
  </si>
  <si>
    <t>Świadczenia rodzinne oraz składki na ubezpieczenia emerytalne i rentowe z ubezpieczenia społecznego</t>
  </si>
  <si>
    <t xml:space="preserve">UM - Wydz. Polityki Społecznej </t>
  </si>
  <si>
    <t>Świadczeni rodzinne oraz składki na ubezpieczenia emerytalne i rentowe z ubezpieczenia społecznego</t>
  </si>
  <si>
    <r>
      <t>Dom Pomocy Społecznej dla Kombatantów</t>
    </r>
    <r>
      <rPr>
        <sz val="10"/>
        <rFont val="Arial CE"/>
        <family val="2"/>
      </rPr>
      <t xml:space="preserve"> </t>
    </r>
  </si>
  <si>
    <t xml:space="preserve">Administrowanie terenem po rekultywacji składowiska odpadów przy Al. Przyjaźni </t>
  </si>
  <si>
    <t>Remont ul. Kołłątaja</t>
  </si>
  <si>
    <t xml:space="preserve">przebudowa skrzyżowanie ulic: Sosnowskiego - Pużaka - Wiejska w Opolu na typu "Małe rondo" </t>
  </si>
  <si>
    <t>Remont sekretariatu nr 1</t>
  </si>
  <si>
    <t xml:space="preserve">Remont sanitariatów </t>
  </si>
  <si>
    <t xml:space="preserve">Zakupy sprzętu </t>
  </si>
  <si>
    <t>Państwowy Fundusz Rehabilitacji Osób Niepełnosprawnych</t>
  </si>
  <si>
    <t>UM - Wydz. Polityki Społecznej</t>
  </si>
  <si>
    <t xml:space="preserve"> </t>
  </si>
  <si>
    <t>Inwestycje - przebudowa oświetlenia ul. Żwirki i Wigury, Mozarta oraz plac przed Filharmonią - etap I: Przebudowa oświetlenia Żwirki i Wigury</t>
  </si>
  <si>
    <t>Inwestycje - budowa budynku zaplecza technicznego i Sali prób wraz z opracowaniem dokumentacji technicznej</t>
  </si>
  <si>
    <t xml:space="preserve">Inwestycje - zakup samochodu </t>
  </si>
  <si>
    <t xml:space="preserve">Prowizje z tytułu administrowania parkingiem strzeżonym przy ul. Kołłątaja </t>
  </si>
  <si>
    <t xml:space="preserve">Remonty mieszkań komunalnych </t>
  </si>
  <si>
    <t xml:space="preserve">UM - Wydz. Lokalowy </t>
  </si>
  <si>
    <t>Dotacja celowa z budżetu państwa na zadania bieżące</t>
  </si>
  <si>
    <t xml:space="preserve">Realizacja projektu "Pradziad kraina wielu możliwości" </t>
  </si>
  <si>
    <t xml:space="preserve">Wybory do Parlamentu Europejskiego </t>
  </si>
  <si>
    <t xml:space="preserve">Dożywianie uczniów </t>
  </si>
  <si>
    <t xml:space="preserve">Dotacja celowa otrzymana z budżetu państwa na realizację własnych zadań </t>
  </si>
  <si>
    <t xml:space="preserve">Rehabilitacja zawodowa i społeczna </t>
  </si>
  <si>
    <t xml:space="preserve">Inwestycje - Kontrakt 5 i 6 - pomoc techniczna przygotowanie dokumentacji przetargowej </t>
  </si>
  <si>
    <r>
      <t>Środowiskowy Dom Samopomocy</t>
    </r>
    <r>
      <rPr>
        <sz val="10"/>
        <rFont val="Arial CE"/>
        <family val="2"/>
      </rPr>
      <t xml:space="preserve"> </t>
    </r>
  </si>
  <si>
    <r>
      <t>Środowiskowy Dom Samopomocy</t>
    </r>
    <r>
      <rPr>
        <sz val="10"/>
        <rFont val="Arial CE"/>
        <family val="2"/>
      </rPr>
      <t xml:space="preserve"> w Opolu przy ul. Stoińskiego 8</t>
    </r>
  </si>
  <si>
    <t>Inwestycje - Kontrakt nr 1 - Budowa sieci kanalizacyjnej w miejscowościach: Folwark, Chrzowice, Chmielowice, Żerkowice, Komprachcice, Osiny,  Polska Nowa Wieś</t>
  </si>
  <si>
    <t>utrzymanie szaletów</t>
  </si>
  <si>
    <t>Remont kas i ogrodzenia na stadionie ODRA</t>
  </si>
  <si>
    <t xml:space="preserve">Zagospodarowanie terenów akwenów Silesia i Malina </t>
  </si>
  <si>
    <t>Drogi wewnętrzne</t>
  </si>
  <si>
    <t xml:space="preserve">Dotacje celowe otrzymane z budżetu państwa na zadania bieżące realizowane przez gminę na podstawie porozumień z organami administracji rządowej </t>
  </si>
  <si>
    <t xml:space="preserve">Dotacje celowe otrzymane z gminy na zadania bieżące realizowane na podstawie porozumień (umów) miedzy jednostkami samorządu terytorialnego </t>
  </si>
  <si>
    <t>Inwestycje - zakup samochodu ratowniczo-gaśniczego</t>
  </si>
  <si>
    <t xml:space="preserve">Środki na dofinansowanie własnych zadań bieżących gmin (związków gmin), powiatów ( związków powiatów), samorządów województw, pozyskane z innych źródeł </t>
  </si>
  <si>
    <t>Wybory do Parlamentu Europejskiego</t>
  </si>
  <si>
    <t>Dotacje celowe otrzymane z budżetu państwa na inwestycje i zakupy inwestycyjne z zakresu administaracji rządowej oraz innych zadań zleconych gminom ustawami</t>
  </si>
  <si>
    <t>UM - Wydz. Organizacyjny</t>
  </si>
  <si>
    <t>Dotacje celowe otrzymane z budżetu państwa na inwestycje i zakupy inwestycyjne z zakresu administracji rządowej oraz innych zadań zleconych gminom ustawami</t>
  </si>
  <si>
    <t>Uzupełnienie subwencji ogólnej dla jednostek samorządu terytorialnego</t>
  </si>
  <si>
    <t>Środki na uzupełnienie dochodów powiatów</t>
  </si>
  <si>
    <t xml:space="preserve">Środki na inwestycje rozpoczęte przed dniem 1 stycznia 1999 r. </t>
  </si>
  <si>
    <t xml:space="preserve">Państwowy Fundusz Rehabilitacji Osób Niepełnosprawnych </t>
  </si>
  <si>
    <t>Uzupełnienie rekultywacji składowiska odpadów komunalnych przy ul. Al.. Przyjaźni w Opolu</t>
  </si>
  <si>
    <t>Realizacja świadczeń rodzinnych</t>
  </si>
  <si>
    <t>Dotacja celowa otrzymana z budżetu państwa na inwestycje i zakupy inwestycyjne</t>
  </si>
  <si>
    <t xml:space="preserve">Komenda Miejska Państwowej Straży Pożarnej </t>
  </si>
  <si>
    <t>Środki na utrzymanie rzecznych przepraw promowych oraz budowę, modernizację, utrzymanie, ochronę i zarządzenie drogami krajowymi i wojewódzkimi w granicach miast na prawach powiatu</t>
  </si>
  <si>
    <t>Część rekompensująca subwencji ogólnej dla gmin</t>
  </si>
  <si>
    <t>Dotacje celowe otrzymane z budżetu państwa na realizację własnych zadań bieżących gmin (związków gmin)</t>
  </si>
  <si>
    <t>Przychody z tytułu innych rozliczeń krajowych</t>
  </si>
  <si>
    <t xml:space="preserve">Składki na ubezpieczenie zdrowotne opłacone za osoby pobierające niektóre świadczenia z pomocy społecznej </t>
  </si>
  <si>
    <t>UM - Wydz.Gospodarki i Promocji Miasta</t>
  </si>
  <si>
    <t xml:space="preserve">Środki z Miejskiego Programu Profilaktyki i Rozwiązywania Problemów Alkoholowych </t>
  </si>
  <si>
    <t>Drogi publiczne gminne</t>
  </si>
  <si>
    <t>0690</t>
  </si>
  <si>
    <t>0470</t>
  </si>
  <si>
    <t>0750</t>
  </si>
  <si>
    <t>0760</t>
  </si>
  <si>
    <t>0770</t>
  </si>
  <si>
    <t>0910</t>
  </si>
  <si>
    <t>Odsetki z nieterminowych wpłat z tytułu podatków i opłat</t>
  </si>
  <si>
    <t>0970</t>
  </si>
  <si>
    <t>Dochody jednostek samorządu terytorialnego związane z realizacją zadań z zakresu administracji rządowej oraz innych zadań zleconych ustawami</t>
  </si>
  <si>
    <t>Prace  geodezyjne i kartograficzne (nieinwestycyjne)</t>
  </si>
  <si>
    <t>0420</t>
  </si>
  <si>
    <t>0570</t>
  </si>
  <si>
    <t>0350</t>
  </si>
  <si>
    <t>Wpływy z podatku rolnego, podatku leśnego, podatku od czynności cywilnoprawnych, podatków od spadków i darowizn oraz podatków i opłat lokalnych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</si>
  <si>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</si>
  <si>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</si>
  <si>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</si>
  <si>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</si>
  <si>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</si>
  <si>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</si>
  <si>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</si>
  <si>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</si>
  <si>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</si>
  <si>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0460</t>
  </si>
  <si>
    <t>0010</t>
  </si>
  <si>
    <t>0020</t>
  </si>
  <si>
    <t>Podatek dochodowy od osób prawnych</t>
  </si>
  <si>
    <t>0920</t>
  </si>
  <si>
    <t>Część równoważąca subwencji ogólnej dla powiatów</t>
  </si>
  <si>
    <t>0480</t>
  </si>
  <si>
    <t xml:space="preserve">Składki na ubezpieczenie zdrowotne oraz świadczenia dla osób nieobjętych obowiązkiem ubezpieczenia zdrowotnego </t>
  </si>
  <si>
    <t>0830</t>
  </si>
  <si>
    <t xml:space="preserve">Zasiłki rodzinne, pielęgnacyjne i wychowawcze </t>
  </si>
  <si>
    <t xml:space="preserve">Środki na dofinansowanie własnych inwestycji gmin (związków gmin), powiatów (związków powiatów), samorządów województw, pozyskane z innych źródeł </t>
  </si>
  <si>
    <t>Dotacje celowe otrzymane z gminy lub z miasta stołecznego Warszawy na inwestycje i zakupy inwestycyjne realizowane na podstawie porozumień (umów) między jednostkami samorządu terytorialnego</t>
  </si>
  <si>
    <t>w tym : remonty</t>
  </si>
  <si>
    <t>w tym : inwestycje</t>
  </si>
  <si>
    <t>w tym: remonty</t>
  </si>
  <si>
    <t>Zespół Szkolno-Przedszkolny Nr 1 - Publiczna Szkoła Podstawowa nr 28</t>
  </si>
  <si>
    <t>budowa obwodnicy północnej w tym: odc. od ul. Oleskiej do ul. Strzeleckiej</t>
  </si>
  <si>
    <t>Budowa kanalizacji teleinformatycznej na odcinkach ulic Kołłątaja i Mozarta</t>
  </si>
  <si>
    <t>Wykonanie ekspertyz budynków mieszkalnych przeznaczonych do adaptacji na lokale socjalne</t>
  </si>
  <si>
    <t>Wykonanie dokumentacji projektowo – kosztorysowej na przebudowę sali wielofunkcyjnej na lokale socjalne w budynku przy ul. Odrzańskiej 4</t>
  </si>
  <si>
    <t>Dotacja celowa otrzymana z budżetu państwa na zadania bieżące realizowane przez gminę na podstawie porozumień z organami administracji rządowej</t>
  </si>
  <si>
    <t xml:space="preserve">Towarzystwa budownictwa społecznego </t>
  </si>
  <si>
    <t xml:space="preserve">wydatki na zakup i objęcie akcji oraz wniesienie wkładów do spółek prawa handlowego </t>
  </si>
  <si>
    <t xml:space="preserve">dotacja - zakup sprzętu komputerowego </t>
  </si>
  <si>
    <t>zakup wyposażenia kaplicy cmentarnej cmentarza komunalnego Opole - Półwieś</t>
  </si>
  <si>
    <t xml:space="preserve">modernizacja chłodni kaplicy cmentarnej cmentarza komunalnego Opole - Półwieś </t>
  </si>
  <si>
    <t>zakup instalacji centralnego ogrzewania i wody do kaplicy cmentarnej cmentarza komunalnego Opole - Półwieś</t>
  </si>
  <si>
    <t>ZSP Nr 1 - PSP nr 28</t>
  </si>
  <si>
    <t>Inwestycje - zakup wyposażenia</t>
  </si>
  <si>
    <t>Realizacja dodatkowych zajęć pozalekcyjnych z wychowania fizycznego</t>
  </si>
  <si>
    <t>UM - Wydział Oświaty</t>
  </si>
  <si>
    <t xml:space="preserve">w tym : inwestycje </t>
  </si>
  <si>
    <t>ZSTiO</t>
  </si>
  <si>
    <t>ZPS-ZOZ</t>
  </si>
  <si>
    <t>Dodatki motywacyjne dla dyrektorów szkół</t>
  </si>
  <si>
    <t>Miejski Ośrodek Pomocy Rodzinie (wymiana pieca c.o.)</t>
  </si>
  <si>
    <t>Inwestycje - budowa sieci wodociągowej w ul. Jeżynowej i Suchoborskiej</t>
  </si>
  <si>
    <t xml:space="preserve">Zasiłki i pomoc w naturze oraz składki na ubezpieczenia społeczne </t>
  </si>
  <si>
    <t xml:space="preserve">Ogrody botaniczne i zoologiczne </t>
  </si>
  <si>
    <t xml:space="preserve">Różne jednostki obsługi gospodarki mieszkaniowej </t>
  </si>
  <si>
    <t xml:space="preserve">URZĘDY NACZELNYCH ORGANÓW WŁADZY PAŃSTWOWEJ,KONTROLI I OCHRONY PRAWA ORAZ SĄDOWNICTWA </t>
  </si>
  <si>
    <t xml:space="preserve">Wpływy z różnych dochodów 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</si>
  <si>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</si>
  <si>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</si>
  <si>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 xml:space="preserve">Środki na usamodzielnienie i kontynuację nauki wychowanków placówek opiekuńczo-wychowawczych </t>
  </si>
  <si>
    <t>Ośrodki szkolenia, dokształcania i doskonalenia kadr</t>
  </si>
  <si>
    <t xml:space="preserve">Miejski Ośrodek Doskonalenia Nauczycieli </t>
  </si>
  <si>
    <t xml:space="preserve">Zadania ratownictwa górskiego i wodnego </t>
  </si>
  <si>
    <t>UM - Wydz.Spraw  Obywatelskich</t>
  </si>
  <si>
    <t>Zespół Szkół Ogólnokształcących - Publiczne Gimnazjum Nr 9</t>
  </si>
  <si>
    <t>ZSO-PG Nr 9</t>
  </si>
  <si>
    <t>VI LO</t>
  </si>
  <si>
    <t>Przedszkole Publiczne Nr 37</t>
  </si>
  <si>
    <t>PP Nr 37</t>
  </si>
  <si>
    <t xml:space="preserve">Usuwanie skutków klęsk żywiołowych </t>
  </si>
  <si>
    <t xml:space="preserve">Drogi wewnętrzne </t>
  </si>
  <si>
    <t>ZSO - Publiczne Gimnazjum Nr 9</t>
  </si>
  <si>
    <t>PG Nr 9</t>
  </si>
  <si>
    <t xml:space="preserve">Dokształcanie i doskonalenie nauczycieli </t>
  </si>
  <si>
    <t>Urzędy naczelnych organów władzy państwowej, kontroli i ochrony prawa</t>
  </si>
  <si>
    <t xml:space="preserve">Wpływy z innych opłat stanowiących dochody jednostek samorządu terytorialnego na podstawie ustaw </t>
  </si>
  <si>
    <t xml:space="preserve">MODN </t>
  </si>
  <si>
    <t>UM - Wydz. Oświaty</t>
  </si>
  <si>
    <t>UM - Wydz. Finansowy</t>
  </si>
  <si>
    <t>SSM</t>
  </si>
  <si>
    <t xml:space="preserve">w tym : remonty </t>
  </si>
  <si>
    <t xml:space="preserve">Wpływy z usług </t>
  </si>
  <si>
    <t xml:space="preserve">Pozostałe odsetki </t>
  </si>
  <si>
    <t>Melioracje wodne</t>
  </si>
  <si>
    <t>konserwacja i remonty budynków bieżących</t>
  </si>
  <si>
    <t>koszty eksploatacji</t>
  </si>
  <si>
    <t>koszty zarządu</t>
  </si>
  <si>
    <t>Inwestycje - aktualizacja i dostosowanie dokumentacji projektowej do wymogów Unii Europejskiej - Projekt ISPA</t>
  </si>
  <si>
    <t xml:space="preserve">Projekt ISPA - utrzymanie biura PIU </t>
  </si>
  <si>
    <t>Inwestycje - Projekt ISPA - utrzymanie biura PIU (zakupy sprzętu)</t>
  </si>
  <si>
    <t>utrzymanie terenów zieleni na Wyspie Bolko i w parku ZWM</t>
  </si>
  <si>
    <t>Wydatki na oświetlenie ulic</t>
  </si>
  <si>
    <t>Pozostałe instytucje kultury</t>
  </si>
  <si>
    <t>Zobowiązania estrady Opolskiej</t>
  </si>
  <si>
    <t xml:space="preserve">Zobowiązania - fundusz remontowy wspólnot mieszkaniowych </t>
  </si>
  <si>
    <t>podwyższenie kapitału</t>
  </si>
  <si>
    <t>Wykup gruntów na potrzeby realizacji projektu ISPA</t>
  </si>
  <si>
    <t>Powiatowy Zespół ds.. Orzekania o Niepełnosprawności</t>
  </si>
  <si>
    <t xml:space="preserve">Placówki wychowania pozaszkolnego </t>
  </si>
  <si>
    <t xml:space="preserve">Środki na dofinansowanie własnych zadań bieżących gmin (związków gmin), powiatów (związków powiatów), samorządów województw, pozyskane z innych źródeł </t>
  </si>
  <si>
    <t>Dotacje celowe otrzymane z budżetu z budżetu państwa na zadania bieżące realizowane przez powiat na podstawie porozumień z organami administracji rządowej</t>
  </si>
  <si>
    <t xml:space="preserve">Dotacje celowe otrzymane z gminy na zadania bieżące realizowane na podstawie porozumień (umów) między jednostkami samorządu terytorialnego </t>
  </si>
  <si>
    <t xml:space="preserve">Dotacje celowe otrzymane z gmniy na zadania bieżące realizowane na podstawie porozumień (umów) między jednostkami samorządu terytorialnego </t>
  </si>
  <si>
    <t>Środki na dofinansowanie własnych inwestycji gmin (zwiazków gmin), powiatów (związków powiatów), samorządów województw, pozyskane z innych źródeł</t>
  </si>
  <si>
    <t>remont kanalizacji deszczowej</t>
  </si>
  <si>
    <t>UM - Biuro Projektu ISPA        (PIU UM)</t>
  </si>
  <si>
    <t>Plan wydatków na 2004 r.</t>
  </si>
  <si>
    <t>Realizacja programu profilaktyki szczepień ochronnych przeciwko wirusowemu zapaleniu wątroby typu "B"</t>
  </si>
  <si>
    <t xml:space="preserve">Realizacja zadań z zakresu promocji zdrowia </t>
  </si>
  <si>
    <t>Remont SP ZOZ Śródmieście</t>
  </si>
  <si>
    <t xml:space="preserve">Centrum Rehabilitacji Dla Dzieci z Porażeniem Mózgowym </t>
  </si>
  <si>
    <t xml:space="preserve">Dotacja </t>
  </si>
  <si>
    <t xml:space="preserve">usuwanie wraków pojazdów z terenu gminy </t>
  </si>
  <si>
    <t xml:space="preserve">Badania dotyczące ochrony środowiska </t>
  </si>
  <si>
    <t xml:space="preserve">Inwestycje - modernizacja systemu kanalizacji ogólnospławnej śródmieścia Opola (Kolektor "K") i budowa zbiornika retencyjnego ul. Żwirki i Wigury </t>
  </si>
  <si>
    <t xml:space="preserve">Odsetki od zaciągniętych kredytów i pożyczek </t>
  </si>
  <si>
    <t>UM - Wydz.Budżetu</t>
  </si>
  <si>
    <t>VI Liceum Ogólnokształcące</t>
  </si>
  <si>
    <t>Programy polityki zdrowotnej</t>
  </si>
  <si>
    <t xml:space="preserve">Realizacja programu promocji i profilaktyki zdrowia - badania mamograficzne </t>
  </si>
  <si>
    <t>POMOC SPOŁECZNA</t>
  </si>
  <si>
    <t>Dotacja</t>
  </si>
  <si>
    <t>POZOSTAŁE ZADANIA W ZAKRESIE POLITYKI SPOŁECZNEJ</t>
  </si>
  <si>
    <t>Dokształcanie i doskonalenie nauczycieli</t>
  </si>
  <si>
    <t>Przedszkole Publiczne Nr 18</t>
  </si>
  <si>
    <t>PP Nr 18</t>
  </si>
  <si>
    <t>Dokształcanie  i doskonalenie nauczycieli</t>
  </si>
  <si>
    <t xml:space="preserve">Centrum Kształcenia Specjalnego </t>
  </si>
  <si>
    <t>Inwestycje - adaptacja obiektu przy ul. Bytnara Rudego</t>
  </si>
  <si>
    <t>UM - Referat Informatyki</t>
  </si>
  <si>
    <t>UM - Wydz. Finansowo - Księgowy</t>
  </si>
  <si>
    <t xml:space="preserve">UM - Wydz. Kultury, Spotu i Turystyki </t>
  </si>
  <si>
    <t xml:space="preserve">UM - Wydz.Finansowo - Księgowy </t>
  </si>
  <si>
    <t>UM-Wydział Budżetu</t>
  </si>
  <si>
    <t>UM - Wydz. Budżetu</t>
  </si>
  <si>
    <t xml:space="preserve">UM - Referat Zdrowia </t>
  </si>
  <si>
    <t xml:space="preserve">UM - Wydz. Inwestycji Miejskich </t>
  </si>
  <si>
    <t>Dom Pomocy Społecznej w Opolu, ul. Szpitalna 17</t>
  </si>
  <si>
    <t xml:space="preserve">UM - Wydz.Budżetu </t>
  </si>
  <si>
    <t xml:space="preserve">Ogród Zoologiczny </t>
  </si>
  <si>
    <t>UM - Wydz.Kultury, Sportu i Turystyki/ OTLiA</t>
  </si>
  <si>
    <t>UM - Wydz.Kultury, Sportu i Turystyki/ MOK</t>
  </si>
  <si>
    <t>UM - Wydz.Kultury, Sportu i Turystyki/ GSW</t>
  </si>
  <si>
    <t xml:space="preserve">UM - Wydz.Kultury, Sportu i Turystyki/ MBP </t>
  </si>
  <si>
    <t>UM - Wydz.Kultury, Sportu i Turystyki</t>
  </si>
  <si>
    <t xml:space="preserve">Utrzymanie urządzeń melioracyjnych </t>
  </si>
  <si>
    <t xml:space="preserve">Utrzymanie i modernizacja dróg rolnych </t>
  </si>
  <si>
    <t>Dotacja celowa z budżetu państwa na zadania własne</t>
  </si>
  <si>
    <t xml:space="preserve">Dotacja celowa z budżetu państwa na zadania zlecone </t>
  </si>
  <si>
    <t>Dotacja celowa z budżetu państwa na zadania zlecone</t>
  </si>
  <si>
    <t xml:space="preserve">Wydatki na oczyszczanie miasta </t>
  </si>
  <si>
    <t xml:space="preserve">Dotacje podmiotowe z budżetu dla instytucji kultury </t>
  </si>
  <si>
    <t>Um - Wydz. Finansowo-Księgowy</t>
  </si>
  <si>
    <t>Administrowanie strefą płatnego parkowania</t>
  </si>
  <si>
    <t>TURYSTYKA</t>
  </si>
  <si>
    <t>Ośrodki informacji turystycznej</t>
  </si>
  <si>
    <t>Miejska Informacja Turystyczna - wydatki bieżące</t>
  </si>
  <si>
    <t>UM - Wydz. Kultury, Sportu i Turystyki</t>
  </si>
  <si>
    <t>Rozbiórka budynków mieszkalnych i gospodarczych</t>
  </si>
  <si>
    <t>Opracowanie koncepcji remontów i modernizacji "Domów dla powodzian"przy ul. Samborskiej</t>
  </si>
  <si>
    <t>UM - Referat Nieruchomości Skarbu Państwa</t>
  </si>
  <si>
    <t>wydatki bieżące</t>
  </si>
  <si>
    <t>Zwrot kaucji mieszkaniowych</t>
  </si>
  <si>
    <t>Um - Wydz. Adm.-Gosp.</t>
  </si>
  <si>
    <t>Administrowanie cmentarzami komunalnymi</t>
  </si>
  <si>
    <t>DOCHODY OD OSÓB PRAWNYCH , OD OSÓB FIZYCZNYCH I OD INNYCH JEDNOSTEK NIE POSIADAJĄCYCH OSOBOWOŚCI PRAWNEJ ORAZ WYDATKI ZWIĄZANE Z ICH POBOREM</t>
  </si>
  <si>
    <t>Pobór podatków, opłat i niepodatkowych należności budżetowych</t>
  </si>
  <si>
    <t>Prowizje  z tytułu opłaty targowej</t>
  </si>
  <si>
    <t>Koszty emisji obligacji komunalnych</t>
  </si>
  <si>
    <t>Dotacja celowa z budżetu państwa na zadanie zlecone-powiat</t>
  </si>
  <si>
    <t>Dotacja celowa z budżetu państwa na zadanie zlecone-gmina</t>
  </si>
  <si>
    <t xml:space="preserve">Dotacja przedmiotowa z budżetu dla zakładu budżetowego </t>
  </si>
  <si>
    <t>CKP</t>
  </si>
  <si>
    <t>Inwestycje - rozbudowa cmentarza komunalnego - Półwieś - etap I</t>
  </si>
  <si>
    <t>Inwestycje - zakupy inwestycyjne sprzętu</t>
  </si>
  <si>
    <t>Inwestycje - Nowa Wieś Królewska - instalacja gazowa, przyłącza kanalizacji sanitarnej ul. Jaronia 2,4,6,8,10 i Walecki 8,10</t>
  </si>
  <si>
    <t xml:space="preserve">Inwestycje - zintegrowany system zarządzania miastem </t>
  </si>
  <si>
    <t>Inwestycje - adaptacja budynku przy ul. Budowlanych na archiwum zakładowe</t>
  </si>
  <si>
    <t>Inwestycje - Miejski Ośrodek Pomocy Rodzinie (zakupy inwestycyjne sprzętu)</t>
  </si>
  <si>
    <t>Remont ośrodka "Szansa" (budowa drogi i ogrodzenia)</t>
  </si>
  <si>
    <t>Inwestycje - budowa kanalizacji deszczowej i sanitarnej ul. Wiśniowa II etap</t>
  </si>
  <si>
    <t>Inwestycje - budowa sieci wodociągowej ul. Etnografów w dz. Bierkowice</t>
  </si>
  <si>
    <t>Inwestycje - budowa urządzeń podczyszczających ścieki deszczowe odprowadzane ze zlewni ul. Katowickiej i "dzielnicy generalskiej"</t>
  </si>
  <si>
    <t>Inwestycje - budowa urządzeń podczyszczających ścieki deszczowe pochodzące z dzielnicy "ZWM" i "Chabry"</t>
  </si>
  <si>
    <t>Inwestycje - zasilanie elektroenergetyczne Pracowniczych Ogrodów Działkowych "ODRA" przy ul. Koszyka</t>
  </si>
  <si>
    <t>Inwestycje - budowa kanalizacji sanitarnej i deszczowej ul. Kwiatkowskiego i Broniewskiego</t>
  </si>
  <si>
    <t>Inwestycje - modernizacja oświetlenia teatru</t>
  </si>
  <si>
    <t>Inwestycje - zaprojektowanie wraz z wykonaniem widowni Amfiteatru 1000-lecia w Opolu</t>
  </si>
  <si>
    <t>Inwestycje - przebudowa i rozbudowa budynku małpiarni - słoniarni na schronisko dla goryli</t>
  </si>
  <si>
    <t xml:space="preserve">Inwestycje - Hala widowiskowo-sportowa "Okrąglak" (remont pokrycia dachowego) </t>
  </si>
  <si>
    <t>Inwestycje - Hala widowiskowo-sportowa "Okrąglak" (remont klap dymowych i wymiana bram wejściowych)</t>
  </si>
  <si>
    <t>Inwestycje - modernizacja basenu letniego Plac Róż (opracowanie dokumentacji technicznej)</t>
  </si>
  <si>
    <t>Inwestycje - remont band na stadionie żużlowym przy ul. Wschodniej</t>
  </si>
  <si>
    <t>Inwestycje - remont boisk sportowych</t>
  </si>
  <si>
    <t xml:space="preserve">Inwestycje - dom wycieczkowy "Toropol" - instalacja sygnalizacji przeciwpożarowej </t>
  </si>
  <si>
    <t xml:space="preserve">Inwestycje - Sztuczne lodowisko "Toropol" - wymiana skraplaczy </t>
  </si>
  <si>
    <t xml:space="preserve">Gospodarka ściekowa i ochrona wód </t>
  </si>
  <si>
    <t>Biuro Projektu ISPA</t>
  </si>
  <si>
    <t>UM - Wydz. Finansowo-Księgowy</t>
  </si>
  <si>
    <t xml:space="preserve">Dotacje celowe otrzymane z gminy lub miasta stołecznego Warszawy na zadania bieżące realizowane na podstawie porozumień (umów) między jednostkami samorządu terytorialnego </t>
  </si>
  <si>
    <t xml:space="preserve">Dowóz dzieci niepełnosprawnych do Ośrodków Szkolno-Wychowawczych </t>
  </si>
  <si>
    <t xml:space="preserve">Centra kształcenia ustawicznego i praktycznego oraz ośrodki doskonalenia zawodowego </t>
  </si>
  <si>
    <t xml:space="preserve">Centrum kształcenia Praktycznego </t>
  </si>
  <si>
    <t>Remont Urzędu Stanu Cywilnego</t>
  </si>
  <si>
    <t>Inwestycje - budowa węzła komunikacyjnego ul. Niemodlińska</t>
  </si>
  <si>
    <t>Inwestycje - budowa wiaduktu w ciągu ul. Ozimskiej nad linią PKP (opracowanie dokumentacji)</t>
  </si>
  <si>
    <t>Inwestycje - budowa chodnika i ścieżki rowerowej w ul. Oświęcimskiej</t>
  </si>
  <si>
    <t>Ścieżki rowerowe wraz z chodnikiem ul. Chabry</t>
  </si>
  <si>
    <t>Inwestycje - opracowanie koncepcji i projektu technicznego przebudowy wiaduktu na ul. Wschodniej</t>
  </si>
  <si>
    <t>Inwestycje - modernizacja ul. Styki wraz z budową kanalizacji deszczowej</t>
  </si>
  <si>
    <t>Remont ul. Erenburga</t>
  </si>
  <si>
    <t xml:space="preserve">Inwestycje - dokumentacja przyszłościowa, w tym dla projektów finansowych z funduszy strukturalnych </t>
  </si>
  <si>
    <t>Inwestycje - zakup sprzętu komputerowego</t>
  </si>
  <si>
    <t>w tym: remont boiska szkolnego i budynku gospodarczego</t>
  </si>
  <si>
    <t>Dotacje celowe otrzymane z budżetu państwa na inwestycje i zakupy inwestycyjne z zakresu administracji rządowej oraz inne zadania zlecone ustawami realizowane przez powiat</t>
  </si>
  <si>
    <t>Miejski Ośrodek Pomocy Osobom Bezdomnym i Uzależnionym</t>
  </si>
  <si>
    <t>MOPOBU</t>
  </si>
  <si>
    <t>Obiekty sportowe</t>
  </si>
  <si>
    <t xml:space="preserve">Miejski Zakład Komunikacyjny Sp. z o. o. </t>
  </si>
  <si>
    <t>Remonty,modernizacje i utrzymanie dróg</t>
  </si>
  <si>
    <t>Inwestycje - dokumentacja przyszłościowa</t>
  </si>
  <si>
    <t>Koszty eksmisji</t>
  </si>
  <si>
    <t>Opracowania projektowe</t>
  </si>
  <si>
    <t xml:space="preserve">Wydatki bieżące ( realizowane wg porozumień z organami administracji rządowej) </t>
  </si>
  <si>
    <t xml:space="preserve">"  </t>
  </si>
  <si>
    <t>Zespół Szkół Specjalnych - Publiczna Szkoła Podstawowa Nr 13</t>
  </si>
  <si>
    <t>Wydatki bieżące /remonty / inwestycje</t>
  </si>
  <si>
    <t>Niepubliczne Gimnazja - dotacje</t>
  </si>
  <si>
    <t>Niepubliczne szkoły podstawowe - dotacje</t>
  </si>
  <si>
    <t>Licea ogólnokształcące niepubliczne - dotacje</t>
  </si>
  <si>
    <t xml:space="preserve">dotacja podmiotowa z budżetu dla niepublicznej szkoły </t>
  </si>
  <si>
    <t>Szkoły zawodowe</t>
  </si>
  <si>
    <t xml:space="preserve">UM - Wydz. Oświaty </t>
  </si>
  <si>
    <t>Awanse zawodowe nauczycieli</t>
  </si>
  <si>
    <t>Środ. Dom Samopomocy</t>
  </si>
  <si>
    <t>Wydatki bieżące / remonty</t>
  </si>
  <si>
    <t>Składki na ubezpieczenie zdrowotne opłacane za osoby pobierające niektóre świadczenia z pomocy społecznej</t>
  </si>
  <si>
    <t>Przedszkola niepubliczne - dotacje</t>
  </si>
  <si>
    <t>Wydatki bieżące / inwestycje</t>
  </si>
  <si>
    <t>Państwowe Ognisko Plastyczne - dotacja</t>
  </si>
  <si>
    <t>Internat przy WZDZ Opole - dotacja</t>
  </si>
  <si>
    <t>Inwestycje - doświetlenie ulic</t>
  </si>
  <si>
    <t>Składki na ubezpieczenie zdrowotne oraz świadczenia dla osób nie objętych obowiązkiem ubezpieczenia zdrowotnego</t>
  </si>
  <si>
    <t xml:space="preserve">Powiatowy Urząd Pracy </t>
  </si>
  <si>
    <t xml:space="preserve">Placówki opiekuńczo-wychowawcze </t>
  </si>
  <si>
    <t>Dom Dziecka</t>
  </si>
  <si>
    <t>Pogotowie Opiekuńcze</t>
  </si>
  <si>
    <t xml:space="preserve">Domy pomocy społecznej </t>
  </si>
  <si>
    <t xml:space="preserve">Dom Dziennego Pobytu </t>
  </si>
  <si>
    <t>Dom Pomocy Społecznej dla Kombatantów</t>
  </si>
  <si>
    <t xml:space="preserve">Zakład Opiekuńczo - Leczniczy Sióstr Franciszkanek </t>
  </si>
  <si>
    <t>Ośrodki wsparcia</t>
  </si>
  <si>
    <t>Inwestycje - komputeryzacja Urzędu Miasta</t>
  </si>
  <si>
    <t>Dotacja celowa z budżetu państwa na zadanie zlecone</t>
  </si>
  <si>
    <t>Wydatki bieżące</t>
  </si>
  <si>
    <t>Żłobki</t>
  </si>
  <si>
    <t xml:space="preserve">Żłobek nr 2 </t>
  </si>
  <si>
    <t>Żłobek nr 4</t>
  </si>
  <si>
    <t>Żłobek nr 9</t>
  </si>
  <si>
    <t>Żłobek - Pomnik Matki Polki</t>
  </si>
  <si>
    <t>Zasiłki i pomoc w naturze oraz składki na ubezpieczenia społeczne i zdrowotne</t>
  </si>
  <si>
    <t>Dodatki mieszkaniowe</t>
  </si>
  <si>
    <t>Zasiłki rodzinne pielęgnacyjne i wychowawcze</t>
  </si>
  <si>
    <t xml:space="preserve">Komenda Miejska Państw. Straży Poż. </t>
  </si>
  <si>
    <t>Powiatowe centra pomocy rodzinie</t>
  </si>
  <si>
    <t xml:space="preserve">Ośrodki pomocy społecznej </t>
  </si>
  <si>
    <t>Jednostki specjalistycznego poradnictwa, mieszkania chronione i ośrodki  interwencji kryzysowej</t>
  </si>
  <si>
    <t xml:space="preserve">Miejski Ośrodek Pomocy Rodzinie </t>
  </si>
  <si>
    <t>Zespoły do spraw orzekania o stopniu niepełnosprawności</t>
  </si>
  <si>
    <t>Fundusz pracy</t>
  </si>
  <si>
    <t>Przeciwdziałanie bezrobociu</t>
  </si>
  <si>
    <t>Ośrodki adopcyjno-opiekuńcze</t>
  </si>
  <si>
    <t>Ośrodek Adopcyjno-Opiekuńczy</t>
  </si>
  <si>
    <t xml:space="preserve">Usługi opiekuńcze i specjalistyczne na usługi opiekuńcze </t>
  </si>
  <si>
    <t>Powiatowe urzędy pracy</t>
  </si>
  <si>
    <t xml:space="preserve">Pozostała działalność </t>
  </si>
  <si>
    <t xml:space="preserve">Ośrodki Readaptacji Społecznej </t>
  </si>
  <si>
    <t>Przeciwdziałanie narkomanii</t>
  </si>
  <si>
    <t>EDUKACYJNA OPIEKA WYCHOWAWCZA</t>
  </si>
  <si>
    <t>Świetlice szkolne</t>
  </si>
  <si>
    <t>Publiczna Szkoła Podstawowa Nr 1</t>
  </si>
  <si>
    <t>PSP Nr 1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</si>
  <si>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</si>
  <si>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</si>
  <si>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</si>
  <si>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</si>
  <si>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</si>
  <si>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</si>
  <si>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</si>
  <si>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</si>
  <si>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</si>
  <si>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</si>
  <si>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</si>
  <si>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</si>
  <si>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</si>
  <si>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</si>
  <si>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</si>
  <si>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</si>
  <si>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</si>
  <si>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</si>
  <si>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</si>
  <si>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</si>
  <si>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</si>
  <si>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</si>
  <si>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</si>
  <si>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</si>
  <si>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</si>
  <si>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</si>
  <si>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26</t>
  </si>
  <si>
    <t>PSP Nr 26</t>
  </si>
  <si>
    <t>Publiczna Szkoła Podstawowa Nr 27</t>
  </si>
  <si>
    <t>PSP Nr 27</t>
  </si>
  <si>
    <t>Publiczna Szkoła Podstawowa Nr 28</t>
  </si>
  <si>
    <t>PSP Nr 28</t>
  </si>
  <si>
    <t>Publiczna Szkoła Podstawowa Nr 29</t>
  </si>
  <si>
    <t>PSP Nr 29</t>
  </si>
  <si>
    <t>Zespół Szkół Specjalnych  -  Publiczna Szkoła Podstawowa    Nr 13 Specjalna</t>
  </si>
  <si>
    <t>ZSS-PSP Nr 13</t>
  </si>
  <si>
    <t xml:space="preserve">Przedszkola </t>
  </si>
  <si>
    <t>Przedszkole Publiczne Nr 2</t>
  </si>
  <si>
    <t>PP Nr 2</t>
  </si>
  <si>
    <t>Przedszkole Publiczne Nr 3</t>
  </si>
  <si>
    <t>PP Nr 3</t>
  </si>
  <si>
    <t>Przedszkole Publiczne Nr 8</t>
  </si>
  <si>
    <t>PP Nr 8</t>
  </si>
  <si>
    <t>Przedszkole Publiczne Nr 22</t>
  </si>
  <si>
    <t>PP Nr 22</t>
  </si>
  <si>
    <t>Przedszkole Publiczne Nr 25</t>
  </si>
  <si>
    <t>PP Nr 25</t>
  </si>
  <si>
    <t>Przedszkole Publiczne Nr 33</t>
  </si>
  <si>
    <t>PP Nr 33</t>
  </si>
  <si>
    <t>Przedszkole Publiczne Nr 36</t>
  </si>
  <si>
    <t>PP Nr 36</t>
  </si>
  <si>
    <t>Przedszkole Publiczne Nr 38</t>
  </si>
  <si>
    <t>PP Nr 38</t>
  </si>
  <si>
    <t>Przedszkole Publiczne Nr 46</t>
  </si>
  <si>
    <t>PP Nr 46</t>
  </si>
  <si>
    <t>Przedszkole Publiczne Nr 54</t>
  </si>
  <si>
    <t>PP Nr 54</t>
  </si>
  <si>
    <t>Przedszkole Publiczne Nr 56</t>
  </si>
  <si>
    <t>PP Nr 56</t>
  </si>
  <si>
    <t>Przedszkola specjalne</t>
  </si>
  <si>
    <t>Przedszkole Publiczne Nr 53 Specjalne</t>
  </si>
  <si>
    <t>PP Nr 53</t>
  </si>
  <si>
    <t>Poradnie psychologiczno-pedagogiczne oraz inne poradnie specjalistyczne</t>
  </si>
  <si>
    <t>Miejska Poradnia Psychologiczno-Pedagogiczna</t>
  </si>
  <si>
    <t>MPPP</t>
  </si>
  <si>
    <t>Placówki wychowania pozaszkolnego</t>
  </si>
  <si>
    <t>Międzyszkolny Ośrodek Sportowy</t>
  </si>
  <si>
    <t>MOS</t>
  </si>
  <si>
    <t>Młodzieżowy Dom Kultury</t>
  </si>
  <si>
    <t>MDK</t>
  </si>
  <si>
    <t>Szkolny Ośrodek Sportowo-Wypoczynkowy - Zieleniec</t>
  </si>
  <si>
    <t>SOSW-Zieleniec</t>
  </si>
  <si>
    <t>Państwowe Ognisko Plastyczne</t>
  </si>
  <si>
    <t>Internaty i bursy szkolne</t>
  </si>
  <si>
    <t>Internat Zespołu Szkół Mechanicznych</t>
  </si>
  <si>
    <t>Bursa Szkół Pomaturalnych</t>
  </si>
  <si>
    <t>Bursa Szkół Pomatur.</t>
  </si>
  <si>
    <t>Internat przy WZDZ Opole</t>
  </si>
  <si>
    <t>Kolonie i obozy oraz inne formy wypoczynku</t>
  </si>
  <si>
    <t>Pomoc materialna dla uczniów</t>
  </si>
  <si>
    <t>Szkolne schronisko młodzieżowe</t>
  </si>
  <si>
    <t xml:space="preserve">II Komisariat Policji przy ul. Chabrów </t>
  </si>
  <si>
    <t>Dotacja celowa otrzymana z budżetu państwa na realizację własnych zadań bieżących gmin (związków gmin) - wyprawki szkolne</t>
  </si>
  <si>
    <t>Odszkodowania z tytułu chorób zawodowych nauczycieli</t>
  </si>
  <si>
    <t xml:space="preserve">GOSPODARKA KOMUNALNA I OCHRONA ŚRODOWISKA </t>
  </si>
  <si>
    <t>Oczyszczanie miast i wsi</t>
  </si>
  <si>
    <t xml:space="preserve">Utrzymanie zieleni w miastach i gminach </t>
  </si>
  <si>
    <t xml:space="preserve">Schroniska dla zwierząt </t>
  </si>
  <si>
    <t>Oświetlenie ulic, placów i dróg</t>
  </si>
  <si>
    <t xml:space="preserve">Zakłady gospodarki komunalnej </t>
  </si>
  <si>
    <t>usługi weterynaryjne</t>
  </si>
  <si>
    <t>odkomarzanie i odszczurzanie</t>
  </si>
  <si>
    <t>Cmentarze</t>
  </si>
  <si>
    <t>usuwanie odpadów z terenów gminy</t>
  </si>
  <si>
    <t xml:space="preserve">KULTURA I OCHRONA DZIEDZICTWA NARODOWEGO </t>
  </si>
  <si>
    <t>Teatry dramatyczne i lalkowe</t>
  </si>
  <si>
    <t xml:space="preserve">Domy i ośrodki kultury, świetlice i kluby </t>
  </si>
  <si>
    <t>Zespół Pieśni i Tańca "Opole"</t>
  </si>
  <si>
    <t xml:space="preserve">Galeria i biura wystaw artystycznych </t>
  </si>
  <si>
    <t xml:space="preserve">Galeria Sztuki Współczesnej </t>
  </si>
  <si>
    <t>Biblioteki</t>
  </si>
  <si>
    <t xml:space="preserve">OGRODY BOTANICZNE I ZOOLOGICZNE ORAZ NATURALNE OBSZARY I OBIEKTY CHRONIONEJ PRZYRODY </t>
  </si>
  <si>
    <t>Ogrody botaniczne i zoologiczne</t>
  </si>
  <si>
    <t>KULTURA FIZYCZNA I SPORT</t>
  </si>
  <si>
    <t>Instytucje kultury fizycznej</t>
  </si>
  <si>
    <t xml:space="preserve">MZOR </t>
  </si>
  <si>
    <t>OGÓŁEM WYDATKI</t>
  </si>
  <si>
    <t>ROZCHODY</t>
  </si>
  <si>
    <t>Spłaty otrzymanych krajowych pożyczek i kredytów</t>
  </si>
  <si>
    <t>OGÓŁEM</t>
  </si>
  <si>
    <r>
      <t>Miejski Zarząd Obiektów Rekreacyjnych</t>
    </r>
    <r>
      <rPr>
        <sz val="10"/>
        <rFont val="Arial CE"/>
        <family val="2"/>
      </rPr>
      <t xml:space="preserve"> </t>
    </r>
  </si>
  <si>
    <t>Rozdział</t>
  </si>
  <si>
    <t xml:space="preserve">Plan dochodów </t>
  </si>
  <si>
    <t xml:space="preserve">DOCHODY OGÓŁEM </t>
  </si>
  <si>
    <t>Dotacje celowe otrzymane z budżetu państwa na zadania bieżące z zakresu administracji rządowej oraz inne zadania zlecone ustawami realizowane przez powiat</t>
  </si>
  <si>
    <t>Wpływy z różnych opłat</t>
  </si>
  <si>
    <t>Dotacje celowe otrzymane z budżetu państwa na realizację bieżących zadań własnych powiatu</t>
  </si>
  <si>
    <t>GOSPODARKA MIESZKANIOWA</t>
  </si>
  <si>
    <t xml:space="preserve">Wpływy z opłat za zarząd, użytkowanie i użytkowanie wieczyste nieruchomości </t>
  </si>
  <si>
    <t xml:space="preserve">Gospodarka gruntami i nieruchomościami </t>
  </si>
  <si>
    <t xml:space="preserve">Wpływy z tytułu przekształcenia prawa użytkowania wieczystego przysługującego osobom fizycznym w prawo własności </t>
  </si>
  <si>
    <t xml:space="preserve">Wpłaty z tytułu odpłatnego nabycia prawa własności nieruchomości </t>
  </si>
  <si>
    <t>Wpływy z różnych dochodów</t>
  </si>
  <si>
    <t xml:space="preserve">Nadzór budowlany </t>
  </si>
  <si>
    <t>Dotacje celowe otrzymane z budżetu państwa na zadania bieżące realizowane przez gminę na podstawie porozumień z organami administracji rządowej</t>
  </si>
  <si>
    <t>ADMINISTRACJA PUBLICZNA</t>
  </si>
  <si>
    <t xml:space="preserve">Urzędy  wojewódzkie </t>
  </si>
  <si>
    <t>Dotacje celowe otrzymane z budżetu państwa na realizację zadań bieżących z zakresu administracji rządowej oraz innych zadań zleconych gminie (związkom gmin) ustawami</t>
  </si>
  <si>
    <t>Wpływy z opłaty komunikacyjnej</t>
  </si>
  <si>
    <t>Urzędy gmin (miast i miast na prawach powiatu)</t>
  </si>
  <si>
    <t>Dotacje celowe otrzymane z budżetu państwa na zadania bieżące realizowane przez powiat na podstawie porozumień z organami administracji rządowej</t>
  </si>
  <si>
    <t xml:space="preserve">Komendy powiatowe Państwowej Straży Pożarnej </t>
  </si>
  <si>
    <t xml:space="preserve">Obrona cywilna </t>
  </si>
  <si>
    <t>Grzywny, mandaty i inne kary pieniężne od ludności</t>
  </si>
  <si>
    <t xml:space="preserve">Wpływy z podatku dochodowego od osób fizycznych </t>
  </si>
  <si>
    <t>Podatek od działalności gospodarczej osób fizycznych, opłacany w formie kart podatkowej</t>
  </si>
  <si>
    <t xml:space="preserve">Podatek od nieruchomości </t>
  </si>
  <si>
    <t>Podatek rolny</t>
  </si>
  <si>
    <t>Podatek leśny</t>
  </si>
  <si>
    <t>Podatek od środków transportowych</t>
  </si>
  <si>
    <t>Podatek od czynności cywilnoprawnej</t>
  </si>
  <si>
    <t>Odsetki od nieterminowych wpłat z tytułu podatków i opłat</t>
  </si>
  <si>
    <t>Podatek od spadków i darowizn</t>
  </si>
  <si>
    <t>Podatek od posiadania psów</t>
  </si>
  <si>
    <t>Wpływy z opłaty targowej</t>
  </si>
  <si>
    <t>Wpływy z opłaty skarbowej</t>
  </si>
  <si>
    <t xml:space="preserve">Wpływy z różnych rozliczeń </t>
  </si>
  <si>
    <t>Wpływy z opłaty eksploatacyjnej</t>
  </si>
  <si>
    <t xml:space="preserve">Udziały gmin w podatkach stanowiących dochód budżetu państwa </t>
  </si>
  <si>
    <t>Podatek dochody od osób fizycznych</t>
  </si>
  <si>
    <t>Podatek dochody od osób prawnych</t>
  </si>
  <si>
    <t xml:space="preserve">Udziały powiatów w podatkach stanowiących dochód budżetu państwa </t>
  </si>
  <si>
    <t xml:space="preserve">Część oświatowa subwencji ogólnej dla jednostek samorządu terytorialnego </t>
  </si>
  <si>
    <t>Subwencje ogólne z budżetu państwa</t>
  </si>
  <si>
    <t xml:space="preserve">Różne rozliczenia finansowe </t>
  </si>
  <si>
    <t>Pozostałe odsetki</t>
  </si>
  <si>
    <t>OŚWIATA I WYCHOWANIE</t>
  </si>
  <si>
    <t xml:space="preserve">Przeciwdziałanie alkoholizmowi </t>
  </si>
  <si>
    <t>Wpływy z opłat za zezwolenia na sprzedaż alkoholu</t>
  </si>
  <si>
    <t>Wpływy z usług</t>
  </si>
  <si>
    <t>Placówki opiekuńczo-wychowawcze</t>
  </si>
  <si>
    <t xml:space="preserve">Zespoły do spraw orzekania o stopniu niepełnosprawności </t>
  </si>
  <si>
    <t>PRZYCHODY</t>
  </si>
  <si>
    <t xml:space="preserve">Przychody z zaciągniętych pożyczek i kredytów na rynku krajowym </t>
  </si>
  <si>
    <t>Dział</t>
  </si>
  <si>
    <t xml:space="preserve">Rozdział </t>
  </si>
  <si>
    <t>Treść</t>
  </si>
  <si>
    <t>Realizator budżetu</t>
  </si>
  <si>
    <t>w tym  :</t>
  </si>
  <si>
    <t>I kw</t>
  </si>
  <si>
    <t>II kw</t>
  </si>
  <si>
    <t>III kw</t>
  </si>
  <si>
    <t>IV kw</t>
  </si>
  <si>
    <t>010</t>
  </si>
  <si>
    <t>ROLNICTWO I ŁOWIECTWO</t>
  </si>
  <si>
    <t>01008</t>
  </si>
  <si>
    <t>UM-Wydz.Ochr.Środ. i Roln.</t>
  </si>
  <si>
    <t>01030</t>
  </si>
  <si>
    <t>Izby Rolnicze</t>
  </si>
  <si>
    <t>Zobowiązania zlikwidowanych jednostek oświatowych</t>
  </si>
  <si>
    <t>UM - Wydział Budżetu</t>
  </si>
  <si>
    <t>Komisje do spraw stopni specjalizacji zawodowej nauczycieli</t>
  </si>
  <si>
    <t>Dotacja celowa otrzymana z budżetu państwa na realizację własnych zadań bieżących gmin (związków gmin) - dofinansowanie kosztów kształcenia młodocianych pracowników</t>
  </si>
  <si>
    <t xml:space="preserve">wpłaty gmin na rzecz izb rolniczych w wysokości 2% uzyskanych wpływów z podatku rolnego  </t>
  </si>
  <si>
    <t>01095</t>
  </si>
  <si>
    <t>Pozostała działalność</t>
  </si>
  <si>
    <t xml:space="preserve">" </t>
  </si>
  <si>
    <t>020</t>
  </si>
  <si>
    <t>LEŚNICTWO</t>
  </si>
  <si>
    <t>02001</t>
  </si>
  <si>
    <t>Gospodarka leśna</t>
  </si>
  <si>
    <t>"</t>
  </si>
  <si>
    <t>02002</t>
  </si>
  <si>
    <t>Nadzór nad gospodarką leśną</t>
  </si>
  <si>
    <t>TRANSPORT I ŁĄCZNOŚĆ</t>
  </si>
  <si>
    <t xml:space="preserve">Lokalny transport zbiorowy </t>
  </si>
  <si>
    <t xml:space="preserve">UM -  Wydz. Komunikacji </t>
  </si>
  <si>
    <t>dopłaty w spółkach prawa handlowego</t>
  </si>
  <si>
    <t>Drogi publiczne w miastach na prawach powiatu</t>
  </si>
  <si>
    <t xml:space="preserve">Miejski Zarząd Dróg </t>
  </si>
  <si>
    <t xml:space="preserve">UM - Wydz. Inw. Miejskich </t>
  </si>
  <si>
    <t xml:space="preserve">Drogi publiczne gminne </t>
  </si>
  <si>
    <t>eksploatacja kanalizacji deszczowej</t>
  </si>
  <si>
    <t xml:space="preserve">UM - Wydz. Inżynierii Miejskiej </t>
  </si>
  <si>
    <t xml:space="preserve">eksploatacja rowów komunalnych </t>
  </si>
  <si>
    <t>w tym:</t>
  </si>
  <si>
    <t xml:space="preserve">GOSPODARKA MIESZKANIOWA </t>
  </si>
  <si>
    <t>Zakłady gospodarki mieszkaniowej</t>
  </si>
  <si>
    <t xml:space="preserve">Różne jednostki obsługi gospodarki mieszkaniowej i komunalnej </t>
  </si>
  <si>
    <t>Gospodarka gruntami i nieruchomościami</t>
  </si>
  <si>
    <t>UM-Wydz.Gosp. Nieruch.,Geodezji i Kart.</t>
  </si>
  <si>
    <t>DZIAŁALNOŚĆ USŁUGOWA</t>
  </si>
  <si>
    <t>Plany zagospodarowania przestrzennego</t>
  </si>
  <si>
    <t>UM- Wydz.Urban.Architek.i Budownictwa</t>
  </si>
  <si>
    <t>Prace geodezyjne i kartograficzne (nieinwestycyjne)</t>
  </si>
  <si>
    <t>Nadzór budowlany</t>
  </si>
  <si>
    <t xml:space="preserve"> Powiatowy Inspektorat            Nadzoru Budowlanego </t>
  </si>
  <si>
    <t xml:space="preserve">Cmentarze </t>
  </si>
  <si>
    <t>utrzymanie cmentarzy</t>
  </si>
  <si>
    <t xml:space="preserve">ADMINISTRACJA PUBLICZNA </t>
  </si>
  <si>
    <t>Urzędy wojewódzkie</t>
  </si>
  <si>
    <t>UM - Wydz. Adm.-Gosp.</t>
  </si>
  <si>
    <t xml:space="preserve">Starostwa powiatowe </t>
  </si>
  <si>
    <t xml:space="preserve">Rady gmin (miast i miast na prawach powiatu) </t>
  </si>
  <si>
    <t>UM-Biuro Rady Miasta</t>
  </si>
  <si>
    <t xml:space="preserve">Urzędy gmin (miast i miast na prawach powiatu) </t>
  </si>
  <si>
    <t xml:space="preserve">UM - Wydz. Adm. - Gosp. </t>
  </si>
  <si>
    <t>Komisje poborowe</t>
  </si>
  <si>
    <t>UM-Wydz.Zarządz.Kryzys., Ochr. Ludności i Spr. Obr.</t>
  </si>
  <si>
    <t>Obsługa Urzędu Miasta</t>
  </si>
  <si>
    <t xml:space="preserve">UM - Wydz. Adm.-Gosp. </t>
  </si>
  <si>
    <t xml:space="preserve">Promocja miasta </t>
  </si>
  <si>
    <t xml:space="preserve">BEZPIECZEŃSTWO PUBLICZNE I OCHRONA PRZECIWPOŻAROWA </t>
  </si>
  <si>
    <t>Komendy powiatowe Policji</t>
  </si>
  <si>
    <t>Posterunek w rewirze dzielnicowych - ZWM III KP</t>
  </si>
  <si>
    <t>Komendy powiatowe Państwowej Straży Pożarnej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</si>
</sst>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</numFmts>
  <fonts count="16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2"/>
      <name val="Arial CE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3" fontId="7" fillId="0" borderId="1" xfId="51" applyNumberFormat="1" applyFont="1" applyFill="1" applyBorder="1" applyAlignment="1">
      <alignment horizontal="center" vertical="center"/>
      <protection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 quotePrefix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51" applyNumberFormat="1" applyFont="1" applyFill="1" applyBorder="1" applyAlignment="1">
      <alignment horizontal="center" vertical="center" wrapText="1"/>
      <protection/>
    </xf>
    <xf numFmtId="1" fontId="0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3" fontId="6" fillId="0" borderId="2" xfId="51" applyNumberFormat="1" applyFont="1" applyFill="1" applyBorder="1" applyAlignment="1">
      <alignment horizontal="center" vertical="center" wrapText="1"/>
      <protection/>
    </xf>
    <xf numFmtId="3" fontId="6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right" vertical="center" wrapText="1"/>
    </xf>
    <xf numFmtId="1" fontId="0" fillId="0" borderId="2" xfId="0" applyNumberFormat="1" applyFont="1" applyFill="1" applyBorder="1" applyAlignment="1" quotePrefix="1">
      <alignment horizontal="center" vertical="center" wrapText="1"/>
    </xf>
    <xf numFmtId="3" fontId="0" fillId="0" borderId="2" xfId="51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 vertical="center" wrapText="1"/>
    </xf>
    <xf numFmtId="1" fontId="0" fillId="0" borderId="2" xfId="51" applyNumberFormat="1" applyFont="1" applyFill="1" applyBorder="1" applyAlignment="1">
      <alignment horizontal="center" vertical="center" wrapText="1"/>
      <protection/>
    </xf>
    <xf numFmtId="3" fontId="9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/>
    </xf>
    <xf numFmtId="3" fontId="0" fillId="0" borderId="4" xfId="51" applyNumberFormat="1" applyFont="1" applyFill="1" applyBorder="1" applyAlignment="1">
      <alignment horizontal="center" vertical="center" wrapText="1"/>
      <protection/>
    </xf>
    <xf numFmtId="3" fontId="6" fillId="0" borderId="4" xfId="51" applyNumberFormat="1" applyFont="1" applyFill="1" applyBorder="1" applyAlignment="1">
      <alignment horizontal="center" vertical="center" wrapText="1"/>
      <protection/>
    </xf>
    <xf numFmtId="3" fontId="10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3" fontId="0" fillId="0" borderId="6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5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7" fillId="0" borderId="6" xfId="51" applyFont="1" applyFill="1" applyBorder="1" applyAlignment="1">
      <alignment horizontal="center" vertical="center"/>
      <protection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1" fontId="6" fillId="0" borderId="5" xfId="0" applyNumberFormat="1" applyFont="1" applyFill="1" applyBorder="1" applyAlignment="1" quotePrefix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3" fontId="6" fillId="0" borderId="5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3" fontId="9" fillId="0" borderId="2" xfId="51" applyNumberFormat="1" applyFont="1" applyFill="1" applyBorder="1" applyAlignment="1">
      <alignment horizontal="right" vertical="center" wrapText="1"/>
      <protection/>
    </xf>
    <xf numFmtId="1" fontId="6" fillId="0" borderId="2" xfId="51" applyNumberFormat="1" applyFont="1" applyFill="1" applyBorder="1" applyAlignment="1">
      <alignment horizontal="center" vertical="center" wrapText="1"/>
      <protection/>
    </xf>
    <xf numFmtId="3" fontId="6" fillId="0" borderId="2" xfId="51" applyNumberFormat="1" applyFont="1" applyFill="1" applyBorder="1" applyAlignment="1">
      <alignment horizontal="left" vertical="center" wrapText="1"/>
      <protection/>
    </xf>
    <xf numFmtId="3" fontId="0" fillId="0" borderId="2" xfId="51" applyNumberFormat="1" applyFont="1" applyFill="1" applyBorder="1" applyAlignment="1">
      <alignment horizontal="right" vertical="center" wrapText="1"/>
      <protection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3" fontId="9" fillId="0" borderId="5" xfId="51" applyNumberFormat="1" applyFont="1" applyFill="1" applyBorder="1" applyAlignment="1">
      <alignment horizontal="right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9" xfId="5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 quotePrefix="1">
      <alignment horizontal="center" vertical="center" wrapText="1"/>
    </xf>
    <xf numFmtId="3" fontId="6" fillId="2" borderId="8" xfId="51" applyNumberFormat="1" applyFont="1" applyFill="1" applyBorder="1" applyAlignment="1">
      <alignment horizontal="center" vertical="center" wrapText="1"/>
      <protection/>
    </xf>
    <xf numFmtId="3" fontId="11" fillId="2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0" xfId="51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Alignment="1">
      <alignment/>
    </xf>
    <xf numFmtId="3" fontId="6" fillId="0" borderId="6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6" fillId="0" borderId="11" xfId="51" applyFont="1" applyFill="1" applyBorder="1" applyAlignment="1">
      <alignment horizontal="center" vertical="center" wrapText="1"/>
      <protection/>
    </xf>
    <xf numFmtId="1" fontId="6" fillId="2" borderId="1" xfId="51" applyNumberFormat="1" applyFont="1" applyFill="1" applyBorder="1" applyAlignment="1">
      <alignment horizontal="center" vertical="center" wrapText="1"/>
      <protection/>
    </xf>
    <xf numFmtId="3" fontId="6" fillId="2" borderId="1" xfId="51" applyNumberFormat="1" applyFont="1" applyFill="1" applyBorder="1" applyAlignment="1">
      <alignment horizontal="center" vertical="center" wrapText="1"/>
      <protection/>
    </xf>
    <xf numFmtId="3" fontId="9" fillId="0" borderId="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49" fontId="6" fillId="0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49" fontId="6" fillId="0" borderId="4" xfId="51" applyNumberFormat="1" applyFont="1" applyFill="1" applyBorder="1" applyAlignment="1">
      <alignment horizontal="center" vertical="center" wrapText="1"/>
      <protection/>
    </xf>
    <xf numFmtId="3" fontId="6" fillId="2" borderId="12" xfId="0" applyNumberFormat="1" applyFont="1" applyFill="1" applyBorder="1" applyAlignment="1">
      <alignment horizontal="center" vertical="center" wrapText="1"/>
    </xf>
    <xf numFmtId="3" fontId="6" fillId="0" borderId="4" xfId="51" applyNumberFormat="1" applyFont="1" applyFill="1" applyBorder="1" applyAlignment="1">
      <alignment horizontal="centerContinuous" vertical="center" wrapText="1"/>
      <protection/>
    </xf>
    <xf numFmtId="3" fontId="11" fillId="2" borderId="8" xfId="0" applyNumberFormat="1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3" fontId="7" fillId="0" borderId="8" xfId="51" applyNumberFormat="1" applyFont="1" applyFill="1" applyBorder="1" applyAlignment="1">
      <alignment horizontal="center" vertical="center"/>
      <protection/>
    </xf>
    <xf numFmtId="3" fontId="8" fillId="0" borderId="1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center" vertical="center" wrapText="1"/>
    </xf>
    <xf numFmtId="3" fontId="6" fillId="0" borderId="5" xfId="51" applyNumberFormat="1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Border="1" applyAlignment="1">
      <alignment horizontal="center" vertical="center" wrapText="1"/>
    </xf>
    <xf numFmtId="3" fontId="10" fillId="0" borderId="2" xfId="51" applyNumberFormat="1" applyFont="1" applyFill="1" applyBorder="1" applyAlignment="1">
      <alignment horizontal="right" vertical="center" wrapText="1"/>
      <protection/>
    </xf>
    <xf numFmtId="3" fontId="0" fillId="0" borderId="2" xfId="0" applyNumberFormat="1" applyFont="1" applyFill="1" applyBorder="1" applyAlignment="1">
      <alignment horizontal="center"/>
    </xf>
    <xf numFmtId="3" fontId="10" fillId="0" borderId="2" xfId="51" applyNumberFormat="1" applyFont="1" applyFill="1" applyBorder="1" applyAlignment="1">
      <alignment horizontal="left" vertical="center" wrapText="1"/>
      <protection/>
    </xf>
    <xf numFmtId="3" fontId="10" fillId="0" borderId="4" xfId="51" applyNumberFormat="1" applyFont="1" applyFill="1" applyBorder="1" applyAlignment="1">
      <alignment horizontal="left" vertical="center" wrapText="1"/>
      <protection/>
    </xf>
    <xf numFmtId="3" fontId="6" fillId="0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6" fillId="0" borderId="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left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6" fillId="0" borderId="2" xfId="51" applyNumberFormat="1" applyFont="1" applyFill="1" applyBorder="1" applyAlignment="1">
      <alignment horizontal="centerContinuous" vertical="center" wrapText="1"/>
      <protection/>
    </xf>
    <xf numFmtId="3" fontId="10" fillId="0" borderId="2" xfId="0" applyNumberFormat="1" applyFont="1" applyFill="1" applyBorder="1" applyAlignment="1">
      <alignment horizontal="left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 wrapText="1"/>
    </xf>
    <xf numFmtId="3" fontId="0" fillId="3" borderId="12" xfId="0" applyNumberFormat="1" applyFont="1" applyFill="1" applyBorder="1" applyAlignment="1">
      <alignment horizontal="center" vertical="center" wrapText="1"/>
    </xf>
    <xf numFmtId="3" fontId="0" fillId="3" borderId="13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/>
    </xf>
    <xf numFmtId="1" fontId="0" fillId="0" borderId="5" xfId="0" applyNumberFormat="1" applyFont="1" applyFill="1" applyBorder="1" applyAlignment="1" quotePrefix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left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5" xfId="0" applyNumberFormat="1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6" fillId="0" borderId="9" xfId="51" applyNumberFormat="1" applyFont="1" applyFill="1" applyBorder="1" applyAlignment="1">
      <alignment horizontal="center" vertical="center" wrapText="1"/>
      <protection/>
    </xf>
    <xf numFmtId="3" fontId="0" fillId="0" borderId="6" xfId="0" applyNumberFormat="1" applyFont="1" applyFill="1" applyBorder="1" applyAlignment="1">
      <alignment horizontal="right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right" vertical="center" wrapText="1"/>
    </xf>
    <xf numFmtId="3" fontId="0" fillId="0" borderId="4" xfId="51" applyNumberFormat="1" applyFont="1" applyFill="1" applyBorder="1" applyAlignment="1">
      <alignment horizontal="centerContinuous" vertical="center" wrapText="1"/>
      <protection/>
    </xf>
    <xf numFmtId="3" fontId="6" fillId="0" borderId="2" xfId="52" applyNumberFormat="1" applyFont="1" applyFill="1" applyBorder="1" applyAlignment="1">
      <alignment horizontal="center" vertical="center" wrapText="1"/>
      <protection/>
    </xf>
    <xf numFmtId="0" fontId="6" fillId="0" borderId="2" xfId="0" applyFont="1" applyFill="1" applyBorder="1" applyAlignment="1">
      <alignment horizontal="center"/>
    </xf>
    <xf numFmtId="0" fontId="15" fillId="0" borderId="0" xfId="0" applyFont="1" applyAlignment="1">
      <alignment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left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 quotePrefix="1">
      <alignment horizontal="center" vertical="center" wrapText="1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49" fontId="9" fillId="0" borderId="4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3" xfId="51" applyFont="1" applyFill="1" applyBorder="1" applyAlignment="1">
      <alignment horizontal="center" vertical="center" wrapText="1"/>
      <protection/>
    </xf>
    <xf numFmtId="0" fontId="6" fillId="0" borderId="6" xfId="51" applyFont="1" applyFill="1" applyBorder="1" applyAlignment="1">
      <alignment horizontal="center" vertical="center" wrapText="1"/>
      <protection/>
    </xf>
  </cellXfs>
  <cellStyles count="42">
    <cellStyle name="Normal" xfId="0"/>
    <cellStyle name="_laroux" xfId="16"/>
    <cellStyle name="_laroux_bank św." xfId="17"/>
    <cellStyle name="_laroux_Bank Św.-29.12.98" xfId="18"/>
    <cellStyle name="_laroux_Bank Światowy - 2 wersja (2)" xfId="19"/>
    <cellStyle name="_laroux_DOCHODY" xfId="20"/>
    <cellStyle name="_laroux_DOCHODY_Arkusz-1-30.06.99 (2)" xfId="21"/>
    <cellStyle name="_laroux_INFOR99" xfId="22"/>
    <cellStyle name="_laroux_inwest.98-zal 3" xfId="23"/>
    <cellStyle name="_laroux_inwest.powodz" xfId="24"/>
    <cellStyle name="_laroux_INWEST99" xfId="25"/>
    <cellStyle name="_laroux_KOREKTA4" xfId="26"/>
    <cellStyle name="_laroux_korVI99a" xfId="27"/>
    <cellStyle name="_laroux_korVI99b" xfId="28"/>
    <cellStyle name="_laroux_SPRAW97R" xfId="29"/>
    <cellStyle name="_laroux_SPRAW98A" xfId="30"/>
    <cellStyle name="_laroux_SPRAW98R" xfId="31"/>
    <cellStyle name="_laroux_UKWYD98A" xfId="32"/>
    <cellStyle name="_laroux_unia euro." xfId="33"/>
    <cellStyle name="_laroux_Wyd§-30.11 (2)" xfId="34"/>
    <cellStyle name="_laroux_Wyd§-30.9-(2)aktualne (2)" xfId="35"/>
    <cellStyle name="_laroux_Wyd§-31.12.98r (2)" xfId="36"/>
    <cellStyle name="_laroux_WYDAT98" xfId="37"/>
    <cellStyle name="_laroux_WYKRMP98" xfId="38"/>
    <cellStyle name="_laroux_ZAŁ NR 1" xfId="39"/>
    <cellStyle name="_laroux_zał. 1 wyd" xfId="40"/>
    <cellStyle name="_laroux_zał.3" xfId="41"/>
    <cellStyle name="Comma [0]_laroux" xfId="42"/>
    <cellStyle name="Comma_laroux" xfId="43"/>
    <cellStyle name="Currency [0]_laroux" xfId="44"/>
    <cellStyle name="Currency_laroux" xfId="45"/>
    <cellStyle name="Comma" xfId="46"/>
    <cellStyle name="Comma [0]" xfId="47"/>
    <cellStyle name="Hyperlink" xfId="48"/>
    <cellStyle name="Normal_laroux" xfId="49"/>
    <cellStyle name="normální_laroux" xfId="50"/>
    <cellStyle name="Normalny_Wyd.-miasto_1" xfId="51"/>
    <cellStyle name="Normalny_Wyd.-miasto_1_Ukł wykonawczy 30.04" xfId="52"/>
    <cellStyle name="Followed Hyperlink" xfId="53"/>
    <cellStyle name="Percent" xfId="54"/>
    <cellStyle name="Currency" xfId="55"/>
    <cellStyle name="Currency [0]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\SPRAW97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51">
      <selection activeCell="A61" sqref="A61"/>
    </sheetView>
  </sheetViews>
  <sheetFormatPr defaultColWidth="9.00390625" defaultRowHeight="12.75"/>
  <cols>
    <col min="1" max="1" width="5.625" style="40" customWidth="1"/>
    <col min="2" max="2" width="9.375" style="40" customWidth="1"/>
    <col min="3" max="3" width="56.625" style="40" customWidth="1"/>
    <col min="4" max="4" width="20.875" style="40" customWidth="1"/>
    <col min="5" max="5" width="16.00390625" style="154" customWidth="1"/>
    <col min="6" max="8" width="16.00390625" style="40" customWidth="1"/>
    <col min="9" max="16384" width="9.125" style="40" customWidth="1"/>
  </cols>
  <sheetData>
    <row r="1" spans="1:8" ht="20.25" customHeight="1">
      <c r="A1" s="137" t="s">
        <v>758</v>
      </c>
      <c r="B1" s="137" t="s">
        <v>705</v>
      </c>
      <c r="C1" s="137" t="s">
        <v>760</v>
      </c>
      <c r="D1" s="138" t="s">
        <v>706</v>
      </c>
      <c r="E1" s="70" t="s">
        <v>762</v>
      </c>
      <c r="F1" s="139"/>
      <c r="G1" s="139"/>
      <c r="H1" s="140"/>
    </row>
    <row r="2" spans="1:8" ht="12.75">
      <c r="A2" s="141"/>
      <c r="B2" s="141"/>
      <c r="C2" s="141"/>
      <c r="D2" s="142" t="s">
        <v>245</v>
      </c>
      <c r="E2" s="143" t="s">
        <v>763</v>
      </c>
      <c r="F2" s="79" t="s">
        <v>764</v>
      </c>
      <c r="G2" s="90" t="s">
        <v>765</v>
      </c>
      <c r="H2" s="143" t="s">
        <v>766</v>
      </c>
    </row>
    <row r="3" spans="1:8" ht="9" customHeight="1">
      <c r="A3" s="67">
        <v>1</v>
      </c>
      <c r="B3" s="67">
        <v>2</v>
      </c>
      <c r="C3" s="67">
        <v>3</v>
      </c>
      <c r="D3" s="83">
        <v>4</v>
      </c>
      <c r="E3" s="84">
        <v>5</v>
      </c>
      <c r="F3" s="84">
        <v>6</v>
      </c>
      <c r="G3" s="84">
        <v>7</v>
      </c>
      <c r="H3" s="84">
        <v>8</v>
      </c>
    </row>
    <row r="4" spans="1:8" ht="12" customHeight="1">
      <c r="A4" s="64"/>
      <c r="B4" s="65"/>
      <c r="C4" s="66"/>
      <c r="D4" s="83"/>
      <c r="E4" s="144"/>
      <c r="F4" s="74"/>
      <c r="G4" s="144"/>
      <c r="H4" s="74"/>
    </row>
    <row r="5" spans="1:8" s="145" customFormat="1" ht="20.25" customHeight="1">
      <c r="A5" s="44"/>
      <c r="B5" s="44"/>
      <c r="C5" s="45" t="s">
        <v>707</v>
      </c>
      <c r="D5" s="85">
        <f>D7+D14+D30+D38+D55+D61+D71+D98+D111+D119+D126+D158+D173+D191+D165+D185</f>
        <v>330744003</v>
      </c>
      <c r="E5" s="173">
        <f>E7+E14+E30+E38+E55+E61+E71+E98+E111+E119+E126+E158+E173+E191+E165+E185</f>
        <v>84189311</v>
      </c>
      <c r="F5" s="173">
        <f>F7+F14+F30+F38+F55+F61+F71+F98+F111+F119+F126+F158+F173+F191+F165+F185</f>
        <v>80939220</v>
      </c>
      <c r="G5" s="173">
        <f>G7+G14+G30+G38+G55+G61+G71+G98+G111+G119+G126+G158+G173+G191+G165+G185</f>
        <v>82736259</v>
      </c>
      <c r="H5" s="173">
        <f>H7+H14+H30+H38+H55+H61+H71+H98+H111+H119+H126+H158+H173+H191+H165+H185</f>
        <v>82879213</v>
      </c>
    </row>
    <row r="6" spans="1:8" ht="12.75">
      <c r="A6" s="63"/>
      <c r="B6" s="63"/>
      <c r="C6" s="68"/>
      <c r="D6" s="86"/>
      <c r="E6" s="144"/>
      <c r="F6" s="74"/>
      <c r="G6" s="144"/>
      <c r="H6" s="74"/>
    </row>
    <row r="7" spans="1:8" s="145" customFormat="1" ht="21" customHeight="1">
      <c r="A7" s="2">
        <v>600</v>
      </c>
      <c r="B7" s="2"/>
      <c r="C7" s="3" t="s">
        <v>788</v>
      </c>
      <c r="D7" s="3">
        <f>D10+D12+D8</f>
        <v>1801200</v>
      </c>
      <c r="E7" s="3">
        <f>E10+E12+E8</f>
        <v>30000</v>
      </c>
      <c r="F7" s="3">
        <f>F10+F12+F8</f>
        <v>58000</v>
      </c>
      <c r="G7" s="3">
        <f>G10+G12+G8</f>
        <v>895500</v>
      </c>
      <c r="H7" s="3">
        <f>H10+H12+H8</f>
        <v>817700</v>
      </c>
    </row>
    <row r="8" spans="1:8" ht="12.75">
      <c r="A8" s="4"/>
      <c r="B8" s="4">
        <v>60015</v>
      </c>
      <c r="C8" s="172" t="s">
        <v>214</v>
      </c>
      <c r="D8" s="6">
        <f>D9</f>
        <v>1597200</v>
      </c>
      <c r="E8" s="6">
        <f>E9</f>
        <v>0</v>
      </c>
      <c r="F8" s="171">
        <f>F9</f>
        <v>0</v>
      </c>
      <c r="G8" s="6">
        <f>G9</f>
        <v>837500</v>
      </c>
      <c r="H8" s="171">
        <f>H9</f>
        <v>759700</v>
      </c>
    </row>
    <row r="9" spans="1:8" ht="25.5">
      <c r="A9" s="8"/>
      <c r="B9" s="8">
        <v>6430</v>
      </c>
      <c r="C9" s="21" t="s">
        <v>215</v>
      </c>
      <c r="D9" s="10">
        <v>1597200</v>
      </c>
      <c r="E9" s="10"/>
      <c r="F9" s="10"/>
      <c r="G9" s="10">
        <v>837500</v>
      </c>
      <c r="H9" s="10">
        <v>759700</v>
      </c>
    </row>
    <row r="10" spans="1:8" ht="21" customHeight="1">
      <c r="A10" s="4"/>
      <c r="B10" s="4">
        <v>60016</v>
      </c>
      <c r="C10" s="37" t="s">
        <v>303</v>
      </c>
      <c r="D10" s="13">
        <f>D11</f>
        <v>120000</v>
      </c>
      <c r="E10" s="13">
        <f>E11</f>
        <v>30000</v>
      </c>
      <c r="F10" s="53">
        <f>F11</f>
        <v>30000</v>
      </c>
      <c r="G10" s="13">
        <f>G11</f>
        <v>30000</v>
      </c>
      <c r="H10" s="53">
        <f>H11</f>
        <v>30000</v>
      </c>
    </row>
    <row r="11" spans="1:8" ht="12.75">
      <c r="A11" s="4"/>
      <c r="B11" s="16" t="s">
        <v>304</v>
      </c>
      <c r="C11" s="42" t="s">
        <v>709</v>
      </c>
      <c r="D11" s="10">
        <v>120000</v>
      </c>
      <c r="E11" s="18">
        <v>30000</v>
      </c>
      <c r="F11" s="10">
        <v>30000</v>
      </c>
      <c r="G11" s="18">
        <v>30000</v>
      </c>
      <c r="H11" s="10">
        <v>30000</v>
      </c>
    </row>
    <row r="12" spans="1:8" s="39" customFormat="1" ht="12.75">
      <c r="A12" s="4"/>
      <c r="B12" s="5">
        <v>60017</v>
      </c>
      <c r="C12" s="37" t="s">
        <v>279</v>
      </c>
      <c r="D12" s="13">
        <f>D13</f>
        <v>84000</v>
      </c>
      <c r="E12" s="13">
        <f>E13</f>
        <v>0</v>
      </c>
      <c r="F12" s="13">
        <f>F13</f>
        <v>28000</v>
      </c>
      <c r="G12" s="13">
        <f>G13</f>
        <v>28000</v>
      </c>
      <c r="H12" s="13">
        <f>H13</f>
        <v>28000</v>
      </c>
    </row>
    <row r="13" spans="1:8" ht="12.75">
      <c r="A13" s="4"/>
      <c r="B13" s="16" t="s">
        <v>304</v>
      </c>
      <c r="C13" s="42" t="s">
        <v>709</v>
      </c>
      <c r="D13" s="10">
        <v>84000</v>
      </c>
      <c r="E13" s="18"/>
      <c r="F13" s="10">
        <v>28000</v>
      </c>
      <c r="G13" s="18">
        <v>28000</v>
      </c>
      <c r="H13" s="10">
        <v>28000</v>
      </c>
    </row>
    <row r="14" spans="1:8" s="145" customFormat="1" ht="21" customHeight="1">
      <c r="A14" s="2">
        <v>700</v>
      </c>
      <c r="B14" s="2"/>
      <c r="C14" s="69" t="s">
        <v>711</v>
      </c>
      <c r="D14" s="3">
        <f>D15+D17+D28</f>
        <v>47187765</v>
      </c>
      <c r="E14" s="3">
        <f>E15+E17+E28</f>
        <v>11671500</v>
      </c>
      <c r="F14" s="3">
        <f>F15+F17+F28</f>
        <v>11472500</v>
      </c>
      <c r="G14" s="3">
        <f>G15+G17+G28</f>
        <v>11473500</v>
      </c>
      <c r="H14" s="3">
        <f>H15+H17+H28</f>
        <v>12570265</v>
      </c>
    </row>
    <row r="15" spans="1:8" ht="25.5">
      <c r="A15" s="35"/>
      <c r="B15" s="36">
        <v>70004</v>
      </c>
      <c r="C15" s="37" t="s">
        <v>802</v>
      </c>
      <c r="D15" s="6">
        <f>D16</f>
        <v>19850000</v>
      </c>
      <c r="E15" s="6">
        <f>E16</f>
        <v>4962500</v>
      </c>
      <c r="F15" s="6">
        <f>F16</f>
        <v>4962500</v>
      </c>
      <c r="G15" s="6">
        <f>G16</f>
        <v>4962500</v>
      </c>
      <c r="H15" s="6">
        <f>H16</f>
        <v>4962500</v>
      </c>
    </row>
    <row r="16" spans="1:8" ht="25.5">
      <c r="A16" s="8"/>
      <c r="B16" s="146" t="s">
        <v>305</v>
      </c>
      <c r="C16" s="42" t="s">
        <v>712</v>
      </c>
      <c r="D16" s="10">
        <v>19850000</v>
      </c>
      <c r="E16" s="10">
        <v>4962500</v>
      </c>
      <c r="F16" s="10">
        <v>4962500</v>
      </c>
      <c r="G16" s="10">
        <v>4962500</v>
      </c>
      <c r="H16" s="10">
        <v>4962500</v>
      </c>
    </row>
    <row r="17" spans="1:8" ht="12.75">
      <c r="A17" s="4"/>
      <c r="B17" s="47">
        <v>70005</v>
      </c>
      <c r="C17" s="37" t="s">
        <v>713</v>
      </c>
      <c r="D17" s="13">
        <f>SUM(D18:D27)</f>
        <v>26700265</v>
      </c>
      <c r="E17" s="13">
        <f>SUM(E18:E27)</f>
        <v>6400000</v>
      </c>
      <c r="F17" s="13">
        <f>SUM(F18:F27)</f>
        <v>6400000</v>
      </c>
      <c r="G17" s="13">
        <f>SUM(G18:G27)</f>
        <v>6401000</v>
      </c>
      <c r="H17" s="13">
        <f>SUM(H18:H27)</f>
        <v>7499265</v>
      </c>
    </row>
    <row r="18" spans="1:8" ht="25.5">
      <c r="A18" s="4"/>
      <c r="B18" s="146" t="s">
        <v>305</v>
      </c>
      <c r="C18" s="42" t="s">
        <v>712</v>
      </c>
      <c r="D18" s="10">
        <v>2000000</v>
      </c>
      <c r="E18" s="10">
        <v>500000</v>
      </c>
      <c r="F18" s="10">
        <v>500000</v>
      </c>
      <c r="G18" s="10">
        <v>500000</v>
      </c>
      <c r="H18" s="10">
        <v>500000</v>
      </c>
    </row>
    <row r="19" spans="1:8" ht="51">
      <c r="A19" s="8"/>
      <c r="B19" s="146" t="s">
        <v>306</v>
      </c>
      <c r="C19" s="42" t="s">
        <v>242</v>
      </c>
      <c r="D19" s="10">
        <v>1100000</v>
      </c>
      <c r="E19" s="10">
        <v>125000</v>
      </c>
      <c r="F19" s="10">
        <v>125000</v>
      </c>
      <c r="G19" s="10">
        <v>125000</v>
      </c>
      <c r="H19" s="10">
        <v>725000</v>
      </c>
    </row>
    <row r="20" spans="1:8" ht="25.5">
      <c r="A20" s="8"/>
      <c r="B20" s="146" t="s">
        <v>307</v>
      </c>
      <c r="C20" s="42" t="s">
        <v>714</v>
      </c>
      <c r="D20" s="10">
        <v>120000</v>
      </c>
      <c r="E20" s="10">
        <v>30000</v>
      </c>
      <c r="F20" s="10">
        <v>30000</v>
      </c>
      <c r="G20" s="10">
        <v>30000</v>
      </c>
      <c r="H20" s="10">
        <v>30000</v>
      </c>
    </row>
    <row r="21" spans="1:8" ht="25.5">
      <c r="A21" s="8"/>
      <c r="B21" s="146" t="s">
        <v>308</v>
      </c>
      <c r="C21" s="42" t="s">
        <v>715</v>
      </c>
      <c r="D21" s="10">
        <v>22000000</v>
      </c>
      <c r="E21" s="10">
        <v>5500000</v>
      </c>
      <c r="F21" s="10">
        <v>5500000</v>
      </c>
      <c r="G21" s="10">
        <v>5500000</v>
      </c>
      <c r="H21" s="10">
        <v>5500000</v>
      </c>
    </row>
    <row r="22" spans="1:8" ht="12.75">
      <c r="A22" s="8"/>
      <c r="B22" s="146" t="s">
        <v>309</v>
      </c>
      <c r="C22" s="42" t="s">
        <v>310</v>
      </c>
      <c r="D22" s="10">
        <v>100000</v>
      </c>
      <c r="E22" s="10">
        <v>25000</v>
      </c>
      <c r="F22" s="10">
        <v>25000</v>
      </c>
      <c r="G22" s="10">
        <v>25000</v>
      </c>
      <c r="H22" s="10">
        <v>25000</v>
      </c>
    </row>
    <row r="23" spans="1:8" ht="20.25" customHeight="1">
      <c r="A23" s="4"/>
      <c r="B23" s="146" t="s">
        <v>311</v>
      </c>
      <c r="C23" s="42" t="s">
        <v>716</v>
      </c>
      <c r="D23" s="10">
        <v>250000</v>
      </c>
      <c r="E23" s="10">
        <v>62500</v>
      </c>
      <c r="F23" s="10">
        <v>62500</v>
      </c>
      <c r="G23" s="10">
        <v>62500</v>
      </c>
      <c r="H23" s="10">
        <v>62500</v>
      </c>
    </row>
    <row r="24" spans="1:8" ht="38.25">
      <c r="A24" s="4"/>
      <c r="B24" s="8">
        <v>2010</v>
      </c>
      <c r="C24" s="21" t="s">
        <v>721</v>
      </c>
      <c r="D24" s="10">
        <v>146765</v>
      </c>
      <c r="E24" s="10"/>
      <c r="F24" s="10"/>
      <c r="G24" s="10"/>
      <c r="H24" s="10">
        <v>146765</v>
      </c>
    </row>
    <row r="25" spans="1:8" ht="38.25">
      <c r="A25" s="4"/>
      <c r="B25" s="16">
        <v>2020</v>
      </c>
      <c r="C25" s="21" t="s">
        <v>280</v>
      </c>
      <c r="D25" s="10">
        <v>350000</v>
      </c>
      <c r="E25" s="10"/>
      <c r="F25" s="10"/>
      <c r="G25" s="10"/>
      <c r="H25" s="10">
        <v>350000</v>
      </c>
    </row>
    <row r="26" spans="1:8" ht="38.25">
      <c r="A26" s="4"/>
      <c r="B26" s="147">
        <v>2110</v>
      </c>
      <c r="C26" s="21" t="s">
        <v>708</v>
      </c>
      <c r="D26" s="10">
        <v>71000</v>
      </c>
      <c r="E26" s="10">
        <v>17500</v>
      </c>
      <c r="F26" s="10">
        <v>17500</v>
      </c>
      <c r="G26" s="10">
        <v>17500</v>
      </c>
      <c r="H26" s="10">
        <v>18500</v>
      </c>
    </row>
    <row r="27" spans="1:8" ht="38.25">
      <c r="A27" s="4"/>
      <c r="B27" s="147">
        <v>2360</v>
      </c>
      <c r="C27" s="42" t="s">
        <v>312</v>
      </c>
      <c r="D27" s="10">
        <v>562500</v>
      </c>
      <c r="E27" s="10">
        <v>140000</v>
      </c>
      <c r="F27" s="10">
        <v>140000</v>
      </c>
      <c r="G27" s="10">
        <v>141000</v>
      </c>
      <c r="H27" s="10">
        <v>141500</v>
      </c>
    </row>
    <row r="28" spans="1:8" ht="12.75">
      <c r="A28" s="4"/>
      <c r="B28" s="36">
        <v>70095</v>
      </c>
      <c r="C28" s="37" t="s">
        <v>587</v>
      </c>
      <c r="D28" s="13">
        <f>D29</f>
        <v>637500</v>
      </c>
      <c r="E28" s="13">
        <f>E29</f>
        <v>309000</v>
      </c>
      <c r="F28" s="13">
        <f>F29</f>
        <v>110000</v>
      </c>
      <c r="G28" s="13">
        <f>G29</f>
        <v>110000</v>
      </c>
      <c r="H28" s="13">
        <f>H29</f>
        <v>108500</v>
      </c>
    </row>
    <row r="29" spans="1:8" ht="12.75">
      <c r="A29" s="48"/>
      <c r="B29" s="146" t="s">
        <v>311</v>
      </c>
      <c r="C29" s="42" t="s">
        <v>716</v>
      </c>
      <c r="D29" s="10">
        <v>637500</v>
      </c>
      <c r="E29" s="38">
        <v>309000</v>
      </c>
      <c r="F29" s="38">
        <v>110000</v>
      </c>
      <c r="G29" s="38">
        <v>110000</v>
      </c>
      <c r="H29" s="38">
        <v>108500</v>
      </c>
    </row>
    <row r="30" spans="1:8" s="145" customFormat="1" ht="20.25" customHeight="1">
      <c r="A30" s="2">
        <v>710</v>
      </c>
      <c r="B30" s="2"/>
      <c r="C30" s="69" t="s">
        <v>805</v>
      </c>
      <c r="D30" s="3">
        <f>D31+D33+D36</f>
        <v>279373</v>
      </c>
      <c r="E30" s="3">
        <f>E31+E33+E36</f>
        <v>56750</v>
      </c>
      <c r="F30" s="3">
        <f>F31+F33+F36</f>
        <v>73750</v>
      </c>
      <c r="G30" s="3">
        <f>G31+G33+G36</f>
        <v>73750</v>
      </c>
      <c r="H30" s="3">
        <f>H31+H33+H36</f>
        <v>75123</v>
      </c>
    </row>
    <row r="31" spans="1:8" ht="12.75">
      <c r="A31" s="4"/>
      <c r="B31" s="4">
        <v>71013</v>
      </c>
      <c r="C31" s="11" t="s">
        <v>313</v>
      </c>
      <c r="D31" s="13">
        <f>D32</f>
        <v>50000</v>
      </c>
      <c r="E31" s="13">
        <f>E32</f>
        <v>12500</v>
      </c>
      <c r="F31" s="13">
        <f>F32</f>
        <v>12500</v>
      </c>
      <c r="G31" s="13">
        <f>G32</f>
        <v>12500</v>
      </c>
      <c r="H31" s="13">
        <f>H32</f>
        <v>12500</v>
      </c>
    </row>
    <row r="32" spans="1:8" ht="38.25">
      <c r="A32" s="4"/>
      <c r="B32" s="8">
        <v>2110</v>
      </c>
      <c r="C32" s="21" t="s">
        <v>708</v>
      </c>
      <c r="D32" s="10">
        <v>50000</v>
      </c>
      <c r="E32" s="38">
        <v>12500</v>
      </c>
      <c r="F32" s="38">
        <v>12500</v>
      </c>
      <c r="G32" s="38">
        <v>12500</v>
      </c>
      <c r="H32" s="38">
        <v>12500</v>
      </c>
    </row>
    <row r="33" spans="1:8" ht="12.75">
      <c r="A33" s="4"/>
      <c r="B33" s="4">
        <v>71015</v>
      </c>
      <c r="C33" s="37" t="s">
        <v>717</v>
      </c>
      <c r="D33" s="13">
        <f>D34+D35</f>
        <v>225373</v>
      </c>
      <c r="E33" s="13">
        <f>E34+E35</f>
        <v>43250</v>
      </c>
      <c r="F33" s="13">
        <f>F34+F35</f>
        <v>60250</v>
      </c>
      <c r="G33" s="13">
        <f>G34+G35</f>
        <v>60250</v>
      </c>
      <c r="H33" s="13">
        <f>H34+H35</f>
        <v>61623</v>
      </c>
    </row>
    <row r="34" spans="1:8" ht="38.25">
      <c r="A34" s="4"/>
      <c r="B34" s="8">
        <v>2110</v>
      </c>
      <c r="C34" s="21" t="s">
        <v>708</v>
      </c>
      <c r="D34" s="10">
        <v>215405</v>
      </c>
      <c r="E34" s="38">
        <v>40000</v>
      </c>
      <c r="F34" s="10">
        <v>57000</v>
      </c>
      <c r="G34" s="18">
        <v>58532</v>
      </c>
      <c r="H34" s="10">
        <v>59873</v>
      </c>
    </row>
    <row r="35" spans="1:8" ht="38.25">
      <c r="A35" s="4"/>
      <c r="B35" s="8">
        <v>6410</v>
      </c>
      <c r="C35" s="42" t="s">
        <v>526</v>
      </c>
      <c r="D35" s="10">
        <v>9968</v>
      </c>
      <c r="E35" s="38">
        <v>3250</v>
      </c>
      <c r="F35" s="10">
        <v>3250</v>
      </c>
      <c r="G35" s="18">
        <v>1718</v>
      </c>
      <c r="H35" s="10">
        <v>1750</v>
      </c>
    </row>
    <row r="36" spans="1:8" ht="12.75">
      <c r="A36" s="4"/>
      <c r="B36" s="4">
        <v>71035</v>
      </c>
      <c r="C36" s="37" t="s">
        <v>686</v>
      </c>
      <c r="D36" s="13">
        <f>D37</f>
        <v>4000</v>
      </c>
      <c r="E36" s="13">
        <f>E37</f>
        <v>1000</v>
      </c>
      <c r="F36" s="13">
        <f>F37</f>
        <v>1000</v>
      </c>
      <c r="G36" s="13">
        <f>G37</f>
        <v>1000</v>
      </c>
      <c r="H36" s="13">
        <f>H37</f>
        <v>1000</v>
      </c>
    </row>
    <row r="37" spans="1:8" ht="38.25">
      <c r="A37" s="8"/>
      <c r="B37" s="8">
        <v>2020</v>
      </c>
      <c r="C37" s="21" t="s">
        <v>718</v>
      </c>
      <c r="D37" s="10">
        <v>4000</v>
      </c>
      <c r="E37" s="38">
        <v>1000</v>
      </c>
      <c r="F37" s="10">
        <v>1000</v>
      </c>
      <c r="G37" s="10">
        <v>1000</v>
      </c>
      <c r="H37" s="10">
        <v>1000</v>
      </c>
    </row>
    <row r="38" spans="1:8" s="145" customFormat="1" ht="20.25" customHeight="1">
      <c r="A38" s="2">
        <v>750</v>
      </c>
      <c r="B38" s="2"/>
      <c r="C38" s="3" t="s">
        <v>719</v>
      </c>
      <c r="D38" s="3">
        <f>D39+D42+D44+D49+D52</f>
        <v>4199739</v>
      </c>
      <c r="E38" s="3">
        <f>E39+E42+E44+E49+E52</f>
        <v>991250</v>
      </c>
      <c r="F38" s="3">
        <f>F39+F42+F44+F49+F52</f>
        <v>1054050</v>
      </c>
      <c r="G38" s="3">
        <f>G39+G42+G44+G49+G52</f>
        <v>1072730</v>
      </c>
      <c r="H38" s="3">
        <f>H39+H42+H44+H49+H52</f>
        <v>1081709</v>
      </c>
    </row>
    <row r="39" spans="1:8" ht="12.75">
      <c r="A39" s="4"/>
      <c r="B39" s="5">
        <v>75011</v>
      </c>
      <c r="C39" s="37" t="s">
        <v>720</v>
      </c>
      <c r="D39" s="13">
        <f>D40+D41</f>
        <v>901896</v>
      </c>
      <c r="E39" s="13">
        <f>E40+E41</f>
        <v>225000</v>
      </c>
      <c r="F39" s="13">
        <f>F40+F41</f>
        <v>225000</v>
      </c>
      <c r="G39" s="13">
        <f>G40+G41</f>
        <v>227000</v>
      </c>
      <c r="H39" s="13">
        <f>H40+H41</f>
        <v>224896</v>
      </c>
    </row>
    <row r="40" spans="1:8" ht="38.25">
      <c r="A40" s="4"/>
      <c r="B40" s="8">
        <v>2010</v>
      </c>
      <c r="C40" s="21" t="s">
        <v>721</v>
      </c>
      <c r="D40" s="10">
        <v>613356</v>
      </c>
      <c r="E40" s="38">
        <v>153000</v>
      </c>
      <c r="F40" s="10">
        <v>153000</v>
      </c>
      <c r="G40" s="18">
        <v>154000</v>
      </c>
      <c r="H40" s="10">
        <v>153356</v>
      </c>
    </row>
    <row r="41" spans="1:8" ht="38.25">
      <c r="A41" s="4"/>
      <c r="B41" s="8">
        <v>2110</v>
      </c>
      <c r="C41" s="21" t="s">
        <v>708</v>
      </c>
      <c r="D41" s="10">
        <v>288540</v>
      </c>
      <c r="E41" s="38">
        <v>72000</v>
      </c>
      <c r="F41" s="10">
        <v>72000</v>
      </c>
      <c r="G41" s="18">
        <v>73000</v>
      </c>
      <c r="H41" s="10">
        <v>71540</v>
      </c>
    </row>
    <row r="42" spans="1:8" ht="12.75">
      <c r="A42" s="4"/>
      <c r="B42" s="4">
        <v>75020</v>
      </c>
      <c r="C42" s="11" t="s">
        <v>816</v>
      </c>
      <c r="D42" s="13">
        <f>D43</f>
        <v>2200000</v>
      </c>
      <c r="E42" s="13">
        <f>E43</f>
        <v>550000</v>
      </c>
      <c r="F42" s="13">
        <f>F43</f>
        <v>550000</v>
      </c>
      <c r="G42" s="13">
        <f>G43</f>
        <v>550000</v>
      </c>
      <c r="H42" s="13">
        <f>H43</f>
        <v>550000</v>
      </c>
    </row>
    <row r="43" spans="1:8" ht="12.75">
      <c r="A43" s="8"/>
      <c r="B43" s="16" t="s">
        <v>314</v>
      </c>
      <c r="C43" s="21" t="s">
        <v>722</v>
      </c>
      <c r="D43" s="10">
        <v>2200000</v>
      </c>
      <c r="E43" s="38">
        <v>550000</v>
      </c>
      <c r="F43" s="38">
        <v>550000</v>
      </c>
      <c r="G43" s="38">
        <v>550000</v>
      </c>
      <c r="H43" s="38">
        <v>550000</v>
      </c>
    </row>
    <row r="44" spans="1:8" ht="12.75">
      <c r="A44" s="4"/>
      <c r="B44" s="5">
        <v>75023</v>
      </c>
      <c r="C44" s="11" t="s">
        <v>723</v>
      </c>
      <c r="D44" s="13">
        <f>D46+D47+D48+D45</f>
        <v>957000</v>
      </c>
      <c r="E44" s="13">
        <f>E46+E47+E48+E45</f>
        <v>204250</v>
      </c>
      <c r="F44" s="13">
        <f>F46+F47+F48+F45</f>
        <v>234250</v>
      </c>
      <c r="G44" s="13">
        <f>G46+G47+G48+G45</f>
        <v>254250</v>
      </c>
      <c r="H44" s="13">
        <f>H46+H47+H48+H45</f>
        <v>264250</v>
      </c>
    </row>
    <row r="45" spans="1:8" ht="38.25">
      <c r="A45" s="8"/>
      <c r="B45" s="16">
        <v>2020</v>
      </c>
      <c r="C45" s="21" t="s">
        <v>280</v>
      </c>
      <c r="D45" s="10">
        <v>100000</v>
      </c>
      <c r="E45" s="38"/>
      <c r="F45" s="38">
        <v>30000</v>
      </c>
      <c r="G45" s="38">
        <v>30000</v>
      </c>
      <c r="H45" s="38">
        <v>40000</v>
      </c>
    </row>
    <row r="46" spans="1:8" ht="12.75">
      <c r="A46" s="8"/>
      <c r="B46" s="16" t="s">
        <v>304</v>
      </c>
      <c r="C46" s="21" t="s">
        <v>709</v>
      </c>
      <c r="D46" s="10">
        <v>640000</v>
      </c>
      <c r="E46" s="38">
        <v>150000</v>
      </c>
      <c r="F46" s="38">
        <v>150000</v>
      </c>
      <c r="G46" s="38">
        <v>170000</v>
      </c>
      <c r="H46" s="38">
        <v>170000</v>
      </c>
    </row>
    <row r="47" spans="1:8" ht="12.75">
      <c r="A47" s="8"/>
      <c r="B47" s="16" t="s">
        <v>311</v>
      </c>
      <c r="C47" s="42" t="s">
        <v>716</v>
      </c>
      <c r="D47" s="10">
        <v>200000</v>
      </c>
      <c r="E47" s="38">
        <v>50000</v>
      </c>
      <c r="F47" s="10">
        <v>50000</v>
      </c>
      <c r="G47" s="10">
        <v>50000</v>
      </c>
      <c r="H47" s="10">
        <v>50000</v>
      </c>
    </row>
    <row r="48" spans="1:8" ht="38.25">
      <c r="A48" s="8"/>
      <c r="B48" s="8">
        <v>2360</v>
      </c>
      <c r="C48" s="21" t="s">
        <v>312</v>
      </c>
      <c r="D48" s="10">
        <v>17000</v>
      </c>
      <c r="E48" s="38">
        <v>4250</v>
      </c>
      <c r="F48" s="10">
        <v>4250</v>
      </c>
      <c r="G48" s="10">
        <v>4250</v>
      </c>
      <c r="H48" s="10">
        <v>4250</v>
      </c>
    </row>
    <row r="49" spans="1:8" ht="12.75">
      <c r="A49" s="4"/>
      <c r="B49" s="4">
        <v>75045</v>
      </c>
      <c r="C49" s="11" t="s">
        <v>821</v>
      </c>
      <c r="D49" s="13">
        <f>D50+D51</f>
        <v>41343</v>
      </c>
      <c r="E49" s="13">
        <f>E50+E51</f>
        <v>12000</v>
      </c>
      <c r="F49" s="13">
        <f>F50+F51</f>
        <v>12000</v>
      </c>
      <c r="G49" s="13">
        <f>G50+G51</f>
        <v>8680</v>
      </c>
      <c r="H49" s="13">
        <f>H50+H51</f>
        <v>8663</v>
      </c>
    </row>
    <row r="50" spans="1:8" ht="38.25">
      <c r="A50" s="4"/>
      <c r="B50" s="8">
        <v>2110</v>
      </c>
      <c r="C50" s="21" t="s">
        <v>708</v>
      </c>
      <c r="D50" s="10">
        <v>17000</v>
      </c>
      <c r="E50" s="10">
        <v>4250</v>
      </c>
      <c r="F50" s="10">
        <v>4250</v>
      </c>
      <c r="G50" s="10">
        <v>4250</v>
      </c>
      <c r="H50" s="10">
        <v>4250</v>
      </c>
    </row>
    <row r="51" spans="1:8" ht="38.25">
      <c r="A51" s="4"/>
      <c r="B51" s="8">
        <v>2120</v>
      </c>
      <c r="C51" s="21" t="s">
        <v>724</v>
      </c>
      <c r="D51" s="10">
        <v>24343</v>
      </c>
      <c r="E51" s="10">
        <v>7750</v>
      </c>
      <c r="F51" s="10">
        <v>7750</v>
      </c>
      <c r="G51" s="10">
        <v>4430</v>
      </c>
      <c r="H51" s="10">
        <v>4413</v>
      </c>
    </row>
    <row r="52" spans="1:8" s="39" customFormat="1" ht="12.75">
      <c r="A52" s="4"/>
      <c r="B52" s="4">
        <v>75095</v>
      </c>
      <c r="C52" s="11" t="s">
        <v>587</v>
      </c>
      <c r="D52" s="13">
        <f>D53+D54</f>
        <v>99500</v>
      </c>
      <c r="E52" s="13">
        <f>E53+E54</f>
        <v>0</v>
      </c>
      <c r="F52" s="13">
        <f>F53+F54</f>
        <v>32800</v>
      </c>
      <c r="G52" s="13">
        <f>G53+G54</f>
        <v>32800</v>
      </c>
      <c r="H52" s="13">
        <f>H53+H54</f>
        <v>33900</v>
      </c>
    </row>
    <row r="53" spans="1:8" ht="38.25">
      <c r="A53" s="4"/>
      <c r="B53" s="8">
        <v>2312</v>
      </c>
      <c r="C53" s="21" t="s">
        <v>281</v>
      </c>
      <c r="D53" s="10">
        <v>32424</v>
      </c>
      <c r="E53" s="10"/>
      <c r="F53" s="10">
        <v>10800</v>
      </c>
      <c r="G53" s="10">
        <v>10800</v>
      </c>
      <c r="H53" s="10">
        <v>10824</v>
      </c>
    </row>
    <row r="54" spans="1:8" ht="38.25">
      <c r="A54" s="4"/>
      <c r="B54" s="8">
        <v>2702</v>
      </c>
      <c r="C54" s="21" t="s">
        <v>283</v>
      </c>
      <c r="D54" s="10">
        <v>67076</v>
      </c>
      <c r="E54" s="10"/>
      <c r="F54" s="10">
        <v>22000</v>
      </c>
      <c r="G54" s="10">
        <v>22000</v>
      </c>
      <c r="H54" s="10">
        <v>23076</v>
      </c>
    </row>
    <row r="55" spans="1:8" s="145" customFormat="1" ht="38.25">
      <c r="A55" s="2">
        <v>751</v>
      </c>
      <c r="B55" s="22"/>
      <c r="C55" s="3" t="s">
        <v>367</v>
      </c>
      <c r="D55" s="3">
        <f>D56+D58</f>
        <v>182185</v>
      </c>
      <c r="E55" s="3">
        <f>E56+E58</f>
        <v>5000</v>
      </c>
      <c r="F55" s="3">
        <f>F56+F58</f>
        <v>60000</v>
      </c>
      <c r="G55" s="3">
        <f>G56+G58</f>
        <v>61100</v>
      </c>
      <c r="H55" s="3">
        <f>H56+H58</f>
        <v>56085</v>
      </c>
    </row>
    <row r="56" spans="1:8" s="39" customFormat="1" ht="25.5">
      <c r="A56" s="4"/>
      <c r="B56" s="4">
        <v>75101</v>
      </c>
      <c r="C56" s="11" t="s">
        <v>386</v>
      </c>
      <c r="D56" s="13">
        <f>D57</f>
        <v>20342</v>
      </c>
      <c r="E56" s="13">
        <f>E57</f>
        <v>5000</v>
      </c>
      <c r="F56" s="13">
        <f>F57</f>
        <v>5000</v>
      </c>
      <c r="G56" s="13">
        <f>G57</f>
        <v>5100</v>
      </c>
      <c r="H56" s="13">
        <f>H57</f>
        <v>5242</v>
      </c>
    </row>
    <row r="57" spans="1:8" ht="38.25">
      <c r="A57" s="4"/>
      <c r="B57" s="8">
        <v>2010</v>
      </c>
      <c r="C57" s="21" t="s">
        <v>721</v>
      </c>
      <c r="D57" s="10">
        <v>20342</v>
      </c>
      <c r="E57" s="10">
        <v>5000</v>
      </c>
      <c r="F57" s="10">
        <v>5000</v>
      </c>
      <c r="G57" s="10">
        <v>5100</v>
      </c>
      <c r="H57" s="10">
        <v>5242</v>
      </c>
    </row>
    <row r="58" spans="1:8" s="39" customFormat="1" ht="12.75">
      <c r="A58" s="4"/>
      <c r="B58" s="4">
        <v>75113</v>
      </c>
      <c r="C58" s="11" t="s">
        <v>284</v>
      </c>
      <c r="D58" s="13">
        <f>D59</f>
        <v>161843</v>
      </c>
      <c r="E58" s="13">
        <f>E59</f>
        <v>0</v>
      </c>
      <c r="F58" s="13">
        <f>F59</f>
        <v>55000</v>
      </c>
      <c r="G58" s="13">
        <f>G59</f>
        <v>56000</v>
      </c>
      <c r="H58" s="13">
        <f>H59</f>
        <v>50843</v>
      </c>
    </row>
    <row r="59" spans="1:8" ht="38.25">
      <c r="A59" s="4"/>
      <c r="B59" s="8">
        <v>2010</v>
      </c>
      <c r="C59" s="21" t="s">
        <v>721</v>
      </c>
      <c r="D59" s="10">
        <v>161843</v>
      </c>
      <c r="E59" s="10"/>
      <c r="F59" s="10">
        <v>55000</v>
      </c>
      <c r="G59" s="10">
        <v>56000</v>
      </c>
      <c r="H59" s="10">
        <v>50843</v>
      </c>
    </row>
    <row r="60" spans="1:8" ht="12.75">
      <c r="A60" s="4"/>
      <c r="B60" s="8"/>
      <c r="C60" s="21"/>
      <c r="D60" s="10"/>
      <c r="E60" s="10"/>
      <c r="F60" s="10"/>
      <c r="G60" s="10"/>
      <c r="H60" s="10"/>
    </row>
    <row r="61" spans="1:8" s="145" customFormat="1" ht="25.5">
      <c r="A61" s="2">
        <v>754</v>
      </c>
      <c r="B61" s="22"/>
      <c r="C61" s="3" t="s">
        <v>826</v>
      </c>
      <c r="D61" s="3">
        <f>D62+D64+D68</f>
        <v>7799500</v>
      </c>
      <c r="E61" s="3">
        <f>E62+E64+E68</f>
        <v>1924750</v>
      </c>
      <c r="F61" s="3">
        <f>F62+F64+F68</f>
        <v>1894750</v>
      </c>
      <c r="G61" s="3">
        <f>G62+G64+G68</f>
        <v>1894750</v>
      </c>
      <c r="H61" s="3">
        <f>H62+H64+H68</f>
        <v>2085250</v>
      </c>
    </row>
    <row r="62" spans="1:8" ht="21" customHeight="1">
      <c r="A62" s="4"/>
      <c r="B62" s="5">
        <v>75411</v>
      </c>
      <c r="C62" s="11" t="s">
        <v>725</v>
      </c>
      <c r="D62" s="13">
        <f>D63</f>
        <v>7700500</v>
      </c>
      <c r="E62" s="13">
        <f>E63</f>
        <v>1912500</v>
      </c>
      <c r="F62" s="13">
        <f>F63</f>
        <v>1882500</v>
      </c>
      <c r="G62" s="13">
        <f>G63</f>
        <v>1882500</v>
      </c>
      <c r="H62" s="13">
        <f>H63</f>
        <v>2023000</v>
      </c>
    </row>
    <row r="63" spans="1:8" ht="38.25">
      <c r="A63" s="4"/>
      <c r="B63" s="8">
        <v>2110</v>
      </c>
      <c r="C63" s="21" t="s">
        <v>708</v>
      </c>
      <c r="D63" s="10">
        <v>7700500</v>
      </c>
      <c r="E63" s="10">
        <v>1912500</v>
      </c>
      <c r="F63" s="10">
        <v>1882500</v>
      </c>
      <c r="G63" s="10">
        <v>1882500</v>
      </c>
      <c r="H63" s="10">
        <v>2023000</v>
      </c>
    </row>
    <row r="64" spans="1:8" ht="12.75">
      <c r="A64" s="4"/>
      <c r="B64" s="5">
        <v>75414</v>
      </c>
      <c r="C64" s="11" t="s">
        <v>726</v>
      </c>
      <c r="D64" s="13">
        <f>SUM(D65:D67)</f>
        <v>62000</v>
      </c>
      <c r="E64" s="13">
        <f>SUM(E65:E67)</f>
        <v>3000</v>
      </c>
      <c r="F64" s="13">
        <f>SUM(F65:F67)</f>
        <v>3000</v>
      </c>
      <c r="G64" s="13">
        <f>SUM(G65:G67)</f>
        <v>3000</v>
      </c>
      <c r="H64" s="13">
        <f>SUM(H65:H67)</f>
        <v>53000</v>
      </c>
    </row>
    <row r="65" spans="1:8" ht="38.25">
      <c r="A65" s="4"/>
      <c r="B65" s="8">
        <v>2010</v>
      </c>
      <c r="C65" s="21" t="s">
        <v>721</v>
      </c>
      <c r="D65" s="10">
        <v>7000</v>
      </c>
      <c r="E65" s="18">
        <v>1750</v>
      </c>
      <c r="F65" s="10">
        <v>1750</v>
      </c>
      <c r="G65" s="10">
        <v>1750</v>
      </c>
      <c r="H65" s="10">
        <v>1750</v>
      </c>
    </row>
    <row r="66" spans="1:8" ht="38.25">
      <c r="A66" s="4"/>
      <c r="B66" s="8">
        <v>6310</v>
      </c>
      <c r="C66" s="21" t="s">
        <v>285</v>
      </c>
      <c r="D66" s="10">
        <v>5000</v>
      </c>
      <c r="E66" s="18">
        <v>1250</v>
      </c>
      <c r="F66" s="10">
        <v>1250</v>
      </c>
      <c r="G66" s="10">
        <v>1250</v>
      </c>
      <c r="H66" s="10">
        <v>1250</v>
      </c>
    </row>
    <row r="67" spans="1:8" ht="38.25">
      <c r="A67" s="4"/>
      <c r="B67" s="174">
        <v>6410</v>
      </c>
      <c r="C67" s="151" t="s">
        <v>526</v>
      </c>
      <c r="D67" s="10">
        <v>50000</v>
      </c>
      <c r="E67" s="18"/>
      <c r="F67" s="10"/>
      <c r="G67" s="10"/>
      <c r="H67" s="10">
        <v>50000</v>
      </c>
    </row>
    <row r="68" spans="1:8" ht="12.75">
      <c r="A68" s="4"/>
      <c r="B68" s="5">
        <v>75416</v>
      </c>
      <c r="C68" s="11" t="s">
        <v>3</v>
      </c>
      <c r="D68" s="13">
        <f>D69+D70</f>
        <v>37000</v>
      </c>
      <c r="E68" s="13">
        <f>E69+E70</f>
        <v>9250</v>
      </c>
      <c r="F68" s="13">
        <f>F69+F70</f>
        <v>9250</v>
      </c>
      <c r="G68" s="13">
        <f>G69+G70</f>
        <v>9250</v>
      </c>
      <c r="H68" s="13">
        <f>H69+H70</f>
        <v>9250</v>
      </c>
    </row>
    <row r="69" spans="1:8" ht="12.75">
      <c r="A69" s="4"/>
      <c r="B69" s="16" t="s">
        <v>304</v>
      </c>
      <c r="C69" s="21" t="s">
        <v>709</v>
      </c>
      <c r="D69" s="10">
        <v>2000</v>
      </c>
      <c r="E69" s="18">
        <v>500</v>
      </c>
      <c r="F69" s="10">
        <v>500</v>
      </c>
      <c r="G69" s="10">
        <v>500</v>
      </c>
      <c r="H69" s="10">
        <v>500</v>
      </c>
    </row>
    <row r="70" spans="1:8" ht="12.75">
      <c r="A70" s="4"/>
      <c r="B70" s="16" t="s">
        <v>315</v>
      </c>
      <c r="C70" s="21" t="s">
        <v>727</v>
      </c>
      <c r="D70" s="10">
        <v>35000</v>
      </c>
      <c r="E70" s="10">
        <v>8750</v>
      </c>
      <c r="F70" s="10">
        <v>8750</v>
      </c>
      <c r="G70" s="10">
        <v>8750</v>
      </c>
      <c r="H70" s="10">
        <v>8750</v>
      </c>
    </row>
    <row r="71" spans="1:8" s="46" customFormat="1" ht="51">
      <c r="A71" s="2">
        <v>756</v>
      </c>
      <c r="B71" s="22"/>
      <c r="C71" s="3" t="s">
        <v>243</v>
      </c>
      <c r="D71" s="3">
        <f>D72+D75+D85+D88+D90+D93+D96</f>
        <v>150260042</v>
      </c>
      <c r="E71" s="3">
        <f>E72+E75+E85+E88+E90+E93+E96</f>
        <v>38033565</v>
      </c>
      <c r="F71" s="3">
        <f>F72+F75+F85+F88+F90+F93+F96</f>
        <v>36782065</v>
      </c>
      <c r="G71" s="3">
        <f>G72+G75+G85+G88+G90+G93+G96</f>
        <v>38355955</v>
      </c>
      <c r="H71" s="3">
        <f>H72+H75+H85+H88+H90+H93+H96</f>
        <v>37088457</v>
      </c>
    </row>
    <row r="72" spans="1:8" s="39" customFormat="1" ht="12.75">
      <c r="A72" s="4"/>
      <c r="B72" s="4">
        <v>75601</v>
      </c>
      <c r="C72" s="11" t="s">
        <v>728</v>
      </c>
      <c r="D72" s="13">
        <f>D73+D74</f>
        <v>530000</v>
      </c>
      <c r="E72" s="13">
        <f>E73+E74</f>
        <v>132500</v>
      </c>
      <c r="F72" s="13">
        <f>F73+F74</f>
        <v>132500</v>
      </c>
      <c r="G72" s="13">
        <f>G73+G74</f>
        <v>132500</v>
      </c>
      <c r="H72" s="13">
        <f>H73+H74</f>
        <v>132500</v>
      </c>
    </row>
    <row r="73" spans="1:8" ht="25.5">
      <c r="A73" s="4"/>
      <c r="B73" s="16" t="s">
        <v>316</v>
      </c>
      <c r="C73" s="21" t="s">
        <v>729</v>
      </c>
      <c r="D73" s="10">
        <v>500000</v>
      </c>
      <c r="E73" s="38">
        <v>125000</v>
      </c>
      <c r="F73" s="38">
        <v>125000</v>
      </c>
      <c r="G73" s="38">
        <v>125000</v>
      </c>
      <c r="H73" s="38">
        <v>125000</v>
      </c>
    </row>
    <row r="74" spans="1:8" ht="12.75">
      <c r="A74" s="4"/>
      <c r="B74" s="16" t="s">
        <v>309</v>
      </c>
      <c r="C74" s="21" t="s">
        <v>735</v>
      </c>
      <c r="D74" s="10">
        <v>30000</v>
      </c>
      <c r="E74" s="38">
        <v>7500</v>
      </c>
      <c r="F74" s="38">
        <v>7500</v>
      </c>
      <c r="G74" s="38">
        <v>7500</v>
      </c>
      <c r="H74" s="38">
        <v>7500</v>
      </c>
    </row>
    <row r="75" spans="1:8" s="39" customFormat="1" ht="38.25">
      <c r="A75" s="4"/>
      <c r="B75" s="5">
        <v>75615</v>
      </c>
      <c r="C75" s="11" t="s">
        <v>317</v>
      </c>
      <c r="D75" s="13">
        <f>D76+D77+D78+D79+D83+D84+D80+D81+D82</f>
        <v>60525800</v>
      </c>
      <c r="E75" s="13">
        <f>E76+E77+E78+E79+E83+E84+E80+E81+E82</f>
        <v>15770700</v>
      </c>
      <c r="F75" s="13">
        <f>F76+F77+F78+F79+F83+F84+F80+F81+F82</f>
        <v>14501700</v>
      </c>
      <c r="G75" s="13">
        <f>G76+G77+G78+G79+G83+G84+G80+G81+G82</f>
        <v>15751700</v>
      </c>
      <c r="H75" s="13">
        <f>H76+H77+H78+H79+H83+H84+H80+H81+H82</f>
        <v>14501700</v>
      </c>
    </row>
    <row r="76" spans="1:8" ht="12.75">
      <c r="A76" s="8"/>
      <c r="B76" s="16" t="s">
        <v>318</v>
      </c>
      <c r="C76" s="21" t="s">
        <v>730</v>
      </c>
      <c r="D76" s="10">
        <v>51000000</v>
      </c>
      <c r="E76" s="38">
        <v>12750000</v>
      </c>
      <c r="F76" s="38">
        <v>12750000</v>
      </c>
      <c r="G76" s="38">
        <v>12750000</v>
      </c>
      <c r="H76" s="38">
        <v>12750000</v>
      </c>
    </row>
    <row r="77" spans="1:8" ht="12.75">
      <c r="A77" s="8"/>
      <c r="B77" s="16" t="s">
        <v>319</v>
      </c>
      <c r="C77" s="21" t="s">
        <v>731</v>
      </c>
      <c r="D77" s="10">
        <v>300000</v>
      </c>
      <c r="E77" s="38">
        <v>75000</v>
      </c>
      <c r="F77" s="38">
        <v>75000</v>
      </c>
      <c r="G77" s="38">
        <v>75000</v>
      </c>
      <c r="H77" s="38">
        <v>75000</v>
      </c>
    </row>
    <row r="78" spans="1:8" s="39" customFormat="1" ht="12.75">
      <c r="A78" s="4"/>
      <c r="B78" s="16" t="s">
        <v>320</v>
      </c>
      <c r="C78" s="21" t="s">
        <v>732</v>
      </c>
      <c r="D78" s="10">
        <v>6800</v>
      </c>
      <c r="E78" s="10">
        <v>1700</v>
      </c>
      <c r="F78" s="10">
        <v>1700</v>
      </c>
      <c r="G78" s="10">
        <v>1700</v>
      </c>
      <c r="H78" s="38">
        <v>1700</v>
      </c>
    </row>
    <row r="79" spans="1:8" ht="12.75">
      <c r="A79" s="4"/>
      <c r="B79" s="16" t="s">
        <v>321</v>
      </c>
      <c r="C79" s="21" t="s">
        <v>733</v>
      </c>
      <c r="D79" s="10">
        <v>2500000</v>
      </c>
      <c r="E79" s="38">
        <v>1250000</v>
      </c>
      <c r="F79" s="38"/>
      <c r="G79" s="38">
        <v>1250000</v>
      </c>
      <c r="H79" s="38"/>
    </row>
    <row r="80" spans="1:8" ht="12.75">
      <c r="A80" s="4"/>
      <c r="B80" s="16" t="s">
        <v>322</v>
      </c>
      <c r="C80" s="21" t="s">
        <v>736</v>
      </c>
      <c r="D80" s="10">
        <v>900000</v>
      </c>
      <c r="E80" s="38">
        <v>225000</v>
      </c>
      <c r="F80" s="38">
        <v>225000</v>
      </c>
      <c r="G80" s="38">
        <v>225000</v>
      </c>
      <c r="H80" s="38">
        <v>225000</v>
      </c>
    </row>
    <row r="81" spans="1:8" ht="12.75">
      <c r="A81" s="4"/>
      <c r="B81" s="16" t="s">
        <v>323</v>
      </c>
      <c r="C81" s="21" t="s">
        <v>737</v>
      </c>
      <c r="D81" s="10">
        <v>19000</v>
      </c>
      <c r="E81" s="38">
        <v>19000</v>
      </c>
      <c r="F81" s="38"/>
      <c r="G81" s="38"/>
      <c r="H81" s="38"/>
    </row>
    <row r="82" spans="1:8" ht="12.75">
      <c r="A82" s="4"/>
      <c r="B82" s="16" t="s">
        <v>324</v>
      </c>
      <c r="C82" s="21" t="s">
        <v>738</v>
      </c>
      <c r="D82" s="10">
        <v>1100000</v>
      </c>
      <c r="E82" s="38">
        <v>275000</v>
      </c>
      <c r="F82" s="38">
        <v>275000</v>
      </c>
      <c r="G82" s="38">
        <v>275000</v>
      </c>
      <c r="H82" s="38">
        <v>275000</v>
      </c>
    </row>
    <row r="83" spans="1:8" ht="12.75">
      <c r="A83" s="4"/>
      <c r="B83" s="16" t="s">
        <v>325</v>
      </c>
      <c r="C83" s="21" t="s">
        <v>734</v>
      </c>
      <c r="D83" s="10">
        <v>4000000</v>
      </c>
      <c r="E83" s="38">
        <v>1000000</v>
      </c>
      <c r="F83" s="38">
        <v>1000000</v>
      </c>
      <c r="G83" s="38">
        <v>1000000</v>
      </c>
      <c r="H83" s="38">
        <v>1000000</v>
      </c>
    </row>
    <row r="84" spans="1:8" s="39" customFormat="1" ht="12.75">
      <c r="A84" s="4"/>
      <c r="B84" s="16" t="s">
        <v>309</v>
      </c>
      <c r="C84" s="21" t="s">
        <v>735</v>
      </c>
      <c r="D84" s="10">
        <v>700000</v>
      </c>
      <c r="E84" s="10">
        <v>175000</v>
      </c>
      <c r="F84" s="10">
        <v>175000</v>
      </c>
      <c r="G84" s="10">
        <v>175000</v>
      </c>
      <c r="H84" s="38">
        <v>175000</v>
      </c>
    </row>
    <row r="85" spans="1:8" ht="25.5">
      <c r="A85" s="4"/>
      <c r="B85" s="5">
        <v>75618</v>
      </c>
      <c r="C85" s="11" t="s">
        <v>387</v>
      </c>
      <c r="D85" s="13">
        <f>D86+D87</f>
        <v>3520000</v>
      </c>
      <c r="E85" s="13">
        <f>E86+E87</f>
        <v>880000</v>
      </c>
      <c r="F85" s="13">
        <f>F86+F87</f>
        <v>880000</v>
      </c>
      <c r="G85" s="13">
        <f>G86+G87</f>
        <v>880000</v>
      </c>
      <c r="H85" s="13">
        <f>H86+H87</f>
        <v>880000</v>
      </c>
    </row>
    <row r="86" spans="1:8" ht="12.75">
      <c r="A86" s="4"/>
      <c r="B86" s="16" t="s">
        <v>326</v>
      </c>
      <c r="C86" s="21" t="s">
        <v>739</v>
      </c>
      <c r="D86" s="10">
        <v>3500000</v>
      </c>
      <c r="E86" s="38">
        <v>875000</v>
      </c>
      <c r="F86" s="38">
        <v>875000</v>
      </c>
      <c r="G86" s="38">
        <v>875000</v>
      </c>
      <c r="H86" s="38">
        <v>875000</v>
      </c>
    </row>
    <row r="87" spans="1:8" ht="12.75">
      <c r="A87" s="4"/>
      <c r="B87" s="16" t="s">
        <v>309</v>
      </c>
      <c r="C87" s="21" t="s">
        <v>735</v>
      </c>
      <c r="D87" s="10">
        <v>20000</v>
      </c>
      <c r="E87" s="38">
        <v>5000</v>
      </c>
      <c r="F87" s="38">
        <v>5000</v>
      </c>
      <c r="G87" s="38">
        <v>5000</v>
      </c>
      <c r="H87" s="38">
        <v>5000</v>
      </c>
    </row>
    <row r="88" spans="1:8" s="39" customFormat="1" ht="12.75">
      <c r="A88" s="4"/>
      <c r="B88" s="5">
        <v>75619</v>
      </c>
      <c r="C88" s="11" t="s">
        <v>740</v>
      </c>
      <c r="D88" s="13">
        <f>D89</f>
        <v>150000</v>
      </c>
      <c r="E88" s="13">
        <f>E89</f>
        <v>20000</v>
      </c>
      <c r="F88" s="13">
        <f>F89</f>
        <v>37500</v>
      </c>
      <c r="G88" s="13">
        <f>G89</f>
        <v>55000</v>
      </c>
      <c r="H88" s="13">
        <f>H89</f>
        <v>37500</v>
      </c>
    </row>
    <row r="89" spans="1:8" s="39" customFormat="1" ht="12.75">
      <c r="A89" s="4"/>
      <c r="B89" s="16" t="s">
        <v>327</v>
      </c>
      <c r="C89" s="21" t="s">
        <v>741</v>
      </c>
      <c r="D89" s="10">
        <v>150000</v>
      </c>
      <c r="E89" s="38">
        <v>20000</v>
      </c>
      <c r="F89" s="38">
        <v>37500</v>
      </c>
      <c r="G89" s="38">
        <v>55000</v>
      </c>
      <c r="H89" s="38">
        <v>37500</v>
      </c>
    </row>
    <row r="90" spans="1:8" ht="25.5">
      <c r="A90" s="4"/>
      <c r="B90" s="4">
        <v>75621</v>
      </c>
      <c r="C90" s="11" t="s">
        <v>742</v>
      </c>
      <c r="D90" s="13">
        <f>D91+D92</f>
        <v>68866665</v>
      </c>
      <c r="E90" s="13">
        <f>E91+E92</f>
        <v>17216666</v>
      </c>
      <c r="F90" s="13">
        <f>F91+F92</f>
        <v>17216666</v>
      </c>
      <c r="G90" s="13">
        <f>G91+G92</f>
        <v>17216666</v>
      </c>
      <c r="H90" s="13">
        <f>H91+H92</f>
        <v>17216667</v>
      </c>
    </row>
    <row r="91" spans="1:8" ht="12.75">
      <c r="A91" s="4"/>
      <c r="B91" s="16" t="s">
        <v>328</v>
      </c>
      <c r="C91" s="21" t="s">
        <v>743</v>
      </c>
      <c r="D91" s="10">
        <v>63866665</v>
      </c>
      <c r="E91" s="38">
        <v>15966666</v>
      </c>
      <c r="F91" s="38">
        <v>15966666</v>
      </c>
      <c r="G91" s="38">
        <v>15966666</v>
      </c>
      <c r="H91" s="38">
        <v>15966667</v>
      </c>
    </row>
    <row r="92" spans="1:8" s="39" customFormat="1" ht="12.75">
      <c r="A92" s="4"/>
      <c r="B92" s="16" t="s">
        <v>329</v>
      </c>
      <c r="C92" s="21" t="s">
        <v>744</v>
      </c>
      <c r="D92" s="10">
        <v>5000000</v>
      </c>
      <c r="E92" s="10">
        <v>1250000</v>
      </c>
      <c r="F92" s="10">
        <v>1250000</v>
      </c>
      <c r="G92" s="10">
        <v>1250000</v>
      </c>
      <c r="H92" s="38">
        <v>1250000</v>
      </c>
    </row>
    <row r="93" spans="1:8" ht="25.5">
      <c r="A93" s="4"/>
      <c r="B93" s="5">
        <v>75622</v>
      </c>
      <c r="C93" s="11" t="s">
        <v>745</v>
      </c>
      <c r="D93" s="13">
        <f>D94+D95</f>
        <v>16054797</v>
      </c>
      <c r="E93" s="13">
        <f>E94+E95</f>
        <v>4013699</v>
      </c>
      <c r="F93" s="13">
        <f>F94+F95</f>
        <v>4013699</v>
      </c>
      <c r="G93" s="13">
        <f>G94+G95</f>
        <v>4013699</v>
      </c>
      <c r="H93" s="13">
        <f>H94+H95</f>
        <v>4013700</v>
      </c>
    </row>
    <row r="94" spans="1:8" ht="12.75">
      <c r="A94" s="4"/>
      <c r="B94" s="16" t="s">
        <v>328</v>
      </c>
      <c r="C94" s="21" t="s">
        <v>743</v>
      </c>
      <c r="D94" s="10">
        <v>15054797</v>
      </c>
      <c r="E94" s="10">
        <v>3763699</v>
      </c>
      <c r="F94" s="10">
        <v>3763699</v>
      </c>
      <c r="G94" s="10">
        <v>3763699</v>
      </c>
      <c r="H94" s="10">
        <v>3763700</v>
      </c>
    </row>
    <row r="95" spans="1:8" ht="12.75">
      <c r="A95" s="4"/>
      <c r="B95" s="16" t="s">
        <v>329</v>
      </c>
      <c r="C95" s="21" t="s">
        <v>330</v>
      </c>
      <c r="D95" s="10">
        <v>1000000</v>
      </c>
      <c r="E95" s="10">
        <v>250000</v>
      </c>
      <c r="F95" s="10">
        <v>250000</v>
      </c>
      <c r="G95" s="10">
        <v>250000</v>
      </c>
      <c r="H95" s="34">
        <v>250000</v>
      </c>
    </row>
    <row r="96" spans="1:8" s="39" customFormat="1" ht="12.75">
      <c r="A96" s="4"/>
      <c r="B96" s="5">
        <v>75624</v>
      </c>
      <c r="C96" s="11" t="s">
        <v>216</v>
      </c>
      <c r="D96" s="13">
        <f>D97</f>
        <v>612780</v>
      </c>
      <c r="E96" s="13">
        <f>E97</f>
        <v>0</v>
      </c>
      <c r="F96" s="13">
        <f>F97</f>
        <v>0</v>
      </c>
      <c r="G96" s="13">
        <f>G97</f>
        <v>306390</v>
      </c>
      <c r="H96" s="13">
        <f>H97</f>
        <v>306390</v>
      </c>
    </row>
    <row r="97" spans="1:8" ht="12.75">
      <c r="A97" s="4"/>
      <c r="B97" s="16" t="s">
        <v>217</v>
      </c>
      <c r="C97" s="21" t="s">
        <v>218</v>
      </c>
      <c r="D97" s="10">
        <v>612780</v>
      </c>
      <c r="E97" s="10"/>
      <c r="F97" s="10"/>
      <c r="G97" s="10">
        <v>306390</v>
      </c>
      <c r="H97" s="34">
        <v>306390</v>
      </c>
    </row>
    <row r="98" spans="1:8" s="145" customFormat="1" ht="20.25" customHeight="1">
      <c r="A98" s="2">
        <v>758</v>
      </c>
      <c r="B98" s="22"/>
      <c r="C98" s="3" t="s">
        <v>6</v>
      </c>
      <c r="D98" s="3">
        <f>D99+D107+D109+D101+D105</f>
        <v>85175954</v>
      </c>
      <c r="E98" s="3">
        <f>E99+E107+E109+E101+E105</f>
        <v>25515659</v>
      </c>
      <c r="F98" s="3">
        <f>F99+F107+F109+F101+F105</f>
        <v>19401307</v>
      </c>
      <c r="G98" s="3">
        <f>G99+G107+G109+G101+G105</f>
        <v>19940300</v>
      </c>
      <c r="H98" s="3">
        <f>H99+H107+H109+H101+H105</f>
        <v>20318688</v>
      </c>
    </row>
    <row r="99" spans="1:8" ht="25.5">
      <c r="A99" s="4"/>
      <c r="B99" s="4">
        <v>75801</v>
      </c>
      <c r="C99" s="11" t="s">
        <v>746</v>
      </c>
      <c r="D99" s="13">
        <f>D100</f>
        <v>79213099</v>
      </c>
      <c r="E99" s="13">
        <f>E100</f>
        <v>24747159</v>
      </c>
      <c r="F99" s="13">
        <f>F100</f>
        <v>17973807</v>
      </c>
      <c r="G99" s="13">
        <f>G100</f>
        <v>18120000</v>
      </c>
      <c r="H99" s="6">
        <f>H100</f>
        <v>18372133</v>
      </c>
    </row>
    <row r="100" spans="1:8" ht="12.75">
      <c r="A100" s="4"/>
      <c r="B100" s="8">
        <v>2920</v>
      </c>
      <c r="C100" s="21" t="s">
        <v>747</v>
      </c>
      <c r="D100" s="10">
        <v>79213099</v>
      </c>
      <c r="E100" s="38">
        <v>24747159</v>
      </c>
      <c r="F100" s="10">
        <v>17973807</v>
      </c>
      <c r="G100" s="10">
        <v>18120000</v>
      </c>
      <c r="H100" s="10">
        <v>18372133</v>
      </c>
    </row>
    <row r="101" spans="1:8" s="39" customFormat="1" ht="25.5">
      <c r="A101" s="4"/>
      <c r="B101" s="4">
        <v>75802</v>
      </c>
      <c r="C101" s="11" t="s">
        <v>288</v>
      </c>
      <c r="D101" s="53">
        <f>D102+D103+D104</f>
        <v>2876709</v>
      </c>
      <c r="E101" s="53">
        <f>E102+E103+E104</f>
        <v>0</v>
      </c>
      <c r="F101" s="53">
        <f>F102+F103+F104</f>
        <v>656000</v>
      </c>
      <c r="G101" s="53">
        <f>G102+G103+G104</f>
        <v>1047800</v>
      </c>
      <c r="H101" s="53">
        <f>H102+H103+H104</f>
        <v>1172909</v>
      </c>
    </row>
    <row r="102" spans="1:8" ht="12.75">
      <c r="A102" s="4"/>
      <c r="B102" s="8">
        <v>2760</v>
      </c>
      <c r="C102" s="21" t="s">
        <v>289</v>
      </c>
      <c r="D102" s="29">
        <v>1076709</v>
      </c>
      <c r="E102" s="38"/>
      <c r="F102" s="10">
        <v>90000</v>
      </c>
      <c r="G102" s="10">
        <v>451800</v>
      </c>
      <c r="H102" s="10">
        <v>534909</v>
      </c>
    </row>
    <row r="103" spans="1:8" ht="12.75">
      <c r="A103" s="4"/>
      <c r="B103" s="8">
        <v>2780</v>
      </c>
      <c r="C103" s="21" t="s">
        <v>290</v>
      </c>
      <c r="D103" s="29">
        <v>1300000</v>
      </c>
      <c r="E103" s="38"/>
      <c r="F103" s="10">
        <v>400000</v>
      </c>
      <c r="G103" s="10">
        <v>430000</v>
      </c>
      <c r="H103" s="10">
        <v>470000</v>
      </c>
    </row>
    <row r="104" spans="1:8" ht="51">
      <c r="A104" s="4"/>
      <c r="B104" s="8">
        <v>2790</v>
      </c>
      <c r="C104" s="21" t="s">
        <v>296</v>
      </c>
      <c r="D104" s="29">
        <v>500000</v>
      </c>
      <c r="E104" s="38"/>
      <c r="F104" s="10">
        <v>166000</v>
      </c>
      <c r="G104" s="10">
        <v>166000</v>
      </c>
      <c r="H104" s="10">
        <v>168000</v>
      </c>
    </row>
    <row r="105" spans="1:8" s="39" customFormat="1" ht="12.75">
      <c r="A105" s="4"/>
      <c r="B105" s="4">
        <v>75805</v>
      </c>
      <c r="C105" s="11" t="s">
        <v>297</v>
      </c>
      <c r="D105" s="53">
        <f>D106</f>
        <v>10682</v>
      </c>
      <c r="E105" s="53">
        <f>E106</f>
        <v>0</v>
      </c>
      <c r="F105" s="53">
        <f>F106</f>
        <v>3000</v>
      </c>
      <c r="G105" s="53">
        <f>G106</f>
        <v>3000</v>
      </c>
      <c r="H105" s="53">
        <f>H106</f>
        <v>4682</v>
      </c>
    </row>
    <row r="106" spans="1:8" ht="12.75">
      <c r="A106" s="4"/>
      <c r="B106" s="8">
        <v>2920</v>
      </c>
      <c r="C106" s="21" t="s">
        <v>747</v>
      </c>
      <c r="D106" s="29">
        <v>10682</v>
      </c>
      <c r="E106" s="38"/>
      <c r="F106" s="10">
        <v>3000</v>
      </c>
      <c r="G106" s="10">
        <v>3000</v>
      </c>
      <c r="H106" s="10">
        <v>4682</v>
      </c>
    </row>
    <row r="107" spans="1:8" ht="12.75">
      <c r="A107" s="4"/>
      <c r="B107" s="4">
        <v>75814</v>
      </c>
      <c r="C107" s="11" t="s">
        <v>748</v>
      </c>
      <c r="D107" s="53">
        <f>D108</f>
        <v>450000</v>
      </c>
      <c r="E107" s="13">
        <f>E108</f>
        <v>112500</v>
      </c>
      <c r="F107" s="13">
        <f>F108</f>
        <v>112500</v>
      </c>
      <c r="G107" s="13">
        <f>G108</f>
        <v>112500</v>
      </c>
      <c r="H107" s="13">
        <f>H108</f>
        <v>112500</v>
      </c>
    </row>
    <row r="108" spans="1:8" ht="20.25" customHeight="1">
      <c r="A108" s="4"/>
      <c r="B108" s="16" t="s">
        <v>331</v>
      </c>
      <c r="C108" s="21" t="s">
        <v>749</v>
      </c>
      <c r="D108" s="10">
        <v>450000</v>
      </c>
      <c r="E108" s="29">
        <v>112500</v>
      </c>
      <c r="F108" s="10">
        <v>112500</v>
      </c>
      <c r="G108" s="10">
        <v>112500</v>
      </c>
      <c r="H108" s="10">
        <v>112500</v>
      </c>
    </row>
    <row r="109" spans="1:8" s="39" customFormat="1" ht="20.25" customHeight="1">
      <c r="A109" s="4"/>
      <c r="B109" s="5">
        <v>75832</v>
      </c>
      <c r="C109" s="11" t="s">
        <v>332</v>
      </c>
      <c r="D109" s="13">
        <f>D110</f>
        <v>2625464</v>
      </c>
      <c r="E109" s="13">
        <f>E110</f>
        <v>656000</v>
      </c>
      <c r="F109" s="13">
        <f>F110</f>
        <v>656000</v>
      </c>
      <c r="G109" s="13">
        <f>G110</f>
        <v>657000</v>
      </c>
      <c r="H109" s="13">
        <f>H110</f>
        <v>656464</v>
      </c>
    </row>
    <row r="110" spans="1:8" ht="20.25" customHeight="1">
      <c r="A110" s="4"/>
      <c r="B110" s="16">
        <v>2920</v>
      </c>
      <c r="C110" s="148" t="s">
        <v>747</v>
      </c>
      <c r="D110" s="10">
        <v>2625464</v>
      </c>
      <c r="E110" s="29">
        <v>656000</v>
      </c>
      <c r="F110" s="10">
        <v>656000</v>
      </c>
      <c r="G110" s="10">
        <v>657000</v>
      </c>
      <c r="H110" s="10">
        <v>656464</v>
      </c>
    </row>
    <row r="111" spans="1:8" s="145" customFormat="1" ht="21" customHeight="1">
      <c r="A111" s="2">
        <v>801</v>
      </c>
      <c r="B111" s="22"/>
      <c r="C111" s="3" t="s">
        <v>750</v>
      </c>
      <c r="D111" s="3">
        <f>D115+D112+D117</f>
        <v>699500</v>
      </c>
      <c r="E111" s="3">
        <f>E115+E112+E117</f>
        <v>43000</v>
      </c>
      <c r="F111" s="3">
        <f>F115+F112+F117</f>
        <v>212000</v>
      </c>
      <c r="G111" s="3">
        <f>G115+G112+G117</f>
        <v>215260</v>
      </c>
      <c r="H111" s="3">
        <f>H115+H112+H117</f>
        <v>229240</v>
      </c>
    </row>
    <row r="112" spans="1:8" ht="12.75">
      <c r="A112" s="4"/>
      <c r="B112" s="135">
        <v>80101</v>
      </c>
      <c r="C112" s="11" t="s">
        <v>11</v>
      </c>
      <c r="D112" s="53">
        <f>D113+D114</f>
        <v>514290</v>
      </c>
      <c r="E112" s="53">
        <f>E113+E114</f>
        <v>0</v>
      </c>
      <c r="F112" s="53">
        <f>F113+F114</f>
        <v>169000</v>
      </c>
      <c r="G112" s="53">
        <f>G113+G114</f>
        <v>171100</v>
      </c>
      <c r="H112" s="53">
        <f>H113+H114</f>
        <v>174190</v>
      </c>
    </row>
    <row r="113" spans="1:8" ht="25.5">
      <c r="A113" s="4"/>
      <c r="B113" s="149">
        <v>2030</v>
      </c>
      <c r="C113" s="21" t="s">
        <v>298</v>
      </c>
      <c r="D113" s="29">
        <v>14290</v>
      </c>
      <c r="E113" s="53"/>
      <c r="F113" s="29">
        <v>3000</v>
      </c>
      <c r="G113" s="29">
        <v>5100</v>
      </c>
      <c r="H113" s="29">
        <v>6190</v>
      </c>
    </row>
    <row r="114" spans="1:8" ht="38.25">
      <c r="A114" s="4"/>
      <c r="B114" s="149">
        <v>6290</v>
      </c>
      <c r="C114" s="21" t="s">
        <v>337</v>
      </c>
      <c r="D114" s="29">
        <v>500000</v>
      </c>
      <c r="E114" s="53"/>
      <c r="F114" s="29">
        <v>166000</v>
      </c>
      <c r="G114" s="29">
        <v>166000</v>
      </c>
      <c r="H114" s="29">
        <v>168000</v>
      </c>
    </row>
    <row r="115" spans="1:8" s="39" customFormat="1" ht="12.75">
      <c r="A115" s="4"/>
      <c r="B115" s="72">
        <v>80146</v>
      </c>
      <c r="C115" s="71" t="s">
        <v>385</v>
      </c>
      <c r="D115" s="53">
        <f>D116</f>
        <v>172400</v>
      </c>
      <c r="E115" s="53">
        <f>E116</f>
        <v>43000</v>
      </c>
      <c r="F115" s="53">
        <f>F116</f>
        <v>43000</v>
      </c>
      <c r="G115" s="53">
        <f>G116</f>
        <v>43000</v>
      </c>
      <c r="H115" s="53">
        <f>H116</f>
        <v>43400</v>
      </c>
    </row>
    <row r="116" spans="1:8" ht="51">
      <c r="A116" s="4"/>
      <c r="B116" s="150">
        <v>2310</v>
      </c>
      <c r="C116" s="151" t="s">
        <v>511</v>
      </c>
      <c r="D116" s="29">
        <v>172400</v>
      </c>
      <c r="E116" s="38">
        <v>43000</v>
      </c>
      <c r="F116" s="10">
        <v>43000</v>
      </c>
      <c r="G116" s="10">
        <v>43000</v>
      </c>
      <c r="H116" s="10">
        <v>43400</v>
      </c>
    </row>
    <row r="117" spans="1:8" s="39" customFormat="1" ht="12.75">
      <c r="A117" s="4"/>
      <c r="B117" s="72">
        <v>80195</v>
      </c>
      <c r="C117" s="71" t="s">
        <v>779</v>
      </c>
      <c r="D117" s="53">
        <f>D118</f>
        <v>12810</v>
      </c>
      <c r="E117" s="53">
        <f>E118</f>
        <v>0</v>
      </c>
      <c r="F117" s="53">
        <f>F118</f>
        <v>0</v>
      </c>
      <c r="G117" s="53">
        <f>G118</f>
        <v>1160</v>
      </c>
      <c r="H117" s="53">
        <f>H118</f>
        <v>11650</v>
      </c>
    </row>
    <row r="118" spans="1:8" ht="25.5">
      <c r="A118" s="4"/>
      <c r="B118" s="149">
        <v>2030</v>
      </c>
      <c r="C118" s="21" t="s">
        <v>298</v>
      </c>
      <c r="D118" s="29">
        <v>12810</v>
      </c>
      <c r="E118" s="38"/>
      <c r="F118" s="10"/>
      <c r="G118" s="10">
        <v>1160</v>
      </c>
      <c r="H118" s="10">
        <v>11650</v>
      </c>
    </row>
    <row r="119" spans="1:8" s="145" customFormat="1" ht="21" customHeight="1">
      <c r="A119" s="2">
        <v>851</v>
      </c>
      <c r="B119" s="22"/>
      <c r="C119" s="3" t="s">
        <v>230</v>
      </c>
      <c r="D119" s="3">
        <f>D122+D124+D120</f>
        <v>4888687</v>
      </c>
      <c r="E119" s="3">
        <f>E122+E124+E120</f>
        <v>1817000</v>
      </c>
      <c r="F119" s="3">
        <f>F122+F124+F120</f>
        <v>1065000</v>
      </c>
      <c r="G119" s="3">
        <f>G122+G124+G120</f>
        <v>1095100</v>
      </c>
      <c r="H119" s="3">
        <f>H122+H124+H120</f>
        <v>911587</v>
      </c>
    </row>
    <row r="120" spans="1:8" s="39" customFormat="1" ht="12.75">
      <c r="A120" s="4"/>
      <c r="B120" s="4">
        <v>85141</v>
      </c>
      <c r="C120" s="11" t="s">
        <v>219</v>
      </c>
      <c r="D120" s="13">
        <f>D121</f>
        <v>60344</v>
      </c>
      <c r="E120" s="13">
        <f>E121</f>
        <v>0</v>
      </c>
      <c r="F120" s="13">
        <f>F121</f>
        <v>0</v>
      </c>
      <c r="G120" s="13">
        <f>G121</f>
        <v>30100</v>
      </c>
      <c r="H120" s="13">
        <f>H121</f>
        <v>30244</v>
      </c>
    </row>
    <row r="121" spans="1:8" ht="38.25">
      <c r="A121" s="4"/>
      <c r="B121" s="8">
        <v>2110</v>
      </c>
      <c r="C121" s="21" t="s">
        <v>708</v>
      </c>
      <c r="D121" s="10">
        <v>60344</v>
      </c>
      <c r="E121" s="13"/>
      <c r="F121" s="13"/>
      <c r="G121" s="10">
        <v>30100</v>
      </c>
      <c r="H121" s="10">
        <v>30244</v>
      </c>
    </row>
    <row r="122" spans="1:8" ht="12.75">
      <c r="A122" s="4"/>
      <c r="B122" s="4">
        <v>85154</v>
      </c>
      <c r="C122" s="11" t="s">
        <v>751</v>
      </c>
      <c r="D122" s="13">
        <f>D123</f>
        <v>2100000</v>
      </c>
      <c r="E122" s="13">
        <f>E123</f>
        <v>525000</v>
      </c>
      <c r="F122" s="13">
        <f>F123</f>
        <v>525000</v>
      </c>
      <c r="G122" s="13">
        <f>G123</f>
        <v>525000</v>
      </c>
      <c r="H122" s="13">
        <f>H123</f>
        <v>525000</v>
      </c>
    </row>
    <row r="123" spans="1:8" ht="12.75">
      <c r="A123" s="4"/>
      <c r="B123" s="16" t="s">
        <v>333</v>
      </c>
      <c r="C123" s="21" t="s">
        <v>752</v>
      </c>
      <c r="D123" s="10">
        <v>2100000</v>
      </c>
      <c r="E123" s="38">
        <v>525000</v>
      </c>
      <c r="F123" s="10">
        <v>525000</v>
      </c>
      <c r="G123" s="18">
        <v>525000</v>
      </c>
      <c r="H123" s="38">
        <v>525000</v>
      </c>
    </row>
    <row r="124" spans="1:8" ht="38.25">
      <c r="A124" s="4"/>
      <c r="B124" s="5">
        <v>85156</v>
      </c>
      <c r="C124" s="11" t="s">
        <v>334</v>
      </c>
      <c r="D124" s="13">
        <f>D125</f>
        <v>2728343</v>
      </c>
      <c r="E124" s="13">
        <f>E125</f>
        <v>1292000</v>
      </c>
      <c r="F124" s="13">
        <f>F125</f>
        <v>540000</v>
      </c>
      <c r="G124" s="13">
        <f>G125</f>
        <v>540000</v>
      </c>
      <c r="H124" s="13">
        <f>H125</f>
        <v>356343</v>
      </c>
    </row>
    <row r="125" spans="1:8" ht="38.25">
      <c r="A125" s="4"/>
      <c r="B125" s="8">
        <v>2110</v>
      </c>
      <c r="C125" s="21" t="s">
        <v>708</v>
      </c>
      <c r="D125" s="10">
        <v>2728343</v>
      </c>
      <c r="E125" s="38">
        <v>1292000</v>
      </c>
      <c r="F125" s="38">
        <v>540000</v>
      </c>
      <c r="G125" s="38">
        <v>540000</v>
      </c>
      <c r="H125" s="38">
        <v>356343</v>
      </c>
    </row>
    <row r="126" spans="1:8" ht="24" customHeight="1">
      <c r="A126" s="2">
        <v>852</v>
      </c>
      <c r="B126" s="22"/>
      <c r="C126" s="3" t="s">
        <v>432</v>
      </c>
      <c r="D126" s="3">
        <f>D127+D129+D133+D139+D141+D144+D147+D153+D135+D155</f>
        <v>19303438</v>
      </c>
      <c r="E126" s="3">
        <f>E127+E129+E133+E139+E141+E144+E147+E153+E135+E155</f>
        <v>2618052</v>
      </c>
      <c r="F126" s="3">
        <f>F127+F129+F133+F139+F141+F144+F147+F153+F135+F155</f>
        <v>6070798</v>
      </c>
      <c r="G126" s="3">
        <f>G127+G129+G133+G139+G141+G144+G147+G153+G135+G155</f>
        <v>5349664</v>
      </c>
      <c r="H126" s="3">
        <f>H127+H129+H133+H139+H141+H144+H147+H153+H135+H155</f>
        <v>5264924</v>
      </c>
    </row>
    <row r="127" spans="1:8" ht="12.75">
      <c r="A127" s="4"/>
      <c r="B127" s="35">
        <v>85201</v>
      </c>
      <c r="C127" s="41" t="s">
        <v>754</v>
      </c>
      <c r="D127" s="13">
        <f>D128</f>
        <v>1772160</v>
      </c>
      <c r="E127" s="13">
        <f>E128</f>
        <v>444750</v>
      </c>
      <c r="F127" s="13">
        <f>F128</f>
        <v>405750</v>
      </c>
      <c r="G127" s="13">
        <f>G128</f>
        <v>420750</v>
      </c>
      <c r="H127" s="13">
        <f>H128</f>
        <v>500910</v>
      </c>
    </row>
    <row r="128" spans="1:8" ht="25.5">
      <c r="A128" s="4"/>
      <c r="B128" s="8">
        <v>2130</v>
      </c>
      <c r="C128" s="21" t="s">
        <v>710</v>
      </c>
      <c r="D128" s="10">
        <v>1772160</v>
      </c>
      <c r="E128" s="38">
        <v>444750</v>
      </c>
      <c r="F128" s="38">
        <v>405750</v>
      </c>
      <c r="G128" s="38">
        <v>420750</v>
      </c>
      <c r="H128" s="38">
        <v>500910</v>
      </c>
    </row>
    <row r="129" spans="1:8" s="39" customFormat="1" ht="12.75">
      <c r="A129" s="4"/>
      <c r="B129" s="4">
        <v>85202</v>
      </c>
      <c r="C129" s="11" t="s">
        <v>559</v>
      </c>
      <c r="D129" s="13">
        <f>D130+D131+D132</f>
        <v>3755885</v>
      </c>
      <c r="E129" s="13">
        <f>E130+E131+E132</f>
        <v>923300</v>
      </c>
      <c r="F129" s="13">
        <f>F130+F131+F132</f>
        <v>935400</v>
      </c>
      <c r="G129" s="13">
        <f>G130+G131+G132</f>
        <v>935400</v>
      </c>
      <c r="H129" s="13">
        <f>H130+H131+H132</f>
        <v>961785</v>
      </c>
    </row>
    <row r="130" spans="1:8" ht="12.75">
      <c r="A130" s="4"/>
      <c r="B130" s="16" t="s">
        <v>335</v>
      </c>
      <c r="C130" s="152" t="s">
        <v>753</v>
      </c>
      <c r="D130" s="10">
        <v>1045200</v>
      </c>
      <c r="E130" s="38">
        <v>261300</v>
      </c>
      <c r="F130" s="38">
        <v>261300</v>
      </c>
      <c r="G130" s="38">
        <v>261300</v>
      </c>
      <c r="H130" s="38">
        <v>261300</v>
      </c>
    </row>
    <row r="131" spans="1:8" ht="12.75">
      <c r="A131" s="4"/>
      <c r="B131" s="16" t="s">
        <v>331</v>
      </c>
      <c r="C131" s="21" t="s">
        <v>749</v>
      </c>
      <c r="D131" s="10">
        <v>200</v>
      </c>
      <c r="E131" s="38"/>
      <c r="F131" s="38">
        <v>100</v>
      </c>
      <c r="G131" s="38">
        <v>100</v>
      </c>
      <c r="H131" s="38"/>
    </row>
    <row r="132" spans="1:8" ht="25.5">
      <c r="A132" s="4"/>
      <c r="B132" s="8">
        <v>2130</v>
      </c>
      <c r="C132" s="21" t="s">
        <v>710</v>
      </c>
      <c r="D132" s="10">
        <v>2710485</v>
      </c>
      <c r="E132" s="10">
        <v>662000</v>
      </c>
      <c r="F132" s="10">
        <v>674000</v>
      </c>
      <c r="G132" s="10">
        <v>674000</v>
      </c>
      <c r="H132" s="18">
        <v>700485</v>
      </c>
    </row>
    <row r="133" spans="1:8" ht="12.75">
      <c r="A133" s="4"/>
      <c r="B133" s="4">
        <v>85203</v>
      </c>
      <c r="C133" s="11" t="s">
        <v>563</v>
      </c>
      <c r="D133" s="13">
        <f>D134</f>
        <v>393060</v>
      </c>
      <c r="E133" s="13">
        <f>E134</f>
        <v>60000</v>
      </c>
      <c r="F133" s="13">
        <f>F134</f>
        <v>112000</v>
      </c>
      <c r="G133" s="13">
        <f>G134</f>
        <v>112000</v>
      </c>
      <c r="H133" s="13">
        <f>H134</f>
        <v>109060</v>
      </c>
    </row>
    <row r="134" spans="1:8" ht="38.25">
      <c r="A134" s="4"/>
      <c r="B134" s="8">
        <v>2010</v>
      </c>
      <c r="C134" s="21" t="s">
        <v>721</v>
      </c>
      <c r="D134" s="10">
        <v>393060</v>
      </c>
      <c r="E134" s="38">
        <v>60000</v>
      </c>
      <c r="F134" s="10">
        <v>112000</v>
      </c>
      <c r="G134" s="10">
        <v>112000</v>
      </c>
      <c r="H134" s="18">
        <v>109060</v>
      </c>
    </row>
    <row r="135" spans="1:8" s="39" customFormat="1" ht="25.5">
      <c r="A135" s="4"/>
      <c r="B135" s="4">
        <v>85212</v>
      </c>
      <c r="C135" s="11" t="s">
        <v>249</v>
      </c>
      <c r="D135" s="13">
        <f>D136+D137+D138</f>
        <v>9361015</v>
      </c>
      <c r="E135" s="13">
        <f>E136+E137+E138</f>
        <v>11404</v>
      </c>
      <c r="F135" s="13">
        <f>F136+F137+F138</f>
        <v>3523400</v>
      </c>
      <c r="G135" s="13">
        <f>G136+G137+G138</f>
        <v>3045400</v>
      </c>
      <c r="H135" s="13">
        <f>H136+H137+H138</f>
        <v>2780811</v>
      </c>
    </row>
    <row r="136" spans="1:8" ht="38.25">
      <c r="A136" s="4"/>
      <c r="B136" s="8">
        <v>2010</v>
      </c>
      <c r="C136" s="21" t="s">
        <v>721</v>
      </c>
      <c r="D136" s="10">
        <v>9290661</v>
      </c>
      <c r="E136" s="38">
        <v>11404</v>
      </c>
      <c r="F136" s="10">
        <v>3500000</v>
      </c>
      <c r="G136" s="10">
        <v>3022000</v>
      </c>
      <c r="H136" s="18">
        <v>2757257</v>
      </c>
    </row>
    <row r="137" spans="1:8" ht="38.25">
      <c r="A137" s="4"/>
      <c r="B137" s="8">
        <v>2110</v>
      </c>
      <c r="C137" s="21" t="s">
        <v>708</v>
      </c>
      <c r="D137" s="10">
        <v>25045</v>
      </c>
      <c r="E137" s="38"/>
      <c r="F137" s="10">
        <v>8300</v>
      </c>
      <c r="G137" s="10">
        <v>8300</v>
      </c>
      <c r="H137" s="18">
        <v>8445</v>
      </c>
    </row>
    <row r="138" spans="1:8" ht="38.25">
      <c r="A138" s="4"/>
      <c r="B138" s="8">
        <v>6310</v>
      </c>
      <c r="C138" s="21" t="s">
        <v>287</v>
      </c>
      <c r="D138" s="10">
        <v>45309</v>
      </c>
      <c r="E138" s="38"/>
      <c r="F138" s="10">
        <v>15100</v>
      </c>
      <c r="G138" s="10">
        <v>15100</v>
      </c>
      <c r="H138" s="18">
        <v>15109</v>
      </c>
    </row>
    <row r="139" spans="1:8" s="39" customFormat="1" ht="25.5">
      <c r="A139" s="4"/>
      <c r="B139" s="5">
        <v>85213</v>
      </c>
      <c r="C139" s="11" t="s">
        <v>300</v>
      </c>
      <c r="D139" s="13">
        <f>D140</f>
        <v>202000</v>
      </c>
      <c r="E139" s="13">
        <f>E140</f>
        <v>50500</v>
      </c>
      <c r="F139" s="13">
        <f>F140</f>
        <v>50500</v>
      </c>
      <c r="G139" s="13">
        <f>G140</f>
        <v>50500</v>
      </c>
      <c r="H139" s="13">
        <f>H140</f>
        <v>50500</v>
      </c>
    </row>
    <row r="140" spans="1:8" ht="38.25">
      <c r="A140" s="8"/>
      <c r="B140" s="8">
        <v>2010</v>
      </c>
      <c r="C140" s="21" t="s">
        <v>721</v>
      </c>
      <c r="D140" s="10">
        <v>202000</v>
      </c>
      <c r="E140" s="10">
        <v>50500</v>
      </c>
      <c r="F140" s="10">
        <v>50500</v>
      </c>
      <c r="G140" s="10">
        <v>50500</v>
      </c>
      <c r="H140" s="38">
        <v>50500</v>
      </c>
    </row>
    <row r="141" spans="1:8" ht="25.5">
      <c r="A141" s="4"/>
      <c r="B141" s="4">
        <v>85214</v>
      </c>
      <c r="C141" s="11" t="s">
        <v>364</v>
      </c>
      <c r="D141" s="13">
        <f>D142+D143</f>
        <v>2251925</v>
      </c>
      <c r="E141" s="13">
        <f>E142+E143</f>
        <v>757000</v>
      </c>
      <c r="F141" s="13">
        <f>F142+F143</f>
        <v>792000</v>
      </c>
      <c r="G141" s="13">
        <f>G142+G143</f>
        <v>345914</v>
      </c>
      <c r="H141" s="13">
        <f>H142+H143</f>
        <v>357011</v>
      </c>
    </row>
    <row r="142" spans="1:8" ht="38.25">
      <c r="A142" s="8"/>
      <c r="B142" s="8">
        <v>2010</v>
      </c>
      <c r="C142" s="21" t="s">
        <v>721</v>
      </c>
      <c r="D142" s="10">
        <v>1839133</v>
      </c>
      <c r="E142" s="38">
        <v>757000</v>
      </c>
      <c r="F142" s="38">
        <v>792000</v>
      </c>
      <c r="G142" s="38">
        <v>145914</v>
      </c>
      <c r="H142" s="38">
        <v>144219</v>
      </c>
    </row>
    <row r="143" spans="1:8" ht="25.5">
      <c r="A143" s="8"/>
      <c r="B143" s="8">
        <v>2030</v>
      </c>
      <c r="C143" s="21" t="s">
        <v>298</v>
      </c>
      <c r="D143" s="10">
        <v>412792</v>
      </c>
      <c r="E143" s="38"/>
      <c r="F143" s="38"/>
      <c r="G143" s="38">
        <v>200000</v>
      </c>
      <c r="H143" s="38">
        <v>212792</v>
      </c>
    </row>
    <row r="144" spans="1:8" ht="12.75">
      <c r="A144" s="4"/>
      <c r="B144" s="4">
        <v>85216</v>
      </c>
      <c r="C144" s="11" t="s">
        <v>336</v>
      </c>
      <c r="D144" s="13">
        <f>D145+D146</f>
        <v>40003</v>
      </c>
      <c r="E144" s="13">
        <f>E145+E146</f>
        <v>35198</v>
      </c>
      <c r="F144" s="13">
        <f>F145+F146</f>
        <v>4805</v>
      </c>
      <c r="G144" s="13">
        <f>G145+G146</f>
        <v>0</v>
      </c>
      <c r="H144" s="13">
        <f>H145+H146</f>
        <v>0</v>
      </c>
    </row>
    <row r="145" spans="1:8" ht="38.25">
      <c r="A145" s="8"/>
      <c r="B145" s="8">
        <v>2010</v>
      </c>
      <c r="C145" s="21" t="s">
        <v>721</v>
      </c>
      <c r="D145" s="10">
        <v>25248</v>
      </c>
      <c r="E145" s="29">
        <v>25248</v>
      </c>
      <c r="F145" s="29"/>
      <c r="G145" s="29"/>
      <c r="H145" s="18"/>
    </row>
    <row r="146" spans="1:8" ht="38.25">
      <c r="A146" s="8"/>
      <c r="B146" s="8">
        <v>2110</v>
      </c>
      <c r="C146" s="21" t="s">
        <v>708</v>
      </c>
      <c r="D146" s="10">
        <v>14755</v>
      </c>
      <c r="E146" s="10">
        <v>9950</v>
      </c>
      <c r="F146" s="10">
        <v>4805</v>
      </c>
      <c r="G146" s="10"/>
      <c r="H146" s="38"/>
    </row>
    <row r="147" spans="1:8" ht="12.75">
      <c r="A147" s="4"/>
      <c r="B147" s="4">
        <v>85219</v>
      </c>
      <c r="C147" s="11" t="s">
        <v>577</v>
      </c>
      <c r="D147" s="13">
        <f>D150+D151+D148+D149+D152</f>
        <v>1268600</v>
      </c>
      <c r="E147" s="13">
        <f>E150+E151+E148+E149+E152</f>
        <v>316900</v>
      </c>
      <c r="F147" s="13">
        <f>F150+F151+F148+F149+F152</f>
        <v>189343</v>
      </c>
      <c r="G147" s="13">
        <f>G150+G151+G148+G149+G152</f>
        <v>381100</v>
      </c>
      <c r="H147" s="13">
        <f>H150+H151+H148+H149+H152</f>
        <v>381257</v>
      </c>
    </row>
    <row r="148" spans="1:8" ht="12.75">
      <c r="A148" s="8"/>
      <c r="B148" s="16" t="s">
        <v>335</v>
      </c>
      <c r="C148" s="21" t="s">
        <v>393</v>
      </c>
      <c r="D148" s="10">
        <v>162000</v>
      </c>
      <c r="E148" s="10">
        <v>40500</v>
      </c>
      <c r="F148" s="10">
        <v>40500</v>
      </c>
      <c r="G148" s="10">
        <v>40500</v>
      </c>
      <c r="H148" s="38">
        <v>40500</v>
      </c>
    </row>
    <row r="149" spans="1:8" ht="12.75">
      <c r="A149" s="8"/>
      <c r="B149" s="16" t="s">
        <v>331</v>
      </c>
      <c r="C149" s="21" t="s">
        <v>394</v>
      </c>
      <c r="D149" s="10">
        <v>18400</v>
      </c>
      <c r="E149" s="10">
        <v>4600</v>
      </c>
      <c r="F149" s="10">
        <v>4600</v>
      </c>
      <c r="G149" s="10">
        <v>4600</v>
      </c>
      <c r="H149" s="38">
        <v>4600</v>
      </c>
    </row>
    <row r="150" spans="1:8" ht="12.75">
      <c r="A150" s="8"/>
      <c r="B150" s="16" t="s">
        <v>311</v>
      </c>
      <c r="C150" s="21" t="s">
        <v>368</v>
      </c>
      <c r="D150" s="10">
        <v>3200</v>
      </c>
      <c r="E150" s="10">
        <v>800</v>
      </c>
      <c r="F150" s="10">
        <v>800</v>
      </c>
      <c r="G150" s="10">
        <v>800</v>
      </c>
      <c r="H150" s="38">
        <v>800</v>
      </c>
    </row>
    <row r="151" spans="1:8" ht="38.25">
      <c r="A151" s="8"/>
      <c r="B151" s="8">
        <v>2010</v>
      </c>
      <c r="C151" s="21" t="s">
        <v>721</v>
      </c>
      <c r="D151" s="10">
        <v>414443</v>
      </c>
      <c r="E151" s="10">
        <v>271000</v>
      </c>
      <c r="F151" s="29">
        <v>143443</v>
      </c>
      <c r="G151" s="10">
        <v>0</v>
      </c>
      <c r="H151" s="38">
        <v>0</v>
      </c>
    </row>
    <row r="152" spans="1:8" ht="25.5">
      <c r="A152" s="8"/>
      <c r="B152" s="8">
        <v>2030</v>
      </c>
      <c r="C152" s="21" t="s">
        <v>298</v>
      </c>
      <c r="D152" s="10">
        <v>670557</v>
      </c>
      <c r="E152" s="10"/>
      <c r="F152" s="29"/>
      <c r="G152" s="10">
        <v>335200</v>
      </c>
      <c r="H152" s="38">
        <v>335357</v>
      </c>
    </row>
    <row r="153" spans="1:8" ht="12.75">
      <c r="A153" s="4"/>
      <c r="B153" s="4">
        <v>85228</v>
      </c>
      <c r="C153" s="11" t="s">
        <v>585</v>
      </c>
      <c r="D153" s="13">
        <f>D154</f>
        <v>79000</v>
      </c>
      <c r="E153" s="13">
        <f>E154</f>
        <v>19000</v>
      </c>
      <c r="F153" s="13">
        <f>F154</f>
        <v>19000</v>
      </c>
      <c r="G153" s="13">
        <f>G154</f>
        <v>20000</v>
      </c>
      <c r="H153" s="13">
        <f>H154</f>
        <v>21000</v>
      </c>
    </row>
    <row r="154" spans="1:8" ht="38.25">
      <c r="A154" s="8"/>
      <c r="B154" s="8">
        <v>2010</v>
      </c>
      <c r="C154" s="21" t="s">
        <v>721</v>
      </c>
      <c r="D154" s="10">
        <v>79000</v>
      </c>
      <c r="E154" s="10">
        <v>19000</v>
      </c>
      <c r="F154" s="10">
        <v>19000</v>
      </c>
      <c r="G154" s="10">
        <v>20000</v>
      </c>
      <c r="H154" s="38">
        <v>21000</v>
      </c>
    </row>
    <row r="155" spans="1:8" s="39" customFormat="1" ht="12.75">
      <c r="A155" s="4"/>
      <c r="B155" s="4">
        <v>85295</v>
      </c>
      <c r="C155" s="11" t="s">
        <v>587</v>
      </c>
      <c r="D155" s="13">
        <f>D156</f>
        <v>179790</v>
      </c>
      <c r="E155" s="13">
        <f>E156</f>
        <v>0</v>
      </c>
      <c r="F155" s="13">
        <f>F156</f>
        <v>38600</v>
      </c>
      <c r="G155" s="13">
        <f>G156</f>
        <v>38600</v>
      </c>
      <c r="H155" s="13">
        <f>H156</f>
        <v>102590</v>
      </c>
    </row>
    <row r="156" spans="1:8" ht="25.5">
      <c r="A156" s="4"/>
      <c r="B156" s="8">
        <v>2030</v>
      </c>
      <c r="C156" s="21" t="s">
        <v>298</v>
      </c>
      <c r="D156" s="10">
        <v>179790</v>
      </c>
      <c r="E156" s="40"/>
      <c r="F156" s="38">
        <v>38600</v>
      </c>
      <c r="G156" s="38">
        <v>38600</v>
      </c>
      <c r="H156" s="38">
        <v>102590</v>
      </c>
    </row>
    <row r="157" spans="1:8" ht="12.75">
      <c r="A157" s="4"/>
      <c r="B157" s="8"/>
      <c r="C157" s="21"/>
      <c r="D157" s="10"/>
      <c r="E157" s="38"/>
      <c r="F157" s="38"/>
      <c r="G157" s="38"/>
      <c r="H157" s="38"/>
    </row>
    <row r="158" spans="1:8" s="145" customFormat="1" ht="21" customHeight="1">
      <c r="A158" s="2">
        <v>853</v>
      </c>
      <c r="B158" s="22"/>
      <c r="C158" s="3" t="s">
        <v>434</v>
      </c>
      <c r="D158" s="3">
        <f>D159+D161+D163</f>
        <v>706764</v>
      </c>
      <c r="E158" s="3">
        <f>E159+E161+E163</f>
        <v>177300</v>
      </c>
      <c r="F158" s="3">
        <f>F159+F161+F163</f>
        <v>181600</v>
      </c>
      <c r="G158" s="3">
        <f>G159+G161+G163</f>
        <v>146200</v>
      </c>
      <c r="H158" s="3">
        <f>H159+H161+H163</f>
        <v>201664</v>
      </c>
    </row>
    <row r="159" spans="1:8" ht="12.75">
      <c r="A159" s="4"/>
      <c r="B159" s="4">
        <v>85305</v>
      </c>
      <c r="C159" s="11" t="s">
        <v>567</v>
      </c>
      <c r="D159" s="13">
        <f>D160</f>
        <v>470800</v>
      </c>
      <c r="E159" s="13">
        <f>E160</f>
        <v>128300</v>
      </c>
      <c r="F159" s="13">
        <f>F160</f>
        <v>128300</v>
      </c>
      <c r="G159" s="13">
        <f>G160</f>
        <v>85900</v>
      </c>
      <c r="H159" s="13">
        <f>H160</f>
        <v>128300</v>
      </c>
    </row>
    <row r="160" spans="1:8" ht="12.75">
      <c r="A160" s="4"/>
      <c r="B160" s="16" t="s">
        <v>335</v>
      </c>
      <c r="C160" s="21" t="s">
        <v>753</v>
      </c>
      <c r="D160" s="10">
        <v>470800</v>
      </c>
      <c r="E160" s="10">
        <v>128300</v>
      </c>
      <c r="F160" s="10">
        <v>128300</v>
      </c>
      <c r="G160" s="10">
        <v>85900</v>
      </c>
      <c r="H160" s="38">
        <v>128300</v>
      </c>
    </row>
    <row r="161" spans="1:8" ht="12.75">
      <c r="A161" s="4"/>
      <c r="B161" s="5">
        <v>85321</v>
      </c>
      <c r="C161" s="11" t="s">
        <v>755</v>
      </c>
      <c r="D161" s="13">
        <f>D162</f>
        <v>196000</v>
      </c>
      <c r="E161" s="13">
        <f>E162</f>
        <v>49000</v>
      </c>
      <c r="F161" s="13">
        <f>F162</f>
        <v>49000</v>
      </c>
      <c r="G161" s="13">
        <f>G162</f>
        <v>49000</v>
      </c>
      <c r="H161" s="13">
        <f>H162</f>
        <v>49000</v>
      </c>
    </row>
    <row r="162" spans="1:8" ht="38.25">
      <c r="A162" s="8"/>
      <c r="B162" s="8">
        <v>2110</v>
      </c>
      <c r="C162" s="21" t="s">
        <v>708</v>
      </c>
      <c r="D162" s="10">
        <v>196000</v>
      </c>
      <c r="E162" s="10">
        <v>49000</v>
      </c>
      <c r="F162" s="10">
        <v>49000</v>
      </c>
      <c r="G162" s="10">
        <v>49000</v>
      </c>
      <c r="H162" s="18">
        <v>49000</v>
      </c>
    </row>
    <row r="163" spans="1:8" s="39" customFormat="1" ht="12.75">
      <c r="A163" s="4"/>
      <c r="B163" s="4">
        <v>85324</v>
      </c>
      <c r="C163" s="11" t="s">
        <v>291</v>
      </c>
      <c r="D163" s="13">
        <f>D164</f>
        <v>39964</v>
      </c>
      <c r="E163" s="13">
        <f>E164</f>
        <v>0</v>
      </c>
      <c r="F163" s="13">
        <f>F164</f>
        <v>4300</v>
      </c>
      <c r="G163" s="13">
        <f>G164</f>
        <v>11300</v>
      </c>
      <c r="H163" s="13">
        <f>H164</f>
        <v>24364</v>
      </c>
    </row>
    <row r="164" spans="1:8" ht="12.75">
      <c r="A164" s="8"/>
      <c r="B164" s="16" t="s">
        <v>311</v>
      </c>
      <c r="C164" s="21" t="s">
        <v>368</v>
      </c>
      <c r="D164" s="10">
        <v>39964</v>
      </c>
      <c r="E164" s="10"/>
      <c r="F164" s="10">
        <v>4300</v>
      </c>
      <c r="G164" s="10">
        <v>11300</v>
      </c>
      <c r="H164" s="18">
        <v>24364</v>
      </c>
    </row>
    <row r="165" spans="1:8" ht="24.75" customHeight="1">
      <c r="A165" s="2">
        <v>854</v>
      </c>
      <c r="B165" s="22"/>
      <c r="C165" s="3" t="s">
        <v>590</v>
      </c>
      <c r="D165" s="3">
        <f>D166+D170</f>
        <v>197024</v>
      </c>
      <c r="E165" s="3">
        <f>E166+E170</f>
        <v>0</v>
      </c>
      <c r="F165" s="3">
        <f>F166+F170</f>
        <v>38800</v>
      </c>
      <c r="G165" s="3">
        <f>G166+G170</f>
        <v>38800</v>
      </c>
      <c r="H165" s="3">
        <f>H166+H170</f>
        <v>119424</v>
      </c>
    </row>
    <row r="166" spans="1:8" s="39" customFormat="1" ht="12.75">
      <c r="A166" s="4"/>
      <c r="B166" s="4">
        <v>85415</v>
      </c>
      <c r="C166" s="11" t="s">
        <v>673</v>
      </c>
      <c r="D166" s="13">
        <f>D167+D168+D169</f>
        <v>193024</v>
      </c>
      <c r="E166" s="13">
        <f>E167+E168+E169</f>
        <v>0</v>
      </c>
      <c r="F166" s="13">
        <f>F167+F168+F169</f>
        <v>38800</v>
      </c>
      <c r="G166" s="13">
        <f>G167+G168+G169</f>
        <v>38800</v>
      </c>
      <c r="H166" s="13">
        <f>H167+H168+H169</f>
        <v>115424</v>
      </c>
    </row>
    <row r="167" spans="1:8" ht="25.5">
      <c r="A167" s="8"/>
      <c r="B167" s="8">
        <v>2130</v>
      </c>
      <c r="C167" s="21" t="s">
        <v>710</v>
      </c>
      <c r="D167" s="10">
        <v>116574</v>
      </c>
      <c r="E167" s="10"/>
      <c r="F167" s="10">
        <v>38800</v>
      </c>
      <c r="G167" s="10">
        <v>38800</v>
      </c>
      <c r="H167" s="18">
        <v>38974</v>
      </c>
    </row>
    <row r="168" spans="1:8" ht="38.25">
      <c r="A168" s="8"/>
      <c r="B168" s="175">
        <v>2318</v>
      </c>
      <c r="C168" s="151" t="s">
        <v>413</v>
      </c>
      <c r="D168" s="10">
        <v>53515</v>
      </c>
      <c r="E168" s="10"/>
      <c r="F168" s="10"/>
      <c r="G168" s="10"/>
      <c r="H168" s="18">
        <v>53515</v>
      </c>
    </row>
    <row r="169" spans="1:8" ht="38.25">
      <c r="A169" s="8"/>
      <c r="B169" s="175">
        <v>2319</v>
      </c>
      <c r="C169" s="151" t="s">
        <v>414</v>
      </c>
      <c r="D169" s="10">
        <v>22935</v>
      </c>
      <c r="E169" s="10"/>
      <c r="F169" s="10"/>
      <c r="G169" s="10"/>
      <c r="H169" s="18">
        <v>22935</v>
      </c>
    </row>
    <row r="170" spans="1:8" ht="12.75">
      <c r="A170" s="8"/>
      <c r="B170" s="4">
        <v>85407</v>
      </c>
      <c r="C170" s="11" t="s">
        <v>410</v>
      </c>
      <c r="D170" s="13">
        <f>D171</f>
        <v>4000</v>
      </c>
      <c r="E170" s="13">
        <f>E171</f>
        <v>0</v>
      </c>
      <c r="F170" s="13">
        <f>F171</f>
        <v>0</v>
      </c>
      <c r="G170" s="13">
        <f>G171</f>
        <v>0</v>
      </c>
      <c r="H170" s="30">
        <f>H171</f>
        <v>4000</v>
      </c>
    </row>
    <row r="171" spans="1:8" ht="38.25">
      <c r="A171" s="8"/>
      <c r="B171" s="8">
        <v>2700</v>
      </c>
      <c r="C171" s="21" t="s">
        <v>411</v>
      </c>
      <c r="D171" s="10">
        <v>4000</v>
      </c>
      <c r="E171" s="10"/>
      <c r="F171" s="10"/>
      <c r="G171" s="10"/>
      <c r="H171" s="18">
        <v>4000</v>
      </c>
    </row>
    <row r="172" spans="1:8" ht="12.75">
      <c r="A172" s="8"/>
      <c r="B172" s="8"/>
      <c r="C172" s="21"/>
      <c r="D172" s="10"/>
      <c r="E172" s="10"/>
      <c r="F172" s="10"/>
      <c r="G172" s="10"/>
      <c r="H172" s="18"/>
    </row>
    <row r="173" spans="1:8" s="145" customFormat="1" ht="21" customHeight="1">
      <c r="A173" s="2">
        <v>900</v>
      </c>
      <c r="B173" s="22"/>
      <c r="C173" s="3" t="s">
        <v>678</v>
      </c>
      <c r="D173" s="3">
        <f>D174+D181+D179+D177</f>
        <v>7427832</v>
      </c>
      <c r="E173" s="3">
        <f>E174+E181+E179+E177</f>
        <v>1270485</v>
      </c>
      <c r="F173" s="3">
        <f>F174+F181+F179+F177</f>
        <v>2318600</v>
      </c>
      <c r="G173" s="3">
        <f>G174+G181+G179+G177</f>
        <v>1892650</v>
      </c>
      <c r="H173" s="3">
        <f>H174+H181+H179+H177</f>
        <v>1946097</v>
      </c>
    </row>
    <row r="174" spans="1:8" ht="12.75">
      <c r="A174" s="4"/>
      <c r="B174" s="4">
        <v>90001</v>
      </c>
      <c r="C174" s="11" t="s">
        <v>508</v>
      </c>
      <c r="D174" s="13">
        <f>D175+D176</f>
        <v>5424200</v>
      </c>
      <c r="E174" s="13">
        <f>E175+E176</f>
        <v>493000</v>
      </c>
      <c r="F174" s="13">
        <f>F175+F176</f>
        <v>1974600</v>
      </c>
      <c r="G174" s="13">
        <f>G175+G176</f>
        <v>1478300</v>
      </c>
      <c r="H174" s="13">
        <f>H175+H176</f>
        <v>1478300</v>
      </c>
    </row>
    <row r="175" spans="1:8" ht="38.25">
      <c r="A175" s="4"/>
      <c r="B175" s="8">
        <v>6292</v>
      </c>
      <c r="C175" s="21" t="s">
        <v>337</v>
      </c>
      <c r="D175" s="10">
        <v>3433640</v>
      </c>
      <c r="E175" s="38">
        <v>393000</v>
      </c>
      <c r="F175" s="38">
        <v>1276640</v>
      </c>
      <c r="G175" s="10">
        <v>882000</v>
      </c>
      <c r="H175" s="38">
        <v>882000</v>
      </c>
    </row>
    <row r="176" spans="1:8" ht="51">
      <c r="A176" s="4"/>
      <c r="B176" s="8">
        <v>6612</v>
      </c>
      <c r="C176" s="21" t="s">
        <v>338</v>
      </c>
      <c r="D176" s="10">
        <v>1990560</v>
      </c>
      <c r="E176" s="38">
        <v>100000</v>
      </c>
      <c r="F176" s="38">
        <v>697960</v>
      </c>
      <c r="G176" s="10">
        <v>596300</v>
      </c>
      <c r="H176" s="38">
        <v>596300</v>
      </c>
    </row>
    <row r="177" spans="1:8" s="39" customFormat="1" ht="12.75">
      <c r="A177" s="4"/>
      <c r="B177" s="4">
        <v>90002</v>
      </c>
      <c r="C177" s="11" t="s">
        <v>220</v>
      </c>
      <c r="D177" s="13">
        <f>D178</f>
        <v>15000</v>
      </c>
      <c r="E177" s="13">
        <f>E178</f>
        <v>0</v>
      </c>
      <c r="F177" s="13">
        <f>F178</f>
        <v>0</v>
      </c>
      <c r="G177" s="13">
        <f>G178</f>
        <v>15000</v>
      </c>
      <c r="H177" s="13">
        <f>H178</f>
        <v>0</v>
      </c>
    </row>
    <row r="178" spans="1:8" ht="12.75">
      <c r="A178" s="4"/>
      <c r="B178" s="16" t="s">
        <v>221</v>
      </c>
      <c r="C178" s="21" t="s">
        <v>222</v>
      </c>
      <c r="D178" s="10">
        <v>15000</v>
      </c>
      <c r="E178" s="38"/>
      <c r="F178" s="38"/>
      <c r="G178" s="10">
        <v>15000</v>
      </c>
      <c r="H178" s="38"/>
    </row>
    <row r="179" spans="1:8" s="39" customFormat="1" ht="12.75">
      <c r="A179" s="4"/>
      <c r="B179" s="4">
        <v>90015</v>
      </c>
      <c r="C179" s="11" t="s">
        <v>682</v>
      </c>
      <c r="D179" s="13">
        <f>D180</f>
        <v>587335</v>
      </c>
      <c r="E179" s="13">
        <f>E180</f>
        <v>441985</v>
      </c>
      <c r="F179" s="13">
        <f>F180</f>
        <v>0</v>
      </c>
      <c r="G179" s="13">
        <f>G180</f>
        <v>55350</v>
      </c>
      <c r="H179" s="13">
        <f>H180</f>
        <v>90000</v>
      </c>
    </row>
    <row r="180" spans="1:8" ht="38.25">
      <c r="A180" s="4"/>
      <c r="B180" s="8">
        <v>2010</v>
      </c>
      <c r="C180" s="21" t="s">
        <v>721</v>
      </c>
      <c r="D180" s="10">
        <v>587335</v>
      </c>
      <c r="E180" s="38">
        <v>441985</v>
      </c>
      <c r="F180" s="38"/>
      <c r="G180" s="38">
        <v>55350</v>
      </c>
      <c r="H180" s="38">
        <v>90000</v>
      </c>
    </row>
    <row r="181" spans="1:8" ht="12.75">
      <c r="A181" s="4"/>
      <c r="B181" s="4">
        <v>90095</v>
      </c>
      <c r="C181" s="11" t="s">
        <v>587</v>
      </c>
      <c r="D181" s="13">
        <f>D182+D183+D184</f>
        <v>1401297</v>
      </c>
      <c r="E181" s="13">
        <f>E182+E183+E184</f>
        <v>335500</v>
      </c>
      <c r="F181" s="13">
        <f>F182+F183+F184</f>
        <v>344000</v>
      </c>
      <c r="G181" s="13">
        <f>G182+G183+G184</f>
        <v>344000</v>
      </c>
      <c r="H181" s="13">
        <f>H182+H183+H184</f>
        <v>377797</v>
      </c>
    </row>
    <row r="182" spans="1:8" ht="12.75">
      <c r="A182" s="4"/>
      <c r="B182" s="16" t="s">
        <v>335</v>
      </c>
      <c r="C182" s="21" t="s">
        <v>753</v>
      </c>
      <c r="D182" s="10">
        <v>887000</v>
      </c>
      <c r="E182" s="38">
        <v>215500</v>
      </c>
      <c r="F182" s="38">
        <v>223000</v>
      </c>
      <c r="G182" s="10">
        <v>223000</v>
      </c>
      <c r="H182" s="38">
        <v>225500</v>
      </c>
    </row>
    <row r="183" spans="1:8" ht="51">
      <c r="A183" s="4"/>
      <c r="B183" s="16">
        <v>2312</v>
      </c>
      <c r="C183" s="21" t="s">
        <v>244</v>
      </c>
      <c r="D183" s="10">
        <v>487750</v>
      </c>
      <c r="E183" s="38">
        <v>120000</v>
      </c>
      <c r="F183" s="38">
        <v>121000</v>
      </c>
      <c r="G183" s="10">
        <v>121000</v>
      </c>
      <c r="H183" s="38">
        <v>125750</v>
      </c>
    </row>
    <row r="184" spans="1:8" ht="38.25">
      <c r="A184" s="4"/>
      <c r="B184" s="175">
        <v>6290</v>
      </c>
      <c r="C184" s="151" t="s">
        <v>415</v>
      </c>
      <c r="D184" s="10">
        <v>26547</v>
      </c>
      <c r="E184" s="38"/>
      <c r="F184" s="38"/>
      <c r="G184" s="10"/>
      <c r="H184" s="38">
        <v>26547</v>
      </c>
    </row>
    <row r="185" spans="1:8" s="145" customFormat="1" ht="23.25" customHeight="1">
      <c r="A185" s="2">
        <v>921</v>
      </c>
      <c r="B185" s="22"/>
      <c r="C185" s="3" t="s">
        <v>223</v>
      </c>
      <c r="D185" s="3">
        <f>D186+D188</f>
        <v>30000</v>
      </c>
      <c r="E185" s="3">
        <f>E186+E188</f>
        <v>0</v>
      </c>
      <c r="F185" s="3">
        <f>F186+F188</f>
        <v>0</v>
      </c>
      <c r="G185" s="3">
        <f>G186+G188</f>
        <v>5000</v>
      </c>
      <c r="H185" s="3">
        <f>H186+H188</f>
        <v>25000</v>
      </c>
    </row>
    <row r="186" spans="1:8" ht="23.25" customHeight="1">
      <c r="A186" s="4"/>
      <c r="B186" s="4">
        <v>92116</v>
      </c>
      <c r="C186" s="11" t="s">
        <v>694</v>
      </c>
      <c r="D186" s="13">
        <f>D187</f>
        <v>20000</v>
      </c>
      <c r="E186" s="13">
        <f>E187</f>
        <v>0</v>
      </c>
      <c r="F186" s="13">
        <f>F187</f>
        <v>0</v>
      </c>
      <c r="G186" s="13">
        <f>G187</f>
        <v>0</v>
      </c>
      <c r="H186" s="13">
        <f>H187</f>
        <v>20000</v>
      </c>
    </row>
    <row r="187" spans="1:8" ht="23.25" customHeight="1">
      <c r="A187" s="4"/>
      <c r="B187" s="8">
        <v>2120</v>
      </c>
      <c r="C187" s="21" t="s">
        <v>412</v>
      </c>
      <c r="D187" s="10">
        <v>20000</v>
      </c>
      <c r="E187" s="13"/>
      <c r="F187" s="13"/>
      <c r="G187" s="13"/>
      <c r="H187" s="10">
        <v>20000</v>
      </c>
    </row>
    <row r="188" spans="1:8" s="39" customFormat="1" ht="12.75">
      <c r="A188" s="4"/>
      <c r="B188" s="5">
        <v>92195</v>
      </c>
      <c r="C188" s="11" t="s">
        <v>587</v>
      </c>
      <c r="D188" s="13">
        <f>D189</f>
        <v>10000</v>
      </c>
      <c r="E188" s="13">
        <f>E189</f>
        <v>0</v>
      </c>
      <c r="F188" s="13">
        <f>F189</f>
        <v>0</v>
      </c>
      <c r="G188" s="13">
        <f>G189</f>
        <v>5000</v>
      </c>
      <c r="H188" s="13">
        <f>H189</f>
        <v>5000</v>
      </c>
    </row>
    <row r="189" spans="1:8" ht="38.25">
      <c r="A189" s="4"/>
      <c r="B189" s="16">
        <v>2990</v>
      </c>
      <c r="C189" s="21" t="s">
        <v>224</v>
      </c>
      <c r="D189" s="10">
        <v>10000</v>
      </c>
      <c r="E189" s="38"/>
      <c r="F189" s="38"/>
      <c r="G189" s="10">
        <v>5000</v>
      </c>
      <c r="H189" s="38">
        <v>5000</v>
      </c>
    </row>
    <row r="190" spans="1:8" ht="12.75">
      <c r="A190" s="4"/>
      <c r="B190" s="16"/>
      <c r="C190" s="21"/>
      <c r="D190" s="10"/>
      <c r="E190" s="38"/>
      <c r="F190" s="38"/>
      <c r="G190" s="10"/>
      <c r="H190" s="38"/>
    </row>
    <row r="191" spans="1:8" s="145" customFormat="1" ht="25.5">
      <c r="A191" s="2">
        <v>925</v>
      </c>
      <c r="B191" s="22"/>
      <c r="C191" s="3" t="s">
        <v>695</v>
      </c>
      <c r="D191" s="3">
        <f>D192</f>
        <v>605000</v>
      </c>
      <c r="E191" s="3">
        <f>E192</f>
        <v>35000</v>
      </c>
      <c r="F191" s="3">
        <f>F192</f>
        <v>256000</v>
      </c>
      <c r="G191" s="3">
        <f>G192</f>
        <v>226000</v>
      </c>
      <c r="H191" s="3">
        <f>H192</f>
        <v>88000</v>
      </c>
    </row>
    <row r="192" spans="1:8" ht="12.75">
      <c r="A192" s="4"/>
      <c r="B192" s="4">
        <v>92504</v>
      </c>
      <c r="C192" s="11" t="s">
        <v>365</v>
      </c>
      <c r="D192" s="13">
        <f>D193+D194+D195</f>
        <v>605000</v>
      </c>
      <c r="E192" s="13">
        <v>35000</v>
      </c>
      <c r="F192" s="13">
        <v>256000</v>
      </c>
      <c r="G192" s="13">
        <v>226000</v>
      </c>
      <c r="H192" s="13">
        <v>88000</v>
      </c>
    </row>
    <row r="193" spans="1:8" ht="12.75">
      <c r="A193" s="8"/>
      <c r="B193" s="16" t="s">
        <v>335</v>
      </c>
      <c r="C193" s="21" t="s">
        <v>753</v>
      </c>
      <c r="D193" s="10">
        <v>600000</v>
      </c>
      <c r="E193" s="38"/>
      <c r="F193" s="38"/>
      <c r="G193" s="38"/>
      <c r="H193" s="10"/>
    </row>
    <row r="194" spans="1:8" ht="12.75">
      <c r="A194" s="8"/>
      <c r="B194" s="16" t="s">
        <v>331</v>
      </c>
      <c r="C194" s="21" t="s">
        <v>749</v>
      </c>
      <c r="D194" s="10">
        <v>4000</v>
      </c>
      <c r="E194" s="38"/>
      <c r="F194" s="10"/>
      <c r="G194" s="18"/>
      <c r="H194" s="34"/>
    </row>
    <row r="195" spans="1:8" ht="12.75">
      <c r="A195" s="8"/>
      <c r="B195" s="16" t="s">
        <v>311</v>
      </c>
      <c r="C195" s="21" t="s">
        <v>716</v>
      </c>
      <c r="D195" s="10">
        <v>1000</v>
      </c>
      <c r="E195" s="38"/>
      <c r="F195" s="10"/>
      <c r="G195" s="18"/>
      <c r="H195" s="34"/>
    </row>
    <row r="196" spans="1:8" s="145" customFormat="1" ht="26.25" customHeight="1">
      <c r="A196" s="2"/>
      <c r="B196" s="22"/>
      <c r="C196" s="3" t="s">
        <v>756</v>
      </c>
      <c r="D196" s="3">
        <f>D198+D199+D197</f>
        <v>28625643</v>
      </c>
      <c r="E196" s="3">
        <f>E198+E199+E197</f>
        <v>8438402</v>
      </c>
      <c r="F196" s="3">
        <f>F198+F199+F197</f>
        <v>8861600</v>
      </c>
      <c r="G196" s="3">
        <f>G198+G199+G197</f>
        <v>7325641</v>
      </c>
      <c r="H196" s="3">
        <f>H198+H199+H197</f>
        <v>4000000</v>
      </c>
    </row>
    <row r="197" spans="1:8" ht="12.75">
      <c r="A197" s="4"/>
      <c r="B197" s="8">
        <v>931</v>
      </c>
      <c r="C197" s="21" t="s">
        <v>225</v>
      </c>
      <c r="D197" s="10">
        <v>4000000</v>
      </c>
      <c r="E197" s="30"/>
      <c r="F197" s="13"/>
      <c r="G197" s="108"/>
      <c r="H197" s="10">
        <v>4000000</v>
      </c>
    </row>
    <row r="198" spans="1:8" ht="25.5">
      <c r="A198" s="8"/>
      <c r="B198" s="8">
        <v>952</v>
      </c>
      <c r="C198" s="153" t="s">
        <v>757</v>
      </c>
      <c r="D198" s="10">
        <v>15616791</v>
      </c>
      <c r="E198" s="38"/>
      <c r="F198" s="10">
        <v>8291150</v>
      </c>
      <c r="G198" s="18">
        <v>7325641</v>
      </c>
      <c r="H198" s="10">
        <v>0</v>
      </c>
    </row>
    <row r="199" spans="1:8" ht="12.75">
      <c r="A199" s="8"/>
      <c r="B199" s="8">
        <v>955</v>
      </c>
      <c r="C199" s="21" t="s">
        <v>299</v>
      </c>
      <c r="D199" s="10">
        <v>9008852</v>
      </c>
      <c r="E199" s="10">
        <v>8438402</v>
      </c>
      <c r="F199" s="10">
        <v>570450</v>
      </c>
      <c r="G199" s="18"/>
      <c r="H199" s="10"/>
    </row>
    <row r="200" spans="1:8" s="145" customFormat="1" ht="28.5" customHeight="1">
      <c r="A200" s="2"/>
      <c r="B200" s="22"/>
      <c r="C200" s="82" t="s">
        <v>703</v>
      </c>
      <c r="D200" s="31">
        <f>D5+D196</f>
        <v>359369646</v>
      </c>
      <c r="E200" s="31">
        <f>E5+E196</f>
        <v>92627713</v>
      </c>
      <c r="F200" s="31">
        <f>F5+F196</f>
        <v>89800820</v>
      </c>
      <c r="G200" s="31">
        <f>G5+G196</f>
        <v>90061900</v>
      </c>
      <c r="H200" s="31">
        <f>H5+H196</f>
        <v>86879213</v>
      </c>
    </row>
  </sheetData>
  <printOptions gridLines="1" horizontalCentered="1"/>
  <pageMargins left="0.1968503937007874" right="0.1968503937007874" top="0.984251968503937" bottom="0.3937007874015748" header="0.5118110236220472" footer="0.11811023622047245"/>
  <pageSetup horizontalDpi="600" verticalDpi="600" orientation="landscape" paperSize="9" scale="90" r:id="rId1"/>
  <headerFooter alignWithMargins="0">
    <oddHeader xml:space="preserve">&amp;C&amp;"Arial CE,Pogrubiony"Harmonogram dochodów budżetowych miasta Opola na 2004 r. - wg stanu na 31.12.2004 r.
 &amp;R&amp;8Zał. Nr 1
do zarządzenia Nr OR.I-0151-      /2005  
Prezydenta  Miasta Opola
z dnia          .2005 r. 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61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5.625" style="40" customWidth="1"/>
    <col min="2" max="2" width="9.125" style="40" customWidth="1"/>
    <col min="3" max="3" width="56.625" style="40" customWidth="1"/>
    <col min="4" max="4" width="30.625" style="40" customWidth="1"/>
    <col min="5" max="5" width="13.75390625" style="40" customWidth="1"/>
    <col min="6" max="6" width="13.75390625" style="33" customWidth="1"/>
    <col min="7" max="8" width="13.625" style="33" customWidth="1"/>
    <col min="9" max="9" width="13.75390625" style="33" customWidth="1"/>
    <col min="10" max="16384" width="9.125" style="40" customWidth="1"/>
  </cols>
  <sheetData>
    <row r="1" spans="1:9" ht="30.75" customHeight="1">
      <c r="A1" s="187" t="s">
        <v>758</v>
      </c>
      <c r="B1" s="92" t="s">
        <v>759</v>
      </c>
      <c r="C1" s="187" t="s">
        <v>760</v>
      </c>
      <c r="D1" s="187" t="s">
        <v>761</v>
      </c>
      <c r="E1" s="187" t="s">
        <v>418</v>
      </c>
      <c r="F1" s="184" t="s">
        <v>762</v>
      </c>
      <c r="G1" s="185"/>
      <c r="H1" s="185"/>
      <c r="I1" s="186"/>
    </row>
    <row r="2" spans="1:9" ht="36" customHeight="1">
      <c r="A2" s="188"/>
      <c r="B2" s="78"/>
      <c r="C2" s="188"/>
      <c r="D2" s="188"/>
      <c r="E2" s="188"/>
      <c r="F2" s="79" t="s">
        <v>763</v>
      </c>
      <c r="G2" s="90" t="s">
        <v>764</v>
      </c>
      <c r="H2" s="79" t="s">
        <v>765</v>
      </c>
      <c r="I2" s="50" t="s">
        <v>766</v>
      </c>
    </row>
    <row r="3" spans="1:9" ht="9" customHeight="1">
      <c r="A3" s="43">
        <v>1</v>
      </c>
      <c r="B3" s="43">
        <v>2</v>
      </c>
      <c r="C3" s="43">
        <v>3</v>
      </c>
      <c r="D3" s="43">
        <v>4</v>
      </c>
      <c r="E3" s="43">
        <v>5</v>
      </c>
      <c r="F3" s="105">
        <v>6</v>
      </c>
      <c r="G3" s="104">
        <v>7</v>
      </c>
      <c r="H3" s="1">
        <v>8</v>
      </c>
      <c r="I3" s="1">
        <v>9</v>
      </c>
    </row>
    <row r="4" spans="1:9" ht="19.5" customHeight="1">
      <c r="A4" s="80" t="s">
        <v>767</v>
      </c>
      <c r="B4" s="2"/>
      <c r="C4" s="3" t="s">
        <v>768</v>
      </c>
      <c r="D4" s="69"/>
      <c r="E4" s="3">
        <f>E5+E7+E9</f>
        <v>151500</v>
      </c>
      <c r="F4" s="3">
        <f>F5+F7+F9</f>
        <v>1500</v>
      </c>
      <c r="G4" s="3">
        <f>G5+G7+G9</f>
        <v>61500</v>
      </c>
      <c r="H4" s="3">
        <f>H5+H7+H9</f>
        <v>41500</v>
      </c>
      <c r="I4" s="3">
        <f>I5+I7+I9</f>
        <v>47000</v>
      </c>
    </row>
    <row r="5" spans="1:9" ht="12.75">
      <c r="A5" s="4"/>
      <c r="B5" s="5" t="s">
        <v>769</v>
      </c>
      <c r="C5" s="11" t="s">
        <v>395</v>
      </c>
      <c r="D5" s="26" t="s">
        <v>770</v>
      </c>
      <c r="E5" s="13">
        <f>E6</f>
        <v>45500</v>
      </c>
      <c r="F5" s="12"/>
      <c r="G5" s="12">
        <v>20000</v>
      </c>
      <c r="H5" s="12">
        <v>10000</v>
      </c>
      <c r="I5" s="12">
        <v>15500</v>
      </c>
    </row>
    <row r="6" spans="1:9" ht="12.75">
      <c r="A6" s="8"/>
      <c r="B6" s="8"/>
      <c r="C6" s="28" t="s">
        <v>457</v>
      </c>
      <c r="D6" s="54"/>
      <c r="E6" s="10">
        <v>45500</v>
      </c>
      <c r="F6" s="10"/>
      <c r="G6" s="10"/>
      <c r="H6" s="10"/>
      <c r="I6" s="10"/>
    </row>
    <row r="7" spans="1:9" ht="12.75">
      <c r="A7" s="8"/>
      <c r="B7" s="5" t="s">
        <v>771</v>
      </c>
      <c r="C7" s="11" t="s">
        <v>772</v>
      </c>
      <c r="D7" s="26" t="s">
        <v>770</v>
      </c>
      <c r="E7" s="13">
        <f>E8</f>
        <v>6000</v>
      </c>
      <c r="F7" s="13">
        <v>1500</v>
      </c>
      <c r="G7" s="13">
        <v>1500</v>
      </c>
      <c r="H7" s="13">
        <v>1500</v>
      </c>
      <c r="I7" s="13">
        <v>1500</v>
      </c>
    </row>
    <row r="8" spans="1:9" ht="25.5">
      <c r="A8" s="8"/>
      <c r="B8" s="8"/>
      <c r="C8" s="9" t="s">
        <v>777</v>
      </c>
      <c r="D8" s="54"/>
      <c r="E8" s="10">
        <v>6000</v>
      </c>
      <c r="F8" s="10"/>
      <c r="G8" s="10"/>
      <c r="H8" s="10"/>
      <c r="I8" s="10"/>
    </row>
    <row r="9" spans="1:9" s="39" customFormat="1" ht="12.75">
      <c r="A9" s="4"/>
      <c r="B9" s="5" t="s">
        <v>778</v>
      </c>
      <c r="C9" s="11" t="s">
        <v>779</v>
      </c>
      <c r="D9" s="26" t="s">
        <v>770</v>
      </c>
      <c r="E9" s="13">
        <f>E10</f>
        <v>100000</v>
      </c>
      <c r="F9" s="13"/>
      <c r="G9" s="13">
        <v>40000</v>
      </c>
      <c r="H9" s="13">
        <v>30000</v>
      </c>
      <c r="I9" s="13">
        <v>30000</v>
      </c>
    </row>
    <row r="10" spans="1:9" ht="12.75">
      <c r="A10" s="8"/>
      <c r="B10" s="8"/>
      <c r="C10" s="28" t="s">
        <v>458</v>
      </c>
      <c r="D10" s="54"/>
      <c r="E10" s="10">
        <v>100000</v>
      </c>
      <c r="F10" s="10"/>
      <c r="G10" s="10"/>
      <c r="H10" s="10"/>
      <c r="I10" s="10"/>
    </row>
    <row r="11" spans="1:9" ht="12.75">
      <c r="A11" s="8"/>
      <c r="B11" s="8"/>
      <c r="C11" s="28"/>
      <c r="D11" s="54"/>
      <c r="E11" s="10"/>
      <c r="F11" s="10"/>
      <c r="G11" s="34"/>
      <c r="H11" s="10"/>
      <c r="I11" s="34"/>
    </row>
    <row r="12" spans="1:9" ht="25.5" customHeight="1">
      <c r="A12" s="80" t="s">
        <v>781</v>
      </c>
      <c r="B12" s="2"/>
      <c r="C12" s="3" t="s">
        <v>782</v>
      </c>
      <c r="D12" s="69"/>
      <c r="E12" s="3">
        <f>E13+E15</f>
        <v>26000</v>
      </c>
      <c r="F12" s="3">
        <f>F13+F15</f>
        <v>0</v>
      </c>
      <c r="G12" s="3">
        <f>G13+G15</f>
        <v>10500</v>
      </c>
      <c r="H12" s="3">
        <f>H13+H15</f>
        <v>8000</v>
      </c>
      <c r="I12" s="3">
        <f>I13+I15</f>
        <v>7500</v>
      </c>
    </row>
    <row r="13" spans="1:9" s="39" customFormat="1" ht="12.75">
      <c r="A13" s="4"/>
      <c r="B13" s="5" t="s">
        <v>783</v>
      </c>
      <c r="C13" s="11" t="s">
        <v>784</v>
      </c>
      <c r="D13" s="26" t="s">
        <v>770</v>
      </c>
      <c r="E13" s="6">
        <f>E14</f>
        <v>25000</v>
      </c>
      <c r="F13" s="13"/>
      <c r="G13" s="6">
        <v>10000</v>
      </c>
      <c r="H13" s="13">
        <v>7500</v>
      </c>
      <c r="I13" s="6">
        <v>7500</v>
      </c>
    </row>
    <row r="14" spans="1:9" ht="12.75">
      <c r="A14" s="4"/>
      <c r="B14" s="16"/>
      <c r="C14" s="28" t="s">
        <v>566</v>
      </c>
      <c r="D14" s="37"/>
      <c r="E14" s="10">
        <v>25000</v>
      </c>
      <c r="F14" s="10"/>
      <c r="G14" s="10"/>
      <c r="H14" s="10"/>
      <c r="I14" s="10"/>
    </row>
    <row r="15" spans="1:9" s="39" customFormat="1" ht="12.75">
      <c r="A15" s="4"/>
      <c r="B15" s="5" t="s">
        <v>786</v>
      </c>
      <c r="C15" s="11" t="s">
        <v>787</v>
      </c>
      <c r="D15" s="26" t="s">
        <v>770</v>
      </c>
      <c r="E15" s="13">
        <f>E16</f>
        <v>1000</v>
      </c>
      <c r="F15" s="114"/>
      <c r="G15" s="13">
        <v>500</v>
      </c>
      <c r="H15" s="13">
        <v>500</v>
      </c>
      <c r="I15" s="13"/>
    </row>
    <row r="16" spans="1:9" ht="12.75">
      <c r="A16" s="8"/>
      <c r="B16" s="8"/>
      <c r="C16" s="28" t="s">
        <v>566</v>
      </c>
      <c r="D16" s="54"/>
      <c r="E16" s="10">
        <v>1000</v>
      </c>
      <c r="F16" s="10"/>
      <c r="G16" s="10"/>
      <c r="H16" s="10"/>
      <c r="I16" s="34"/>
    </row>
    <row r="17" spans="1:9" ht="24.75" customHeight="1">
      <c r="A17" s="2">
        <v>600</v>
      </c>
      <c r="B17" s="2"/>
      <c r="C17" s="3" t="s">
        <v>788</v>
      </c>
      <c r="D17" s="69"/>
      <c r="E17" s="3">
        <f>E18+E23+E35+E46+E51</f>
        <v>33154320</v>
      </c>
      <c r="F17" s="3">
        <f>F18+F23+F35+F46+F51</f>
        <v>3368500</v>
      </c>
      <c r="G17" s="3">
        <f>G18+G23+G35+G46+G51</f>
        <v>5167633</v>
      </c>
      <c r="H17" s="3">
        <f>H18+H23+H35+H46+H51</f>
        <v>8271633</v>
      </c>
      <c r="I17" s="3">
        <f>I18+I23+I35+I46+I51</f>
        <v>16346554</v>
      </c>
    </row>
    <row r="18" spans="1:9" s="39" customFormat="1" ht="12.75">
      <c r="A18" s="4"/>
      <c r="B18" s="4">
        <v>60004</v>
      </c>
      <c r="C18" s="11" t="s">
        <v>789</v>
      </c>
      <c r="D18" s="37"/>
      <c r="E18" s="13">
        <f>E19+E21</f>
        <v>10300000</v>
      </c>
      <c r="F18" s="13">
        <f>F19+F21</f>
        <v>1550000</v>
      </c>
      <c r="G18" s="13">
        <f>G19+G21</f>
        <v>1540000</v>
      </c>
      <c r="H18" s="13">
        <f>H19+H21</f>
        <v>5600000</v>
      </c>
      <c r="I18" s="13">
        <f>I19+I21</f>
        <v>1610000</v>
      </c>
    </row>
    <row r="19" spans="1:9" ht="12.75">
      <c r="A19" s="8"/>
      <c r="B19" s="8"/>
      <c r="C19" s="13" t="s">
        <v>530</v>
      </c>
      <c r="D19" s="30" t="s">
        <v>790</v>
      </c>
      <c r="E19" s="13">
        <f>E20</f>
        <v>6300000</v>
      </c>
      <c r="F19" s="10">
        <v>1550000</v>
      </c>
      <c r="G19" s="10">
        <v>1540000</v>
      </c>
      <c r="H19" s="10">
        <v>1600000</v>
      </c>
      <c r="I19" s="10">
        <v>1610000</v>
      </c>
    </row>
    <row r="20" spans="1:9" ht="12.75">
      <c r="A20" s="8"/>
      <c r="B20" s="8"/>
      <c r="C20" s="28" t="s">
        <v>791</v>
      </c>
      <c r="D20" s="30"/>
      <c r="E20" s="10">
        <v>6300000</v>
      </c>
      <c r="F20" s="10"/>
      <c r="G20" s="10"/>
      <c r="H20" s="10"/>
      <c r="I20" s="10"/>
    </row>
    <row r="21" spans="1:9" ht="25.5">
      <c r="A21" s="8"/>
      <c r="B21" s="8"/>
      <c r="C21" s="28" t="s">
        <v>407</v>
      </c>
      <c r="D21" s="30" t="s">
        <v>464</v>
      </c>
      <c r="E21" s="10">
        <v>4000000</v>
      </c>
      <c r="F21" s="10"/>
      <c r="G21" s="10"/>
      <c r="H21" s="10">
        <v>4000000</v>
      </c>
      <c r="I21" s="10"/>
    </row>
    <row r="22" spans="1:9" ht="12.75">
      <c r="A22" s="8"/>
      <c r="B22" s="8"/>
      <c r="C22" s="28"/>
      <c r="D22" s="30"/>
      <c r="E22" s="10"/>
      <c r="F22" s="10"/>
      <c r="G22" s="10"/>
      <c r="H22" s="10"/>
      <c r="I22" s="10"/>
    </row>
    <row r="23" spans="1:9" s="39" customFormat="1" ht="12.75">
      <c r="A23" s="4"/>
      <c r="B23" s="4">
        <v>60015</v>
      </c>
      <c r="C23" s="11" t="s">
        <v>792</v>
      </c>
      <c r="D23" s="37"/>
      <c r="E23" s="13">
        <f>E24+E25+E26+E27+E28+E30+E29+E31+E32+E33+E34</f>
        <v>16302241</v>
      </c>
      <c r="F23" s="13">
        <f>F24+F25+F26+F27+F28+F30+F29+F31+F32+F33+F34</f>
        <v>800000</v>
      </c>
      <c r="G23" s="13">
        <f>G24+G25+G26+G27+G28+G30+G29+G31+G32+G33+G34</f>
        <v>2505177</v>
      </c>
      <c r="H23" s="13">
        <f>H24+H25+H26+H27+H28+H30+H29+H31+H32+H33+H34</f>
        <v>1550748</v>
      </c>
      <c r="I23" s="13">
        <f>I24+I25+I26+I27+I28+I30+I29+I31+I32+I33+I34</f>
        <v>11446316</v>
      </c>
    </row>
    <row r="24" spans="1:9" s="39" customFormat="1" ht="12.75">
      <c r="A24" s="4"/>
      <c r="B24" s="8"/>
      <c r="C24" s="28" t="s">
        <v>531</v>
      </c>
      <c r="D24" s="30" t="s">
        <v>793</v>
      </c>
      <c r="E24" s="10">
        <v>4267500</v>
      </c>
      <c r="F24" s="10">
        <v>800000</v>
      </c>
      <c r="G24" s="10">
        <v>1930000</v>
      </c>
      <c r="H24" s="10">
        <v>1195000</v>
      </c>
      <c r="I24" s="10">
        <v>342500</v>
      </c>
    </row>
    <row r="25" spans="1:9" s="39" customFormat="1" ht="12.75">
      <c r="A25" s="4"/>
      <c r="B25" s="8"/>
      <c r="C25" s="28" t="s">
        <v>252</v>
      </c>
      <c r="D25" s="30" t="s">
        <v>793</v>
      </c>
      <c r="E25" s="10">
        <v>860000</v>
      </c>
      <c r="F25" s="10"/>
      <c r="G25" s="10"/>
      <c r="H25" s="10"/>
      <c r="I25" s="10">
        <v>860000</v>
      </c>
    </row>
    <row r="26" spans="1:9" ht="12.75">
      <c r="A26" s="4"/>
      <c r="B26" s="4"/>
      <c r="C26" s="9" t="s">
        <v>163</v>
      </c>
      <c r="D26" s="30" t="s">
        <v>793</v>
      </c>
      <c r="E26" s="10">
        <v>1350000</v>
      </c>
      <c r="F26" s="17"/>
      <c r="G26" s="17">
        <v>83202</v>
      </c>
      <c r="H26" s="17">
        <v>143865</v>
      </c>
      <c r="I26" s="17">
        <v>1122933</v>
      </c>
    </row>
    <row r="27" spans="1:9" ht="12.75">
      <c r="A27" s="4"/>
      <c r="B27" s="4"/>
      <c r="C27" s="9" t="s">
        <v>516</v>
      </c>
      <c r="D27" s="30" t="s">
        <v>793</v>
      </c>
      <c r="E27" s="10">
        <v>1375000</v>
      </c>
      <c r="F27" s="17"/>
      <c r="G27" s="17">
        <v>60000</v>
      </c>
      <c r="H27" s="17">
        <v>8966</v>
      </c>
      <c r="I27" s="17">
        <v>1306034</v>
      </c>
    </row>
    <row r="28" spans="1:9" ht="25.5">
      <c r="A28" s="4"/>
      <c r="B28" s="4"/>
      <c r="C28" s="9" t="s">
        <v>517</v>
      </c>
      <c r="D28" s="30" t="s">
        <v>793</v>
      </c>
      <c r="E28" s="10">
        <v>372500</v>
      </c>
      <c r="F28" s="17"/>
      <c r="G28" s="17"/>
      <c r="H28" s="17"/>
      <c r="I28" s="17">
        <v>372500</v>
      </c>
    </row>
    <row r="29" spans="1:9" ht="25.5">
      <c r="A29" s="4"/>
      <c r="B29" s="4"/>
      <c r="C29" s="9" t="s">
        <v>518</v>
      </c>
      <c r="D29" s="30" t="s">
        <v>793</v>
      </c>
      <c r="E29" s="10">
        <v>116005</v>
      </c>
      <c r="F29" s="17"/>
      <c r="G29" s="17">
        <v>623</v>
      </c>
      <c r="H29" s="17"/>
      <c r="I29" s="17">
        <v>115382</v>
      </c>
    </row>
    <row r="30" spans="1:9" ht="25.5">
      <c r="A30" s="4"/>
      <c r="B30" s="4"/>
      <c r="C30" s="9" t="s">
        <v>164</v>
      </c>
      <c r="D30" s="30" t="s">
        <v>793</v>
      </c>
      <c r="E30" s="10">
        <v>29036</v>
      </c>
      <c r="F30" s="17"/>
      <c r="G30" s="17"/>
      <c r="H30" s="17">
        <v>29036</v>
      </c>
      <c r="I30" s="17"/>
    </row>
    <row r="31" spans="1:9" ht="12.75">
      <c r="A31" s="4"/>
      <c r="B31" s="4"/>
      <c r="C31" s="9" t="s">
        <v>519</v>
      </c>
      <c r="D31" s="30" t="s">
        <v>793</v>
      </c>
      <c r="E31" s="10">
        <v>250000</v>
      </c>
      <c r="F31" s="17"/>
      <c r="G31" s="17">
        <v>250000</v>
      </c>
      <c r="H31" s="17"/>
      <c r="I31" s="17"/>
    </row>
    <row r="32" spans="1:9" ht="38.25">
      <c r="A32" s="4"/>
      <c r="B32" s="4"/>
      <c r="C32" s="9" t="s">
        <v>246</v>
      </c>
      <c r="D32" s="30" t="s">
        <v>793</v>
      </c>
      <c r="E32" s="10">
        <v>260000</v>
      </c>
      <c r="F32" s="17"/>
      <c r="G32" s="17"/>
      <c r="H32" s="17">
        <v>60000</v>
      </c>
      <c r="I32" s="17">
        <v>200000</v>
      </c>
    </row>
    <row r="33" spans="1:9" ht="25.5">
      <c r="A33" s="4"/>
      <c r="B33" s="4"/>
      <c r="C33" s="9" t="s">
        <v>343</v>
      </c>
      <c r="D33" s="30" t="s">
        <v>793</v>
      </c>
      <c r="E33" s="10">
        <v>4000000</v>
      </c>
      <c r="F33" s="17"/>
      <c r="G33" s="17">
        <v>181352</v>
      </c>
      <c r="H33" s="17">
        <v>107781</v>
      </c>
      <c r="I33" s="17">
        <v>3710867</v>
      </c>
    </row>
    <row r="34" spans="1:9" ht="25.5">
      <c r="A34" s="4"/>
      <c r="B34" s="4"/>
      <c r="C34" s="9" t="s">
        <v>253</v>
      </c>
      <c r="D34" s="30" t="s">
        <v>793</v>
      </c>
      <c r="E34" s="10">
        <v>3422200</v>
      </c>
      <c r="F34" s="17"/>
      <c r="G34" s="17"/>
      <c r="H34" s="17">
        <v>6100</v>
      </c>
      <c r="I34" s="17">
        <v>3416100</v>
      </c>
    </row>
    <row r="35" spans="1:9" s="39" customFormat="1" ht="12.75">
      <c r="A35" s="4"/>
      <c r="B35" s="4">
        <v>60016</v>
      </c>
      <c r="C35" s="11" t="s">
        <v>795</v>
      </c>
      <c r="D35" s="37"/>
      <c r="E35" s="13">
        <f>E36+E37+E39+E40+E41+E42+E43+E44+E38+E45</f>
        <v>5684959</v>
      </c>
      <c r="F35" s="13">
        <f>F36+F37+F39+F40+F41+F42+F43+F44+F38+F45</f>
        <v>1018500</v>
      </c>
      <c r="G35" s="13">
        <f>G36+G37+G39+G40+G41+G42+G43+G44+G38+G45</f>
        <v>1110556</v>
      </c>
      <c r="H35" s="13">
        <f>H36+H37+H39+H40+H41+H42+H43+H44+H38+H45</f>
        <v>1011385</v>
      </c>
      <c r="I35" s="13">
        <f>I36+I37+I39+I40+I41+I42+I43+I44+I38+I45</f>
        <v>2544518</v>
      </c>
    </row>
    <row r="36" spans="1:9" ht="12.75">
      <c r="A36" s="8"/>
      <c r="B36" s="8"/>
      <c r="C36" s="28" t="s">
        <v>531</v>
      </c>
      <c r="D36" s="30" t="s">
        <v>793</v>
      </c>
      <c r="E36" s="10">
        <v>1950000</v>
      </c>
      <c r="F36" s="10">
        <v>510000</v>
      </c>
      <c r="G36" s="10">
        <v>362000</v>
      </c>
      <c r="H36" s="10">
        <v>539000</v>
      </c>
      <c r="I36" s="10">
        <v>539000</v>
      </c>
    </row>
    <row r="37" spans="1:9" ht="12.75">
      <c r="A37" s="8"/>
      <c r="B37" s="8"/>
      <c r="C37" s="155" t="s">
        <v>465</v>
      </c>
      <c r="D37" s="30" t="s">
        <v>793</v>
      </c>
      <c r="E37" s="10">
        <v>1000000</v>
      </c>
      <c r="F37" s="10">
        <v>258500</v>
      </c>
      <c r="G37" s="10">
        <v>404000</v>
      </c>
      <c r="H37" s="10">
        <v>189000</v>
      </c>
      <c r="I37" s="10">
        <v>148500</v>
      </c>
    </row>
    <row r="38" spans="1:9" ht="25.5">
      <c r="A38" s="8"/>
      <c r="B38" s="8"/>
      <c r="C38" s="9" t="s">
        <v>165</v>
      </c>
      <c r="D38" s="30" t="s">
        <v>793</v>
      </c>
      <c r="E38" s="10">
        <v>40000</v>
      </c>
      <c r="F38" s="17"/>
      <c r="G38" s="17"/>
      <c r="H38" s="17">
        <v>302</v>
      </c>
      <c r="I38" s="17">
        <v>39698</v>
      </c>
    </row>
    <row r="39" spans="1:9" ht="25.5">
      <c r="A39" s="8"/>
      <c r="B39" s="8"/>
      <c r="C39" s="9" t="s">
        <v>520</v>
      </c>
      <c r="D39" s="30" t="s">
        <v>793</v>
      </c>
      <c r="E39" s="10">
        <v>85400</v>
      </c>
      <c r="F39" s="17"/>
      <c r="G39" s="17">
        <v>12200</v>
      </c>
      <c r="H39" s="17"/>
      <c r="I39" s="17">
        <v>73200</v>
      </c>
    </row>
    <row r="40" spans="1:9" ht="25.5">
      <c r="A40" s="8"/>
      <c r="B40" s="8"/>
      <c r="C40" s="9" t="s">
        <v>521</v>
      </c>
      <c r="D40" s="30" t="s">
        <v>793</v>
      </c>
      <c r="E40" s="10">
        <v>400000</v>
      </c>
      <c r="F40" s="17"/>
      <c r="G40" s="17">
        <v>32105</v>
      </c>
      <c r="H40" s="17"/>
      <c r="I40" s="17">
        <v>367895</v>
      </c>
    </row>
    <row r="41" spans="1:9" ht="25.5">
      <c r="A41" s="8"/>
      <c r="B41" s="8"/>
      <c r="C41" s="9" t="s">
        <v>523</v>
      </c>
      <c r="D41" s="30" t="s">
        <v>793</v>
      </c>
      <c r="E41" s="10">
        <v>399559</v>
      </c>
      <c r="F41" s="17"/>
      <c r="G41" s="17">
        <v>45251</v>
      </c>
      <c r="H41" s="17">
        <v>33331</v>
      </c>
      <c r="I41" s="17">
        <v>320977</v>
      </c>
    </row>
    <row r="42" spans="1:9" ht="12.75">
      <c r="A42" s="8"/>
      <c r="B42" s="8"/>
      <c r="C42" s="28" t="s">
        <v>796</v>
      </c>
      <c r="D42" s="30" t="s">
        <v>797</v>
      </c>
      <c r="E42" s="10">
        <v>1150000</v>
      </c>
      <c r="F42" s="10">
        <v>250000</v>
      </c>
      <c r="G42" s="10">
        <v>225000</v>
      </c>
      <c r="H42" s="10">
        <v>225000</v>
      </c>
      <c r="I42" s="10">
        <v>450000</v>
      </c>
    </row>
    <row r="43" spans="1:9" ht="12.75">
      <c r="A43" s="8"/>
      <c r="B43" s="8"/>
      <c r="C43" s="28" t="s">
        <v>798</v>
      </c>
      <c r="D43" s="26" t="s">
        <v>770</v>
      </c>
      <c r="E43" s="10">
        <v>70000</v>
      </c>
      <c r="F43" s="10"/>
      <c r="G43" s="10">
        <v>30000</v>
      </c>
      <c r="H43" s="10">
        <v>20000</v>
      </c>
      <c r="I43" s="10">
        <v>20000</v>
      </c>
    </row>
    <row r="44" spans="1:9" ht="12.75">
      <c r="A44" s="8"/>
      <c r="B44" s="8"/>
      <c r="C44" s="155" t="s">
        <v>522</v>
      </c>
      <c r="D44" s="30" t="s">
        <v>793</v>
      </c>
      <c r="E44" s="10">
        <v>390000</v>
      </c>
      <c r="F44" s="10"/>
      <c r="G44" s="10"/>
      <c r="H44" s="10">
        <v>4752</v>
      </c>
      <c r="I44" s="10">
        <v>385248</v>
      </c>
    </row>
    <row r="45" spans="1:9" ht="12.75">
      <c r="A45" s="8"/>
      <c r="B45" s="8"/>
      <c r="C45" s="155" t="s">
        <v>166</v>
      </c>
      <c r="D45" s="30" t="s">
        <v>785</v>
      </c>
      <c r="E45" s="10">
        <v>200000</v>
      </c>
      <c r="F45" s="10"/>
      <c r="G45" s="10"/>
      <c r="H45" s="10"/>
      <c r="I45" s="10">
        <v>200000</v>
      </c>
    </row>
    <row r="46" spans="1:9" s="39" customFormat="1" ht="12.75">
      <c r="A46" s="4"/>
      <c r="B46" s="4">
        <v>60017</v>
      </c>
      <c r="C46" s="49" t="s">
        <v>382</v>
      </c>
      <c r="D46" s="30"/>
      <c r="E46" s="13">
        <f>E47+E48+E49+E50</f>
        <v>602120</v>
      </c>
      <c r="F46" s="13">
        <f>F47+F48+F49+F50</f>
        <v>0</v>
      </c>
      <c r="G46" s="13">
        <f>G47+G48+G49+G50</f>
        <v>11900</v>
      </c>
      <c r="H46" s="13">
        <f>H47+H48+H49+H50</f>
        <v>109500</v>
      </c>
      <c r="I46" s="13">
        <f>I47+I48+I49+I50</f>
        <v>480720</v>
      </c>
    </row>
    <row r="47" spans="1:9" s="39" customFormat="1" ht="12.75">
      <c r="A47" s="4"/>
      <c r="B47" s="4"/>
      <c r="C47" s="28" t="s">
        <v>531</v>
      </c>
      <c r="D47" s="30" t="s">
        <v>793</v>
      </c>
      <c r="E47" s="10">
        <v>100000</v>
      </c>
      <c r="F47" s="13"/>
      <c r="G47" s="13"/>
      <c r="H47" s="10">
        <v>100000</v>
      </c>
      <c r="I47" s="10"/>
    </row>
    <row r="48" spans="1:9" ht="12.75">
      <c r="A48" s="8"/>
      <c r="B48" s="8"/>
      <c r="C48" s="55" t="s">
        <v>168</v>
      </c>
      <c r="D48" s="30" t="s">
        <v>793</v>
      </c>
      <c r="E48" s="10">
        <v>13420</v>
      </c>
      <c r="F48" s="10"/>
      <c r="G48" s="10"/>
      <c r="H48" s="10"/>
      <c r="I48" s="10">
        <v>13420</v>
      </c>
    </row>
    <row r="49" spans="1:9" ht="25.5">
      <c r="A49" s="8"/>
      <c r="B49" s="8"/>
      <c r="C49" s="55" t="s">
        <v>167</v>
      </c>
      <c r="D49" s="26" t="s">
        <v>770</v>
      </c>
      <c r="E49" s="10">
        <v>449000</v>
      </c>
      <c r="F49" s="10"/>
      <c r="G49" s="10">
        <v>2400</v>
      </c>
      <c r="H49" s="10"/>
      <c r="I49" s="10">
        <v>446600</v>
      </c>
    </row>
    <row r="50" spans="1:9" ht="25.5">
      <c r="A50" s="8"/>
      <c r="B50" s="8"/>
      <c r="C50" s="55" t="s">
        <v>263</v>
      </c>
      <c r="D50" s="26"/>
      <c r="E50" s="10">
        <v>39700</v>
      </c>
      <c r="F50" s="10"/>
      <c r="G50" s="10">
        <v>9500</v>
      </c>
      <c r="H50" s="10">
        <v>9500</v>
      </c>
      <c r="I50" s="10">
        <v>20700</v>
      </c>
    </row>
    <row r="51" spans="1:9" ht="12.75">
      <c r="A51" s="8"/>
      <c r="B51" s="4">
        <v>60095</v>
      </c>
      <c r="C51" s="49" t="s">
        <v>587</v>
      </c>
      <c r="D51" s="26" t="s">
        <v>441</v>
      </c>
      <c r="E51" s="13">
        <f>E52+E53</f>
        <v>265000</v>
      </c>
      <c r="F51" s="13">
        <f>F52+F53</f>
        <v>0</v>
      </c>
      <c r="G51" s="13">
        <f>G52+G53</f>
        <v>0</v>
      </c>
      <c r="H51" s="13">
        <f>H52+H53</f>
        <v>0</v>
      </c>
      <c r="I51" s="13">
        <f>I52+I53</f>
        <v>265000</v>
      </c>
    </row>
    <row r="52" spans="1:9" ht="25.5">
      <c r="A52" s="8"/>
      <c r="B52" s="8"/>
      <c r="C52" s="55" t="s">
        <v>169</v>
      </c>
      <c r="D52" s="26"/>
      <c r="E52" s="10">
        <v>239000</v>
      </c>
      <c r="F52" s="10"/>
      <c r="G52" s="10"/>
      <c r="H52" s="10"/>
      <c r="I52" s="10">
        <v>239000</v>
      </c>
    </row>
    <row r="53" spans="1:9" ht="25.5">
      <c r="A53" s="8"/>
      <c r="B53" s="8"/>
      <c r="C53" s="9" t="s">
        <v>344</v>
      </c>
      <c r="D53" s="26"/>
      <c r="E53" s="10">
        <v>26000</v>
      </c>
      <c r="F53" s="10"/>
      <c r="G53" s="10"/>
      <c r="H53" s="10"/>
      <c r="I53" s="10">
        <v>26000</v>
      </c>
    </row>
    <row r="54" spans="1:9" ht="27" customHeight="1">
      <c r="A54" s="2">
        <v>630</v>
      </c>
      <c r="B54" s="2"/>
      <c r="C54" s="3" t="s">
        <v>466</v>
      </c>
      <c r="D54" s="69"/>
      <c r="E54" s="3">
        <f>E55</f>
        <v>17000</v>
      </c>
      <c r="F54" s="3">
        <f>F55</f>
        <v>3525</v>
      </c>
      <c r="G54" s="3">
        <f>G55</f>
        <v>5425</v>
      </c>
      <c r="H54" s="3">
        <f>H55</f>
        <v>4525</v>
      </c>
      <c r="I54" s="3">
        <f>I55</f>
        <v>3525</v>
      </c>
    </row>
    <row r="55" spans="1:9" ht="12.75">
      <c r="A55" s="8"/>
      <c r="B55" s="8">
        <v>63001</v>
      </c>
      <c r="C55" s="115" t="s">
        <v>467</v>
      </c>
      <c r="D55" s="26"/>
      <c r="E55" s="10">
        <f>E56</f>
        <v>17000</v>
      </c>
      <c r="F55" s="10">
        <v>3525</v>
      </c>
      <c r="G55" s="10">
        <v>5425</v>
      </c>
      <c r="H55" s="10">
        <v>4525</v>
      </c>
      <c r="I55" s="10">
        <v>3525</v>
      </c>
    </row>
    <row r="56" spans="1:9" ht="25.5">
      <c r="A56" s="8"/>
      <c r="B56" s="8"/>
      <c r="C56" s="156" t="s">
        <v>468</v>
      </c>
      <c r="D56" s="26" t="s">
        <v>469</v>
      </c>
      <c r="E56" s="10">
        <v>17000</v>
      </c>
      <c r="F56" s="10"/>
      <c r="G56" s="10"/>
      <c r="H56" s="10"/>
      <c r="I56" s="10"/>
    </row>
    <row r="57" spans="1:9" ht="12.75">
      <c r="A57" s="8"/>
      <c r="B57" s="8"/>
      <c r="C57" s="55"/>
      <c r="D57" s="26"/>
      <c r="E57" s="10"/>
      <c r="F57" s="10"/>
      <c r="G57" s="10"/>
      <c r="H57" s="10"/>
      <c r="I57" s="10"/>
    </row>
    <row r="58" spans="1:9" ht="19.5" customHeight="1">
      <c r="A58" s="2">
        <v>700</v>
      </c>
      <c r="B58" s="2"/>
      <c r="C58" s="3" t="s">
        <v>800</v>
      </c>
      <c r="D58" s="69"/>
      <c r="E58" s="3">
        <f>E60+E68+E74+E80+E82</f>
        <v>33007462</v>
      </c>
      <c r="F58" s="3">
        <f>F60+F68+F74+F80+F82</f>
        <v>9296612</v>
      </c>
      <c r="G58" s="3">
        <f>G60+G68+G74+G80+G82</f>
        <v>8031250</v>
      </c>
      <c r="H58" s="3">
        <f>H60+H68+H74+H80+H82</f>
        <v>7710216</v>
      </c>
      <c r="I58" s="3">
        <f>I60+I68+I74+I80+I82</f>
        <v>7969384</v>
      </c>
    </row>
    <row r="59" spans="1:9" ht="12.75">
      <c r="A59" s="4"/>
      <c r="B59" s="4"/>
      <c r="C59" s="13"/>
      <c r="D59" s="108"/>
      <c r="E59" s="13"/>
      <c r="F59" s="13"/>
      <c r="G59" s="13"/>
      <c r="H59" s="13"/>
      <c r="I59" s="13"/>
    </row>
    <row r="60" spans="1:9" s="39" customFormat="1" ht="12.75">
      <c r="A60" s="4"/>
      <c r="B60" s="4">
        <v>70001</v>
      </c>
      <c r="C60" s="51" t="s">
        <v>801</v>
      </c>
      <c r="E60" s="13">
        <f>E61+E62+E63+E64+E65+E66+E67</f>
        <v>789100</v>
      </c>
      <c r="F60" s="13">
        <f>F61+F62+F63+F64+F65+F66+F67</f>
        <v>19250</v>
      </c>
      <c r="G60" s="13">
        <f>G61+G62+G63+G64+G65+G66+G67</f>
        <v>19250</v>
      </c>
      <c r="H60" s="13">
        <f>H61+H62+H63+H64+H65+H66+H67</f>
        <v>79216</v>
      </c>
      <c r="I60" s="13">
        <f>I61+I62+I63+I64+I65+I66+I67</f>
        <v>671384</v>
      </c>
    </row>
    <row r="61" spans="1:9" ht="12.75">
      <c r="A61" s="4"/>
      <c r="B61" s="8"/>
      <c r="C61" s="157" t="s">
        <v>470</v>
      </c>
      <c r="D61" s="168" t="s">
        <v>265</v>
      </c>
      <c r="E61" s="10">
        <v>57000</v>
      </c>
      <c r="F61" s="10">
        <v>14250</v>
      </c>
      <c r="G61" s="10">
        <v>14250</v>
      </c>
      <c r="H61" s="10">
        <v>14250</v>
      </c>
      <c r="I61" s="10">
        <v>14250</v>
      </c>
    </row>
    <row r="62" spans="1:9" ht="25.5">
      <c r="A62" s="4"/>
      <c r="B62" s="8"/>
      <c r="C62" s="157" t="s">
        <v>471</v>
      </c>
      <c r="D62" s="26" t="s">
        <v>785</v>
      </c>
      <c r="E62" s="10">
        <v>20000</v>
      </c>
      <c r="F62" s="10">
        <v>5000</v>
      </c>
      <c r="G62" s="10">
        <v>5000</v>
      </c>
      <c r="H62" s="10">
        <v>5000</v>
      </c>
      <c r="I62" s="10">
        <v>5000</v>
      </c>
    </row>
    <row r="63" spans="1:9" ht="38.25">
      <c r="A63" s="8"/>
      <c r="B63" s="8"/>
      <c r="C63" s="23" t="s">
        <v>487</v>
      </c>
      <c r="D63" s="97" t="s">
        <v>785</v>
      </c>
      <c r="E63" s="10">
        <v>160000</v>
      </c>
      <c r="F63" s="10"/>
      <c r="G63" s="10"/>
      <c r="H63" s="10">
        <v>27866</v>
      </c>
      <c r="I63" s="10">
        <v>132134</v>
      </c>
    </row>
    <row r="64" spans="1:9" ht="25.5">
      <c r="A64" s="8"/>
      <c r="B64" s="8"/>
      <c r="C64" s="23" t="s">
        <v>170</v>
      </c>
      <c r="D64" s="97"/>
      <c r="E64" s="10">
        <v>503000</v>
      </c>
      <c r="F64" s="10"/>
      <c r="G64" s="10"/>
      <c r="H64" s="10">
        <v>32100</v>
      </c>
      <c r="I64" s="10">
        <v>470900</v>
      </c>
    </row>
    <row r="65" spans="1:9" ht="25.5">
      <c r="A65" s="8"/>
      <c r="B65" s="8"/>
      <c r="C65" s="23" t="s">
        <v>171</v>
      </c>
      <c r="D65" s="97"/>
      <c r="E65" s="10">
        <v>30500</v>
      </c>
      <c r="F65" s="10"/>
      <c r="G65" s="10"/>
      <c r="H65" s="10"/>
      <c r="I65" s="10">
        <v>30500</v>
      </c>
    </row>
    <row r="66" spans="1:9" ht="25.5">
      <c r="A66" s="8"/>
      <c r="B66" s="8"/>
      <c r="C66" s="9" t="s">
        <v>345</v>
      </c>
      <c r="D66" s="97"/>
      <c r="E66" s="10">
        <v>7600</v>
      </c>
      <c r="F66" s="10"/>
      <c r="G66" s="10"/>
      <c r="H66" s="10"/>
      <c r="I66" s="10">
        <v>7600</v>
      </c>
    </row>
    <row r="67" spans="1:9" ht="38.25">
      <c r="A67" s="8"/>
      <c r="B67" s="8"/>
      <c r="C67" s="9" t="s">
        <v>346</v>
      </c>
      <c r="D67" s="97"/>
      <c r="E67" s="10">
        <v>11000</v>
      </c>
      <c r="F67" s="10"/>
      <c r="G67" s="10"/>
      <c r="H67" s="10"/>
      <c r="I67" s="10">
        <v>11000</v>
      </c>
    </row>
    <row r="68" spans="1:9" s="39" customFormat="1" ht="25.5">
      <c r="A68" s="4"/>
      <c r="B68" s="4">
        <v>70004</v>
      </c>
      <c r="C68" s="11" t="s">
        <v>366</v>
      </c>
      <c r="D68" s="26" t="s">
        <v>510</v>
      </c>
      <c r="E68" s="13">
        <f>E69+E70+E71+E72+E73</f>
        <v>22217362</v>
      </c>
      <c r="F68" s="13">
        <f>F69+F70+F71+F72+F73</f>
        <v>5030362</v>
      </c>
      <c r="G68" s="13">
        <f>G69+G70+G71+G72+G73</f>
        <v>6600000</v>
      </c>
      <c r="H68" s="13">
        <f>H69+H70+H71+H72+H73</f>
        <v>6300000</v>
      </c>
      <c r="I68" s="13">
        <f>I69+I70+I71+I72+I73</f>
        <v>4287000</v>
      </c>
    </row>
    <row r="69" spans="1:9" s="39" customFormat="1" ht="12.75">
      <c r="A69" s="4"/>
      <c r="B69" s="4"/>
      <c r="C69" s="28" t="s">
        <v>396</v>
      </c>
      <c r="D69" s="97"/>
      <c r="E69" s="10">
        <v>8480362</v>
      </c>
      <c r="F69" s="20">
        <v>1930862</v>
      </c>
      <c r="G69" s="20">
        <v>3137500</v>
      </c>
      <c r="H69" s="20">
        <v>2562500</v>
      </c>
      <c r="I69" s="20">
        <v>849500</v>
      </c>
    </row>
    <row r="70" spans="1:9" ht="12.75">
      <c r="A70" s="4"/>
      <c r="B70" s="4"/>
      <c r="C70" s="28" t="s">
        <v>397</v>
      </c>
      <c r="E70" s="10">
        <v>9750000</v>
      </c>
      <c r="F70" s="10">
        <v>2100000</v>
      </c>
      <c r="G70" s="10">
        <v>2500000</v>
      </c>
      <c r="H70" s="10">
        <v>2775000</v>
      </c>
      <c r="I70" s="10">
        <v>2375000</v>
      </c>
    </row>
    <row r="71" spans="1:9" ht="12.75">
      <c r="A71" s="8"/>
      <c r="B71" s="8"/>
      <c r="C71" s="28" t="s">
        <v>398</v>
      </c>
      <c r="D71" s="98"/>
      <c r="E71" s="10">
        <v>2650000</v>
      </c>
      <c r="F71" s="10">
        <v>662500</v>
      </c>
      <c r="G71" s="10">
        <v>662500</v>
      </c>
      <c r="H71" s="10">
        <v>662500</v>
      </c>
      <c r="I71" s="10">
        <v>662500</v>
      </c>
    </row>
    <row r="72" spans="1:9" ht="25.5">
      <c r="A72" s="8"/>
      <c r="B72" s="8"/>
      <c r="C72" s="158" t="s">
        <v>406</v>
      </c>
      <c r="D72" s="98"/>
      <c r="E72" s="10">
        <v>337000</v>
      </c>
      <c r="F72" s="10">
        <v>337000</v>
      </c>
      <c r="G72" s="10"/>
      <c r="H72" s="10"/>
      <c r="I72" s="10"/>
    </row>
    <row r="73" spans="1:9" ht="12.75">
      <c r="A73" s="8"/>
      <c r="B73" s="8"/>
      <c r="C73" s="158" t="s">
        <v>264</v>
      </c>
      <c r="D73" s="98"/>
      <c r="E73" s="10">
        <v>1000000</v>
      </c>
      <c r="F73" s="10"/>
      <c r="G73" s="10">
        <v>300000</v>
      </c>
      <c r="H73" s="10">
        <v>300000</v>
      </c>
      <c r="I73" s="10">
        <v>400000</v>
      </c>
    </row>
    <row r="74" spans="1:9" s="39" customFormat="1" ht="12.75">
      <c r="A74" s="4"/>
      <c r="B74" s="4">
        <v>70005</v>
      </c>
      <c r="C74" s="11" t="s">
        <v>803</v>
      </c>
      <c r="D74" s="37"/>
      <c r="E74" s="13">
        <f>SUM(E75:E79)</f>
        <v>8061000</v>
      </c>
      <c r="F74" s="13">
        <f>SUM(F75:F79)</f>
        <v>4139500</v>
      </c>
      <c r="G74" s="13">
        <f>SUM(G75:G79)</f>
        <v>1299500</v>
      </c>
      <c r="H74" s="13">
        <f>SUM(H75:H79)</f>
        <v>1223500</v>
      </c>
      <c r="I74" s="13">
        <f>SUM(I75:I79)</f>
        <v>1398500</v>
      </c>
    </row>
    <row r="75" spans="1:9" ht="25.5">
      <c r="A75" s="4"/>
      <c r="B75" s="8"/>
      <c r="C75" s="28" t="s">
        <v>566</v>
      </c>
      <c r="D75" s="26" t="s">
        <v>804</v>
      </c>
      <c r="E75" s="10">
        <v>7070000</v>
      </c>
      <c r="F75" s="10">
        <v>3980000</v>
      </c>
      <c r="G75" s="10">
        <v>1140000</v>
      </c>
      <c r="H75" s="10">
        <v>1064000</v>
      </c>
      <c r="I75" s="10">
        <v>886000</v>
      </c>
    </row>
    <row r="76" spans="1:9" ht="12.75">
      <c r="A76" s="4"/>
      <c r="B76" s="8"/>
      <c r="C76" s="28" t="s">
        <v>566</v>
      </c>
      <c r="D76" s="30" t="s">
        <v>794</v>
      </c>
      <c r="E76" s="10">
        <v>150000</v>
      </c>
      <c r="F76" s="10">
        <v>37000</v>
      </c>
      <c r="G76" s="10">
        <v>37000</v>
      </c>
      <c r="H76" s="10">
        <v>37000</v>
      </c>
      <c r="I76" s="10">
        <v>39000</v>
      </c>
    </row>
    <row r="77" spans="1:9" ht="38.25">
      <c r="A77" s="4"/>
      <c r="B77" s="8"/>
      <c r="C77" s="176" t="s">
        <v>347</v>
      </c>
      <c r="D77" s="30"/>
      <c r="E77" s="10">
        <v>350000</v>
      </c>
      <c r="F77" s="10"/>
      <c r="G77" s="10"/>
      <c r="H77" s="10"/>
      <c r="I77" s="10">
        <v>350000</v>
      </c>
    </row>
    <row r="78" spans="1:9" ht="25.5">
      <c r="A78" s="4"/>
      <c r="B78" s="8"/>
      <c r="C78" s="28" t="s">
        <v>565</v>
      </c>
      <c r="D78" s="26" t="s">
        <v>472</v>
      </c>
      <c r="E78" s="10">
        <v>71000</v>
      </c>
      <c r="F78" s="10">
        <v>17500</v>
      </c>
      <c r="G78" s="10">
        <v>17500</v>
      </c>
      <c r="H78" s="10">
        <v>17500</v>
      </c>
      <c r="I78" s="10">
        <v>18500</v>
      </c>
    </row>
    <row r="79" spans="1:9" ht="25.5">
      <c r="A79" s="4"/>
      <c r="B79" s="8"/>
      <c r="C79" s="28" t="s">
        <v>408</v>
      </c>
      <c r="D79" s="26" t="s">
        <v>804</v>
      </c>
      <c r="E79" s="10">
        <v>420000</v>
      </c>
      <c r="F79" s="10">
        <v>105000</v>
      </c>
      <c r="G79" s="10">
        <v>105000</v>
      </c>
      <c r="H79" s="10">
        <v>105000</v>
      </c>
      <c r="I79" s="10">
        <v>105000</v>
      </c>
    </row>
    <row r="80" spans="1:9" ht="12.75">
      <c r="A80" s="4"/>
      <c r="B80" s="4">
        <v>70021</v>
      </c>
      <c r="C80" s="71" t="s">
        <v>348</v>
      </c>
      <c r="D80" s="26"/>
      <c r="E80" s="13">
        <f>E81</f>
        <v>1500000</v>
      </c>
      <c r="F80" s="13">
        <f>F81</f>
        <v>0</v>
      </c>
      <c r="G80" s="13">
        <f>G81</f>
        <v>0</v>
      </c>
      <c r="H80" s="13">
        <f>H81</f>
        <v>0</v>
      </c>
      <c r="I80" s="13">
        <f>I81</f>
        <v>1500000</v>
      </c>
    </row>
    <row r="81" spans="1:9" ht="25.5">
      <c r="A81" s="4"/>
      <c r="B81" s="8"/>
      <c r="C81" s="176" t="s">
        <v>349</v>
      </c>
      <c r="D81" s="13" t="s">
        <v>510</v>
      </c>
      <c r="E81" s="10">
        <v>1500000</v>
      </c>
      <c r="F81" s="10"/>
      <c r="G81" s="10"/>
      <c r="H81" s="10"/>
      <c r="I81" s="10">
        <v>1500000</v>
      </c>
    </row>
    <row r="82" spans="1:9" s="39" customFormat="1" ht="12.75">
      <c r="A82" s="4"/>
      <c r="B82" s="4">
        <v>70095</v>
      </c>
      <c r="C82" s="11" t="s">
        <v>779</v>
      </c>
      <c r="D82" s="37"/>
      <c r="E82" s="13">
        <f>E83+E84+E85</f>
        <v>440000</v>
      </c>
      <c r="F82" s="13">
        <f>F83+F84+F85</f>
        <v>107500</v>
      </c>
      <c r="G82" s="13">
        <f>G83+G84+G85</f>
        <v>112500</v>
      </c>
      <c r="H82" s="13">
        <f>H83+H84+H85</f>
        <v>107500</v>
      </c>
      <c r="I82" s="13">
        <f>I83+I84+I85</f>
        <v>112500</v>
      </c>
    </row>
    <row r="83" spans="1:9" s="39" customFormat="1" ht="12.75">
      <c r="A83" s="4"/>
      <c r="B83" s="4"/>
      <c r="C83" s="28" t="s">
        <v>533</v>
      </c>
      <c r="D83" s="168" t="s">
        <v>265</v>
      </c>
      <c r="E83" s="10">
        <v>10000</v>
      </c>
      <c r="F83" s="13"/>
      <c r="G83" s="10">
        <v>5000</v>
      </c>
      <c r="H83" s="10"/>
      <c r="I83" s="10">
        <v>5000</v>
      </c>
    </row>
    <row r="84" spans="1:9" ht="12.75">
      <c r="A84" s="8"/>
      <c r="B84" s="8"/>
      <c r="C84" s="28" t="s">
        <v>473</v>
      </c>
      <c r="D84" s="26" t="s">
        <v>475</v>
      </c>
      <c r="E84" s="10">
        <v>230000</v>
      </c>
      <c r="F84" s="10">
        <v>57500</v>
      </c>
      <c r="G84" s="10">
        <v>57500</v>
      </c>
      <c r="H84" s="10">
        <v>57500</v>
      </c>
      <c r="I84" s="10">
        <v>57500</v>
      </c>
    </row>
    <row r="85" spans="1:9" ht="25.5">
      <c r="A85" s="8"/>
      <c r="B85" s="8"/>
      <c r="C85" s="28" t="s">
        <v>474</v>
      </c>
      <c r="D85" s="26" t="s">
        <v>510</v>
      </c>
      <c r="E85" s="10">
        <v>200000</v>
      </c>
      <c r="F85" s="10">
        <v>50000</v>
      </c>
      <c r="G85" s="10">
        <v>50000</v>
      </c>
      <c r="H85" s="10">
        <v>50000</v>
      </c>
      <c r="I85" s="10">
        <v>50000</v>
      </c>
    </row>
    <row r="86" spans="1:9" ht="12.75">
      <c r="A86" s="8"/>
      <c r="B86" s="8"/>
      <c r="C86" s="28"/>
      <c r="D86" s="54"/>
      <c r="E86" s="10"/>
      <c r="F86" s="34"/>
      <c r="G86" s="10"/>
      <c r="H86" s="34"/>
      <c r="I86" s="34"/>
    </row>
    <row r="87" spans="1:9" ht="21.75" customHeight="1">
      <c r="A87" s="2">
        <v>710</v>
      </c>
      <c r="B87" s="2"/>
      <c r="C87" s="3" t="s">
        <v>805</v>
      </c>
      <c r="D87" s="69"/>
      <c r="E87" s="3">
        <f>E88+E90+E92+E96</f>
        <v>2089373</v>
      </c>
      <c r="F87" s="3">
        <f>F88+F90+F92+F96</f>
        <v>336500</v>
      </c>
      <c r="G87" s="3">
        <f>G88+G90+G92+G96</f>
        <v>538242</v>
      </c>
      <c r="H87" s="3">
        <f>H88+H90+H92+H96</f>
        <v>624774</v>
      </c>
      <c r="I87" s="3">
        <f>I88+I90+I92+I96</f>
        <v>589857</v>
      </c>
    </row>
    <row r="88" spans="1:9" s="39" customFormat="1" ht="12.75">
      <c r="A88" s="4"/>
      <c r="B88" s="4">
        <v>71004</v>
      </c>
      <c r="C88" s="11" t="s">
        <v>806</v>
      </c>
      <c r="E88" s="13">
        <f>E89</f>
        <v>215000</v>
      </c>
      <c r="F88" s="13">
        <f>F89</f>
        <v>100000</v>
      </c>
      <c r="G88" s="13">
        <f>G89</f>
        <v>100000</v>
      </c>
      <c r="H88" s="13">
        <f>H89</f>
        <v>15000</v>
      </c>
      <c r="I88" s="13">
        <f>I89</f>
        <v>0</v>
      </c>
    </row>
    <row r="89" spans="1:9" s="39" customFormat="1" ht="25.5">
      <c r="A89" s="4"/>
      <c r="B89" s="4"/>
      <c r="C89" s="28" t="s">
        <v>534</v>
      </c>
      <c r="D89" s="26" t="s">
        <v>807</v>
      </c>
      <c r="E89" s="10">
        <v>215000</v>
      </c>
      <c r="F89" s="10">
        <v>100000</v>
      </c>
      <c r="G89" s="10">
        <v>100000</v>
      </c>
      <c r="H89" s="10">
        <v>15000</v>
      </c>
      <c r="I89" s="10"/>
    </row>
    <row r="90" spans="1:9" s="39" customFormat="1" ht="25.5">
      <c r="A90" s="4"/>
      <c r="B90" s="4">
        <v>71013</v>
      </c>
      <c r="C90" s="11" t="s">
        <v>808</v>
      </c>
      <c r="D90" s="26" t="s">
        <v>804</v>
      </c>
      <c r="E90" s="13">
        <f>E91</f>
        <v>50000</v>
      </c>
      <c r="F90" s="13"/>
      <c r="G90" s="13"/>
      <c r="H90" s="13"/>
      <c r="I90" s="13">
        <v>50000</v>
      </c>
    </row>
    <row r="91" spans="1:9" ht="12.75">
      <c r="A91" s="4"/>
      <c r="B91" s="8"/>
      <c r="C91" s="28" t="s">
        <v>565</v>
      </c>
      <c r="E91" s="10">
        <v>50000</v>
      </c>
      <c r="F91" s="10"/>
      <c r="G91" s="10">
        <v>16000</v>
      </c>
      <c r="H91" s="10">
        <v>16000</v>
      </c>
      <c r="I91" s="10">
        <v>18000</v>
      </c>
    </row>
    <row r="92" spans="1:9" s="39" customFormat="1" ht="25.5">
      <c r="A92" s="4"/>
      <c r="B92" s="4">
        <v>71015</v>
      </c>
      <c r="C92" s="11" t="s">
        <v>809</v>
      </c>
      <c r="D92" s="30" t="s">
        <v>810</v>
      </c>
      <c r="E92" s="13">
        <f>E94+E95+E93</f>
        <v>243373</v>
      </c>
      <c r="F92" s="13">
        <f>F94+F95+F93</f>
        <v>44500</v>
      </c>
      <c r="G92" s="13">
        <f>G94+G95+G93</f>
        <v>56242</v>
      </c>
      <c r="H92" s="13">
        <f>H94+H95+H93</f>
        <v>80558</v>
      </c>
      <c r="I92" s="13">
        <f>I94+I95+I93</f>
        <v>62073</v>
      </c>
    </row>
    <row r="93" spans="1:9" s="39" customFormat="1" ht="12.75">
      <c r="A93" s="4"/>
      <c r="B93" s="4"/>
      <c r="C93" s="28" t="s">
        <v>473</v>
      </c>
      <c r="D93" s="30"/>
      <c r="E93" s="10">
        <v>18000</v>
      </c>
      <c r="F93" s="10">
        <v>4500</v>
      </c>
      <c r="G93" s="10">
        <v>4500</v>
      </c>
      <c r="H93" s="10">
        <v>4500</v>
      </c>
      <c r="I93" s="10">
        <v>4500</v>
      </c>
    </row>
    <row r="94" spans="1:9" ht="12.75">
      <c r="A94" s="4"/>
      <c r="B94" s="8"/>
      <c r="C94" s="28" t="s">
        <v>565</v>
      </c>
      <c r="D94" s="37"/>
      <c r="E94" s="10">
        <v>215405</v>
      </c>
      <c r="F94" s="10">
        <v>40000</v>
      </c>
      <c r="G94" s="10">
        <v>47300</v>
      </c>
      <c r="H94" s="10">
        <v>70532</v>
      </c>
      <c r="I94" s="10">
        <v>57573</v>
      </c>
    </row>
    <row r="95" spans="1:9" ht="12.75">
      <c r="A95" s="4"/>
      <c r="B95" s="8"/>
      <c r="C95" s="28" t="s">
        <v>350</v>
      </c>
      <c r="D95" s="37"/>
      <c r="E95" s="10">
        <v>9968</v>
      </c>
      <c r="F95" s="10"/>
      <c r="G95" s="10">
        <v>4442</v>
      </c>
      <c r="H95" s="10">
        <v>5526</v>
      </c>
      <c r="I95" s="10"/>
    </row>
    <row r="96" spans="1:9" ht="12.75">
      <c r="A96" s="4"/>
      <c r="B96" s="4">
        <v>71035</v>
      </c>
      <c r="C96" s="11" t="s">
        <v>811</v>
      </c>
      <c r="D96" s="37"/>
      <c r="E96" s="13">
        <f>SUM(E98:E105)</f>
        <v>1581000</v>
      </c>
      <c r="F96" s="13">
        <f>SUM(F98:F105)</f>
        <v>192000</v>
      </c>
      <c r="G96" s="13">
        <f>SUM(G98:G105)</f>
        <v>382000</v>
      </c>
      <c r="H96" s="13">
        <f>SUM(H98:H105)</f>
        <v>529216</v>
      </c>
      <c r="I96" s="13">
        <f>SUM(I98:I105)</f>
        <v>477784</v>
      </c>
    </row>
    <row r="97" spans="1:9" ht="12.75">
      <c r="A97" s="4"/>
      <c r="B97" s="4"/>
      <c r="C97" s="13" t="s">
        <v>812</v>
      </c>
      <c r="D97" s="26" t="s">
        <v>770</v>
      </c>
      <c r="E97" s="10"/>
      <c r="F97" s="10"/>
      <c r="G97" s="10"/>
      <c r="H97" s="10"/>
      <c r="I97" s="10"/>
    </row>
    <row r="98" spans="1:9" ht="12.75">
      <c r="A98" s="4"/>
      <c r="B98" s="8"/>
      <c r="C98" s="28" t="s">
        <v>566</v>
      </c>
      <c r="E98" s="10">
        <v>850000</v>
      </c>
      <c r="F98" s="10">
        <v>130000</v>
      </c>
      <c r="G98" s="10">
        <v>290000</v>
      </c>
      <c r="H98" s="10">
        <v>250000</v>
      </c>
      <c r="I98" s="10">
        <v>180000</v>
      </c>
    </row>
    <row r="99" spans="1:9" ht="12.75">
      <c r="A99" s="4"/>
      <c r="B99" s="8"/>
      <c r="C99" s="13" t="s">
        <v>476</v>
      </c>
      <c r="D99" s="30" t="s">
        <v>536</v>
      </c>
      <c r="E99" s="10"/>
      <c r="F99" s="10"/>
      <c r="G99" s="10"/>
      <c r="H99" s="10"/>
      <c r="I99" s="10"/>
    </row>
    <row r="100" spans="1:9" ht="12.75">
      <c r="A100" s="4"/>
      <c r="B100" s="8"/>
      <c r="C100" s="28" t="s">
        <v>566</v>
      </c>
      <c r="E100" s="10">
        <v>347000</v>
      </c>
      <c r="F100" s="10">
        <v>62000</v>
      </c>
      <c r="G100" s="10">
        <v>90000</v>
      </c>
      <c r="H100" s="10">
        <v>95000</v>
      </c>
      <c r="I100" s="10">
        <v>100000</v>
      </c>
    </row>
    <row r="101" spans="1:9" ht="25.5">
      <c r="A101" s="4"/>
      <c r="B101" s="8"/>
      <c r="C101" s="28" t="s">
        <v>535</v>
      </c>
      <c r="D101" s="30" t="s">
        <v>536</v>
      </c>
      <c r="E101" s="10">
        <v>4000</v>
      </c>
      <c r="F101" s="10"/>
      <c r="G101" s="10">
        <v>2000</v>
      </c>
      <c r="H101" s="10">
        <v>1000</v>
      </c>
      <c r="I101" s="10">
        <v>1000</v>
      </c>
    </row>
    <row r="102" spans="1:9" ht="25.5">
      <c r="A102" s="4"/>
      <c r="B102" s="8"/>
      <c r="C102" s="10" t="s">
        <v>351</v>
      </c>
      <c r="D102" s="30" t="s">
        <v>785</v>
      </c>
      <c r="E102" s="10">
        <v>5983</v>
      </c>
      <c r="F102" s="10"/>
      <c r="G102" s="10"/>
      <c r="H102" s="10"/>
      <c r="I102" s="10">
        <v>5983</v>
      </c>
    </row>
    <row r="103" spans="1:9" ht="25.5">
      <c r="A103" s="4"/>
      <c r="B103" s="8"/>
      <c r="C103" s="9" t="s">
        <v>352</v>
      </c>
      <c r="D103" s="30" t="s">
        <v>536</v>
      </c>
      <c r="E103" s="10">
        <v>100000</v>
      </c>
      <c r="F103" s="10"/>
      <c r="G103" s="10"/>
      <c r="H103" s="10">
        <v>1952</v>
      </c>
      <c r="I103" s="10">
        <v>98048</v>
      </c>
    </row>
    <row r="104" spans="1:9" ht="25.5">
      <c r="A104" s="4"/>
      <c r="B104" s="8"/>
      <c r="C104" s="9" t="s">
        <v>353</v>
      </c>
      <c r="D104" s="30"/>
      <c r="E104" s="10">
        <v>24017</v>
      </c>
      <c r="F104" s="10"/>
      <c r="G104" s="10"/>
      <c r="H104" s="10"/>
      <c r="I104" s="10">
        <v>24017</v>
      </c>
    </row>
    <row r="105" spans="1:9" ht="25.5">
      <c r="A105" s="4"/>
      <c r="B105" s="8"/>
      <c r="C105" s="9" t="s">
        <v>485</v>
      </c>
      <c r="D105" s="30" t="s">
        <v>794</v>
      </c>
      <c r="E105" s="10">
        <v>250000</v>
      </c>
      <c r="F105" s="10"/>
      <c r="G105" s="34"/>
      <c r="H105" s="10">
        <v>181264</v>
      </c>
      <c r="I105" s="34">
        <v>68736</v>
      </c>
    </row>
    <row r="106" spans="1:9" ht="24.75" customHeight="1">
      <c r="A106" s="2">
        <v>750</v>
      </c>
      <c r="B106" s="2"/>
      <c r="C106" s="3" t="s">
        <v>813</v>
      </c>
      <c r="D106" s="69"/>
      <c r="E106" s="3">
        <f>E107+E110+E112+E114+E125+E128</f>
        <v>31766439</v>
      </c>
      <c r="F106" s="3">
        <f>F107+F110+F112+F114+F125+F128</f>
        <v>7285250</v>
      </c>
      <c r="G106" s="3">
        <f>G107+G110+G112+G114+G125+G128</f>
        <v>7312884</v>
      </c>
      <c r="H106" s="3">
        <f>H107+H110+H112+H114+H125+H128</f>
        <v>7455261</v>
      </c>
      <c r="I106" s="3">
        <f>I107+I110+I112+I114+I125+I128</f>
        <v>9713044</v>
      </c>
    </row>
    <row r="107" spans="1:9" s="39" customFormat="1" ht="12.75">
      <c r="A107" s="4"/>
      <c r="B107" s="4">
        <v>75011</v>
      </c>
      <c r="C107" s="11" t="s">
        <v>814</v>
      </c>
      <c r="D107" s="108" t="s">
        <v>815</v>
      </c>
      <c r="E107" s="13">
        <f>E108+E109</f>
        <v>901896</v>
      </c>
      <c r="F107" s="13">
        <v>225000</v>
      </c>
      <c r="G107" s="6">
        <v>225000</v>
      </c>
      <c r="H107" s="13">
        <v>225000</v>
      </c>
      <c r="I107" s="6">
        <v>226896</v>
      </c>
    </row>
    <row r="108" spans="1:9" ht="12.75">
      <c r="A108" s="4"/>
      <c r="B108" s="8"/>
      <c r="C108" s="28" t="s">
        <v>481</v>
      </c>
      <c r="D108" s="55"/>
      <c r="E108" s="10">
        <v>288540</v>
      </c>
      <c r="F108" s="10"/>
      <c r="G108" s="10"/>
      <c r="H108" s="10"/>
      <c r="I108" s="10"/>
    </row>
    <row r="109" spans="1:9" ht="12.75">
      <c r="A109" s="4"/>
      <c r="B109" s="8"/>
      <c r="C109" s="28" t="s">
        <v>482</v>
      </c>
      <c r="D109" s="55"/>
      <c r="E109" s="10">
        <v>613356</v>
      </c>
      <c r="F109" s="10"/>
      <c r="G109" s="10"/>
      <c r="H109" s="10"/>
      <c r="I109" s="10"/>
    </row>
    <row r="110" spans="1:9" s="39" customFormat="1" ht="12.75">
      <c r="A110" s="4"/>
      <c r="B110" s="4">
        <v>75020</v>
      </c>
      <c r="C110" s="11" t="s">
        <v>816</v>
      </c>
      <c r="D110" s="108" t="s">
        <v>815</v>
      </c>
      <c r="E110" s="13">
        <f>E111</f>
        <v>2224900</v>
      </c>
      <c r="F110" s="13">
        <v>556000</v>
      </c>
      <c r="G110" s="13">
        <v>556000</v>
      </c>
      <c r="H110" s="13">
        <v>556000</v>
      </c>
      <c r="I110" s="13">
        <v>556900</v>
      </c>
    </row>
    <row r="111" spans="1:9" ht="12.75">
      <c r="A111" s="8"/>
      <c r="B111" s="8"/>
      <c r="C111" s="28" t="s">
        <v>566</v>
      </c>
      <c r="D111" s="55"/>
      <c r="E111" s="10">
        <v>2224900</v>
      </c>
      <c r="F111" s="10"/>
      <c r="G111" s="10"/>
      <c r="H111" s="10"/>
      <c r="I111" s="10"/>
    </row>
    <row r="112" spans="1:9" s="39" customFormat="1" ht="12.75">
      <c r="A112" s="4"/>
      <c r="B112" s="4">
        <v>75022</v>
      </c>
      <c r="C112" s="41" t="s">
        <v>817</v>
      </c>
      <c r="D112" s="26" t="s">
        <v>818</v>
      </c>
      <c r="E112" s="13">
        <f>E113</f>
        <v>635000</v>
      </c>
      <c r="F112" s="13">
        <v>150000</v>
      </c>
      <c r="G112" s="13">
        <v>185000</v>
      </c>
      <c r="H112" s="13">
        <v>135000</v>
      </c>
      <c r="I112" s="13">
        <v>165000</v>
      </c>
    </row>
    <row r="113" spans="1:9" ht="12.75">
      <c r="A113" s="8"/>
      <c r="B113" s="8"/>
      <c r="C113" s="28" t="s">
        <v>566</v>
      </c>
      <c r="D113" s="54"/>
      <c r="E113" s="10">
        <v>635000</v>
      </c>
      <c r="F113" s="10"/>
      <c r="G113" s="10"/>
      <c r="H113" s="10"/>
      <c r="I113" s="10"/>
    </row>
    <row r="114" spans="1:9" s="39" customFormat="1" ht="12.75">
      <c r="A114" s="4"/>
      <c r="B114" s="4">
        <v>75023</v>
      </c>
      <c r="C114" s="11" t="s">
        <v>819</v>
      </c>
      <c r="E114" s="13">
        <f>E115+E116+E117+E118+E119+E120+E121+E122+E123+E124</f>
        <v>25532450</v>
      </c>
      <c r="F114" s="13">
        <f>F115+F116+F117+F118+F119+F120+F121+F122+F123+F124</f>
        <v>5930250</v>
      </c>
      <c r="G114" s="13">
        <f>G115+G116+G117+G118+G119+G120+G121+G122+G123+G124</f>
        <v>5776884</v>
      </c>
      <c r="H114" s="13">
        <f>H115+H116+H117+H118+H119+H120+H121+H122+H123+H124</f>
        <v>5782681</v>
      </c>
      <c r="I114" s="13">
        <f>I115+I116+I117+I118+I119+I120+I121+I122+I123+I124</f>
        <v>8042635</v>
      </c>
    </row>
    <row r="115" spans="1:9" s="39" customFormat="1" ht="12.75">
      <c r="A115" s="4"/>
      <c r="B115" s="4"/>
      <c r="C115" s="28" t="s">
        <v>566</v>
      </c>
      <c r="D115" s="30" t="s">
        <v>820</v>
      </c>
      <c r="E115" s="10">
        <v>22857340</v>
      </c>
      <c r="F115" s="10">
        <v>5902250</v>
      </c>
      <c r="G115" s="10">
        <v>5659040</v>
      </c>
      <c r="H115" s="10">
        <v>5665250</v>
      </c>
      <c r="I115" s="10">
        <v>5630800</v>
      </c>
    </row>
    <row r="116" spans="1:9" s="39" customFormat="1" ht="25.5">
      <c r="A116" s="4"/>
      <c r="B116" s="4"/>
      <c r="C116" s="9" t="s">
        <v>489</v>
      </c>
      <c r="D116" s="30" t="s">
        <v>785</v>
      </c>
      <c r="E116" s="10">
        <v>400000</v>
      </c>
      <c r="F116" s="10"/>
      <c r="G116" s="10"/>
      <c r="H116" s="10">
        <v>28031</v>
      </c>
      <c r="I116" s="10">
        <v>371969</v>
      </c>
    </row>
    <row r="117" spans="1:9" ht="12.75">
      <c r="A117" s="4"/>
      <c r="B117" s="8"/>
      <c r="C117" s="23" t="s">
        <v>564</v>
      </c>
      <c r="D117" s="30" t="s">
        <v>441</v>
      </c>
      <c r="E117" s="10">
        <v>615000</v>
      </c>
      <c r="F117" s="10">
        <v>28000</v>
      </c>
      <c r="G117" s="10">
        <v>84844</v>
      </c>
      <c r="H117" s="10">
        <v>26580</v>
      </c>
      <c r="I117" s="10">
        <v>475576</v>
      </c>
    </row>
    <row r="118" spans="1:9" ht="12.75">
      <c r="A118" s="4"/>
      <c r="B118" s="8"/>
      <c r="C118" s="23" t="s">
        <v>488</v>
      </c>
      <c r="D118" s="30" t="s">
        <v>785</v>
      </c>
      <c r="E118" s="10">
        <v>600000</v>
      </c>
      <c r="F118" s="10"/>
      <c r="G118" s="10"/>
      <c r="H118" s="10"/>
      <c r="I118" s="10">
        <v>600000</v>
      </c>
    </row>
    <row r="119" spans="1:9" ht="12.75">
      <c r="A119" s="4"/>
      <c r="B119" s="8"/>
      <c r="C119" s="23" t="s">
        <v>486</v>
      </c>
      <c r="D119" s="108" t="s">
        <v>815</v>
      </c>
      <c r="E119" s="10">
        <v>50000</v>
      </c>
      <c r="F119" s="10"/>
      <c r="G119" s="10"/>
      <c r="H119" s="10">
        <v>6830</v>
      </c>
      <c r="I119" s="10">
        <v>43170</v>
      </c>
    </row>
    <row r="120" spans="1:9" ht="12.75">
      <c r="A120" s="4"/>
      <c r="B120" s="8"/>
      <c r="C120" s="23" t="s">
        <v>515</v>
      </c>
      <c r="D120" s="108" t="s">
        <v>815</v>
      </c>
      <c r="E120" s="10">
        <v>340000</v>
      </c>
      <c r="F120" s="10"/>
      <c r="G120" s="10"/>
      <c r="H120" s="10">
        <v>10180</v>
      </c>
      <c r="I120" s="10">
        <v>329820</v>
      </c>
    </row>
    <row r="121" spans="1:9" ht="12.75">
      <c r="A121" s="4"/>
      <c r="B121" s="8"/>
      <c r="C121" s="23" t="s">
        <v>172</v>
      </c>
      <c r="D121" s="108" t="s">
        <v>815</v>
      </c>
      <c r="E121" s="10">
        <v>530110</v>
      </c>
      <c r="F121" s="10"/>
      <c r="G121" s="10"/>
      <c r="H121" s="10"/>
      <c r="I121" s="10">
        <v>530110</v>
      </c>
    </row>
    <row r="122" spans="1:9" ht="12.75">
      <c r="A122" s="4"/>
      <c r="B122" s="8"/>
      <c r="C122" s="23" t="s">
        <v>254</v>
      </c>
      <c r="D122" s="108" t="s">
        <v>815</v>
      </c>
      <c r="E122" s="10">
        <v>25000</v>
      </c>
      <c r="F122" s="10"/>
      <c r="G122" s="10"/>
      <c r="H122" s="10">
        <v>12810</v>
      </c>
      <c r="I122" s="10">
        <v>12190</v>
      </c>
    </row>
    <row r="123" spans="1:9" ht="12.75">
      <c r="A123" s="4"/>
      <c r="B123" s="8"/>
      <c r="C123" s="28" t="s">
        <v>266</v>
      </c>
      <c r="D123" s="108"/>
      <c r="E123" s="10">
        <v>100000</v>
      </c>
      <c r="F123" s="10"/>
      <c r="G123" s="10">
        <v>33000</v>
      </c>
      <c r="H123" s="10">
        <v>33000</v>
      </c>
      <c r="I123" s="10">
        <v>34000</v>
      </c>
    </row>
    <row r="124" spans="1:9" ht="25.5">
      <c r="A124" s="4"/>
      <c r="B124" s="8"/>
      <c r="C124" s="28" t="s">
        <v>173</v>
      </c>
      <c r="D124" s="108"/>
      <c r="E124" s="10">
        <v>15000</v>
      </c>
      <c r="F124" s="10"/>
      <c r="G124" s="10"/>
      <c r="H124" s="10"/>
      <c r="I124" s="10">
        <v>15000</v>
      </c>
    </row>
    <row r="125" spans="1:9" s="39" customFormat="1" ht="25.5">
      <c r="A125" s="4"/>
      <c r="B125" s="4">
        <v>75045</v>
      </c>
      <c r="C125" s="11" t="s">
        <v>821</v>
      </c>
      <c r="D125" s="26" t="s">
        <v>822</v>
      </c>
      <c r="E125" s="13">
        <f>E126+E127</f>
        <v>41343</v>
      </c>
      <c r="F125" s="13">
        <v>12000</v>
      </c>
      <c r="G125" s="13">
        <v>12000</v>
      </c>
      <c r="H125" s="13">
        <v>11343</v>
      </c>
      <c r="I125" s="13">
        <v>6000</v>
      </c>
    </row>
    <row r="126" spans="1:9" ht="12.75">
      <c r="A126" s="8"/>
      <c r="B126" s="8"/>
      <c r="C126" s="28" t="s">
        <v>565</v>
      </c>
      <c r="D126" s="37"/>
      <c r="E126" s="10">
        <v>17000</v>
      </c>
      <c r="F126" s="10"/>
      <c r="G126" s="10"/>
      <c r="H126" s="10"/>
      <c r="I126" s="10"/>
    </row>
    <row r="127" spans="1:9" ht="25.5">
      <c r="A127" s="8"/>
      <c r="B127" s="8"/>
      <c r="C127" s="28" t="s">
        <v>535</v>
      </c>
      <c r="D127" s="49"/>
      <c r="E127" s="10">
        <v>24343</v>
      </c>
      <c r="F127" s="10"/>
      <c r="G127" s="10"/>
      <c r="H127" s="10"/>
      <c r="I127" s="10"/>
    </row>
    <row r="128" spans="1:9" s="39" customFormat="1" ht="12.75">
      <c r="A128" s="4"/>
      <c r="B128" s="4">
        <v>75095</v>
      </c>
      <c r="C128" s="11" t="s">
        <v>779</v>
      </c>
      <c r="D128" s="37"/>
      <c r="E128" s="13">
        <f>E129+E130+E131+E132</f>
        <v>2430850</v>
      </c>
      <c r="F128" s="13">
        <f>F129+F130+F131+F132</f>
        <v>412000</v>
      </c>
      <c r="G128" s="13">
        <f>G129+G130+G131+G132</f>
        <v>558000</v>
      </c>
      <c r="H128" s="13">
        <f>H129+H130+H131+H132</f>
        <v>745237</v>
      </c>
      <c r="I128" s="13">
        <f>I129+I130+I131+I132</f>
        <v>715613</v>
      </c>
    </row>
    <row r="129" spans="1:9" ht="12.75">
      <c r="A129" s="4"/>
      <c r="B129" s="8"/>
      <c r="C129" s="28" t="s">
        <v>566</v>
      </c>
      <c r="D129" s="30" t="s">
        <v>824</v>
      </c>
      <c r="E129" s="10">
        <v>936950</v>
      </c>
      <c r="F129" s="10">
        <v>150000</v>
      </c>
      <c r="G129" s="10">
        <v>150000</v>
      </c>
      <c r="H129" s="10">
        <v>331250</v>
      </c>
      <c r="I129" s="10">
        <v>305700</v>
      </c>
    </row>
    <row r="130" spans="1:9" ht="12.75">
      <c r="A130" s="8"/>
      <c r="B130" s="8"/>
      <c r="C130" s="28" t="s">
        <v>823</v>
      </c>
      <c r="D130" s="30" t="s">
        <v>824</v>
      </c>
      <c r="E130" s="10">
        <v>1081900</v>
      </c>
      <c r="F130" s="10">
        <v>222000</v>
      </c>
      <c r="G130" s="10">
        <v>286000</v>
      </c>
      <c r="H130" s="10">
        <v>286000</v>
      </c>
      <c r="I130" s="10">
        <v>287900</v>
      </c>
    </row>
    <row r="131" spans="1:9" ht="25.5">
      <c r="A131" s="8"/>
      <c r="B131" s="8"/>
      <c r="C131" s="28" t="s">
        <v>825</v>
      </c>
      <c r="D131" s="26" t="s">
        <v>301</v>
      </c>
      <c r="E131" s="10">
        <v>310487</v>
      </c>
      <c r="F131" s="10">
        <v>40000</v>
      </c>
      <c r="G131" s="10">
        <v>89000</v>
      </c>
      <c r="H131" s="10">
        <v>94987</v>
      </c>
      <c r="I131" s="10">
        <v>86500</v>
      </c>
    </row>
    <row r="132" spans="1:9" ht="25.5">
      <c r="A132" s="8"/>
      <c r="B132" s="8"/>
      <c r="C132" s="28" t="s">
        <v>267</v>
      </c>
      <c r="D132" s="26" t="s">
        <v>301</v>
      </c>
      <c r="E132" s="10">
        <v>101513</v>
      </c>
      <c r="F132" s="10"/>
      <c r="G132" s="10">
        <v>33000</v>
      </c>
      <c r="H132" s="10">
        <v>33000</v>
      </c>
      <c r="I132" s="10">
        <v>35513</v>
      </c>
    </row>
    <row r="133" spans="1:9" ht="25.5">
      <c r="A133" s="2">
        <v>751</v>
      </c>
      <c r="B133" s="2"/>
      <c r="C133" s="3" t="s">
        <v>369</v>
      </c>
      <c r="D133" s="69"/>
      <c r="E133" s="3">
        <f>E134+E137</f>
        <v>182185</v>
      </c>
      <c r="F133" s="3">
        <f>F134+F137</f>
        <v>5000</v>
      </c>
      <c r="G133" s="3">
        <f>G134+G137</f>
        <v>60000</v>
      </c>
      <c r="H133" s="3">
        <f>H134+H137</f>
        <v>61000</v>
      </c>
      <c r="I133" s="3">
        <f>I134+I137</f>
        <v>56185</v>
      </c>
    </row>
    <row r="134" spans="1:9" s="39" customFormat="1" ht="25.5">
      <c r="A134" s="4"/>
      <c r="B134" s="4">
        <v>75101</v>
      </c>
      <c r="C134" s="11" t="s">
        <v>370</v>
      </c>
      <c r="D134" s="30" t="s">
        <v>375</v>
      </c>
      <c r="E134" s="13">
        <f>E135</f>
        <v>20342</v>
      </c>
      <c r="F134" s="13">
        <v>5000</v>
      </c>
      <c r="G134" s="13">
        <v>5000</v>
      </c>
      <c r="H134" s="13">
        <v>5000</v>
      </c>
      <c r="I134" s="13">
        <v>5342</v>
      </c>
    </row>
    <row r="135" spans="1:9" ht="12.75">
      <c r="A135" s="8"/>
      <c r="B135" s="8"/>
      <c r="C135" s="28" t="s">
        <v>565</v>
      </c>
      <c r="E135" s="10">
        <v>20342</v>
      </c>
      <c r="F135" s="17"/>
      <c r="G135" s="17"/>
      <c r="H135" s="17"/>
      <c r="I135" s="17"/>
    </row>
    <row r="136" spans="1:9" ht="12.75">
      <c r="A136" s="8"/>
      <c r="B136" s="8"/>
      <c r="C136" s="28"/>
      <c r="D136" s="30"/>
      <c r="E136" s="10"/>
      <c r="F136" s="12"/>
      <c r="G136" s="12"/>
      <c r="H136" s="12"/>
      <c r="I136" s="12"/>
    </row>
    <row r="137" spans="1:9" ht="12.75">
      <c r="A137" s="8"/>
      <c r="B137" s="8">
        <v>75113</v>
      </c>
      <c r="C137" s="21" t="s">
        <v>268</v>
      </c>
      <c r="D137" s="30" t="s">
        <v>286</v>
      </c>
      <c r="E137" s="10">
        <f>E138</f>
        <v>161843</v>
      </c>
      <c r="F137" s="13">
        <f>F138</f>
        <v>0</v>
      </c>
      <c r="G137" s="13">
        <f>G138</f>
        <v>55000</v>
      </c>
      <c r="H137" s="13">
        <f>H138</f>
        <v>56000</v>
      </c>
      <c r="I137" s="13">
        <f>I138</f>
        <v>50843</v>
      </c>
    </row>
    <row r="138" spans="1:9" ht="12.75">
      <c r="A138" s="8"/>
      <c r="B138" s="8"/>
      <c r="C138" s="28" t="s">
        <v>482</v>
      </c>
      <c r="D138" s="55"/>
      <c r="E138" s="10">
        <v>161843</v>
      </c>
      <c r="F138" s="12"/>
      <c r="G138" s="17">
        <v>55000</v>
      </c>
      <c r="H138" s="17">
        <v>56000</v>
      </c>
      <c r="I138" s="17">
        <v>50843</v>
      </c>
    </row>
    <row r="139" spans="1:9" ht="12.75">
      <c r="A139" s="8"/>
      <c r="B139" s="8"/>
      <c r="C139" s="28"/>
      <c r="D139" s="30"/>
      <c r="E139" s="10"/>
      <c r="F139" s="12"/>
      <c r="G139" s="12"/>
      <c r="H139" s="12"/>
      <c r="I139" s="12"/>
    </row>
    <row r="140" spans="1:9" ht="25.5">
      <c r="A140" s="2">
        <v>754</v>
      </c>
      <c r="B140" s="2"/>
      <c r="C140" s="3" t="s">
        <v>826</v>
      </c>
      <c r="D140" s="69"/>
      <c r="E140" s="3">
        <f>E144+E148+E151+E153+E158+E156+E160+E141</f>
        <v>10901900</v>
      </c>
      <c r="F140" s="3">
        <f>F144+F148+F151+F153+F158+F156+F160+F141</f>
        <v>3368937</v>
      </c>
      <c r="G140" s="3">
        <f>G144+G148+G151+G153+G158+G156+G160+G141</f>
        <v>2873718</v>
      </c>
      <c r="H140" s="3">
        <f>H144+H148+H151+H153+H158+H156+H160+H141</f>
        <v>2454718</v>
      </c>
      <c r="I140" s="3">
        <f>I144+I148+I151+I153+I158+I156+I160+I141</f>
        <v>2204527</v>
      </c>
    </row>
    <row r="141" spans="1:9" ht="12.75">
      <c r="A141" s="4"/>
      <c r="B141" s="4">
        <v>75404</v>
      </c>
      <c r="C141" s="11" t="s">
        <v>175</v>
      </c>
      <c r="D141" s="6"/>
      <c r="E141" s="6">
        <f>E143</f>
        <v>133400</v>
      </c>
      <c r="F141" s="6">
        <f>F143</f>
        <v>0</v>
      </c>
      <c r="G141" s="6">
        <f>G143</f>
        <v>0</v>
      </c>
      <c r="H141" s="6">
        <f>H143</f>
        <v>66700</v>
      </c>
      <c r="I141" s="6">
        <f>I143</f>
        <v>66700</v>
      </c>
    </row>
    <row r="142" spans="1:9" ht="12.75">
      <c r="A142" s="4"/>
      <c r="B142" s="4"/>
      <c r="C142" s="13" t="s">
        <v>675</v>
      </c>
      <c r="D142" s="13" t="s">
        <v>177</v>
      </c>
      <c r="E142" s="13"/>
      <c r="F142" s="13"/>
      <c r="G142" s="13"/>
      <c r="H142" s="13"/>
      <c r="I142" s="13"/>
    </row>
    <row r="143" spans="1:9" ht="12.75">
      <c r="A143" s="4"/>
      <c r="B143" s="4"/>
      <c r="C143" s="28" t="s">
        <v>174</v>
      </c>
      <c r="D143" s="13"/>
      <c r="E143" s="13">
        <v>133400</v>
      </c>
      <c r="F143" s="13"/>
      <c r="G143" s="13"/>
      <c r="H143" s="13">
        <v>66700</v>
      </c>
      <c r="I143" s="13">
        <v>66700</v>
      </c>
    </row>
    <row r="144" spans="1:9" s="39" customFormat="1" ht="12.75">
      <c r="A144" s="4"/>
      <c r="B144" s="4">
        <v>75405</v>
      </c>
      <c r="C144" s="11" t="s">
        <v>827</v>
      </c>
      <c r="D144" s="169"/>
      <c r="E144" s="13">
        <f>E146</f>
        <v>171000</v>
      </c>
      <c r="F144" s="13">
        <f>F146</f>
        <v>61281</v>
      </c>
      <c r="G144" s="13">
        <f>G146</f>
        <v>37719</v>
      </c>
      <c r="H144" s="13">
        <f>H146</f>
        <v>37319</v>
      </c>
      <c r="I144" s="13">
        <f>I146</f>
        <v>34681</v>
      </c>
    </row>
    <row r="145" spans="1:9" ht="12.75">
      <c r="A145" s="4"/>
      <c r="B145" s="4"/>
      <c r="C145" s="13" t="s">
        <v>828</v>
      </c>
      <c r="D145" s="132" t="s">
        <v>178</v>
      </c>
      <c r="E145" s="75"/>
      <c r="F145" s="10"/>
      <c r="G145" s="10"/>
      <c r="H145" s="10"/>
      <c r="I145" s="10"/>
    </row>
    <row r="146" spans="1:9" ht="12.75">
      <c r="A146" s="4"/>
      <c r="B146" s="4"/>
      <c r="C146" s="28" t="s">
        <v>176</v>
      </c>
      <c r="D146" s="30"/>
      <c r="E146" s="10">
        <v>171000</v>
      </c>
      <c r="F146" s="10">
        <v>61281</v>
      </c>
      <c r="G146" s="29">
        <v>37719</v>
      </c>
      <c r="H146" s="10">
        <v>37319</v>
      </c>
      <c r="I146" s="10">
        <v>34681</v>
      </c>
    </row>
    <row r="147" spans="1:9" ht="12.75">
      <c r="A147" s="4"/>
      <c r="B147" s="4"/>
      <c r="C147" s="28"/>
      <c r="D147" s="108"/>
      <c r="E147" s="10"/>
      <c r="F147" s="10"/>
      <c r="G147" s="10"/>
      <c r="H147" s="10"/>
      <c r="I147" s="10"/>
    </row>
    <row r="148" spans="1:9" s="39" customFormat="1" ht="12.75">
      <c r="A148" s="4"/>
      <c r="B148" s="4">
        <v>75411</v>
      </c>
      <c r="C148" s="11" t="s">
        <v>829</v>
      </c>
      <c r="E148" s="13">
        <f>E149+E150</f>
        <v>7775500</v>
      </c>
      <c r="F148" s="13">
        <f>F149+F150</f>
        <v>2504856</v>
      </c>
      <c r="G148" s="13">
        <f>G149+G150</f>
        <v>2078499</v>
      </c>
      <c r="H148" s="13">
        <f>H149+H150</f>
        <v>1688499</v>
      </c>
      <c r="I148" s="13">
        <f>I149+I150</f>
        <v>1503646</v>
      </c>
    </row>
    <row r="149" spans="1:9" ht="25.5">
      <c r="A149" s="4"/>
      <c r="B149" s="8"/>
      <c r="C149" s="28" t="s">
        <v>565</v>
      </c>
      <c r="D149" s="26" t="s">
        <v>0</v>
      </c>
      <c r="E149" s="10">
        <v>7750500</v>
      </c>
      <c r="F149" s="10">
        <v>2504856</v>
      </c>
      <c r="G149" s="10">
        <v>2078499</v>
      </c>
      <c r="H149" s="10">
        <v>1688499</v>
      </c>
      <c r="I149" s="10">
        <v>1478646</v>
      </c>
    </row>
    <row r="150" spans="1:9" ht="12.75">
      <c r="A150" s="4"/>
      <c r="B150" s="8"/>
      <c r="C150" s="9" t="s">
        <v>282</v>
      </c>
      <c r="D150" s="30" t="s">
        <v>785</v>
      </c>
      <c r="E150" s="10">
        <v>25000</v>
      </c>
      <c r="F150" s="10"/>
      <c r="G150" s="10"/>
      <c r="H150" s="10"/>
      <c r="I150" s="10">
        <v>25000</v>
      </c>
    </row>
    <row r="151" spans="1:12" s="39" customFormat="1" ht="25.5">
      <c r="A151" s="4"/>
      <c r="B151" s="4">
        <v>75412</v>
      </c>
      <c r="C151" s="11" t="s">
        <v>1</v>
      </c>
      <c r="D151" s="26" t="s">
        <v>822</v>
      </c>
      <c r="E151" s="13">
        <f>E152</f>
        <v>230000</v>
      </c>
      <c r="F151" s="13">
        <v>74800</v>
      </c>
      <c r="G151" s="13">
        <v>62500</v>
      </c>
      <c r="H151" s="13">
        <v>47700</v>
      </c>
      <c r="I151" s="13">
        <v>45000</v>
      </c>
      <c r="J151" s="24"/>
      <c r="K151" s="24"/>
      <c r="L151" s="24"/>
    </row>
    <row r="152" spans="1:12" s="39" customFormat="1" ht="12.75">
      <c r="A152" s="4"/>
      <c r="B152" s="4"/>
      <c r="C152" s="28" t="s">
        <v>566</v>
      </c>
      <c r="D152" s="26"/>
      <c r="E152" s="10">
        <v>230000</v>
      </c>
      <c r="F152" s="10"/>
      <c r="G152" s="10"/>
      <c r="H152" s="10"/>
      <c r="I152" s="10"/>
      <c r="J152" s="24"/>
      <c r="K152" s="24"/>
      <c r="L152" s="24"/>
    </row>
    <row r="153" spans="1:12" s="39" customFormat="1" ht="25.5">
      <c r="A153" s="4"/>
      <c r="B153" s="4">
        <v>75414</v>
      </c>
      <c r="C153" s="11" t="s">
        <v>2</v>
      </c>
      <c r="D153" s="26" t="s">
        <v>822</v>
      </c>
      <c r="E153" s="13">
        <f>E154+E155</f>
        <v>12000</v>
      </c>
      <c r="F153" s="13">
        <f>F154+F155</f>
        <v>0</v>
      </c>
      <c r="G153" s="13">
        <f>G154+G155</f>
        <v>5000</v>
      </c>
      <c r="H153" s="13">
        <f>H154+H155</f>
        <v>3500</v>
      </c>
      <c r="I153" s="13">
        <f>I154+I155</f>
        <v>3500</v>
      </c>
      <c r="J153" s="24"/>
      <c r="K153" s="24"/>
      <c r="L153" s="24"/>
    </row>
    <row r="154" spans="1:12" ht="12.75">
      <c r="A154" s="4"/>
      <c r="B154" s="8"/>
      <c r="C154" s="28" t="s">
        <v>565</v>
      </c>
      <c r="D154" s="37"/>
      <c r="E154" s="10">
        <v>7000</v>
      </c>
      <c r="F154" s="10"/>
      <c r="G154" s="10"/>
      <c r="H154" s="13">
        <v>3500</v>
      </c>
      <c r="I154" s="13">
        <v>3500</v>
      </c>
      <c r="J154" s="89"/>
      <c r="K154" s="24"/>
      <c r="L154" s="89"/>
    </row>
    <row r="155" spans="1:12" s="120" customFormat="1" ht="15.75">
      <c r="A155" s="116"/>
      <c r="B155" s="117"/>
      <c r="C155" s="9" t="s">
        <v>524</v>
      </c>
      <c r="D155" s="159"/>
      <c r="E155" s="10">
        <v>5000</v>
      </c>
      <c r="F155" s="170"/>
      <c r="G155" s="10">
        <v>5000</v>
      </c>
      <c r="H155" s="20"/>
      <c r="I155" s="20"/>
      <c r="J155" s="118"/>
      <c r="K155" s="119"/>
      <c r="L155" s="118"/>
    </row>
    <row r="156" spans="1:12" s="39" customFormat="1" ht="25.5">
      <c r="A156" s="4"/>
      <c r="B156" s="4">
        <v>75415</v>
      </c>
      <c r="C156" s="11" t="s">
        <v>374</v>
      </c>
      <c r="D156" s="108" t="s">
        <v>443</v>
      </c>
      <c r="E156" s="13">
        <f>E157</f>
        <v>70000</v>
      </c>
      <c r="F156" s="13"/>
      <c r="G156" s="10">
        <v>30000</v>
      </c>
      <c r="H156" s="10">
        <v>40000</v>
      </c>
      <c r="I156" s="13"/>
      <c r="J156" s="24"/>
      <c r="K156" s="24"/>
      <c r="L156" s="24"/>
    </row>
    <row r="157" spans="1:12" ht="12.75">
      <c r="A157" s="4"/>
      <c r="B157" s="8"/>
      <c r="C157" s="9" t="s">
        <v>423</v>
      </c>
      <c r="D157" s="37"/>
      <c r="E157" s="10">
        <v>70000</v>
      </c>
      <c r="F157" s="10"/>
      <c r="G157" s="110"/>
      <c r="H157" s="110"/>
      <c r="I157" s="10"/>
      <c r="J157" s="89"/>
      <c r="K157" s="24"/>
      <c r="L157" s="89"/>
    </row>
    <row r="158" spans="1:12" s="39" customFormat="1" ht="12.75">
      <c r="A158" s="4"/>
      <c r="B158" s="4">
        <v>75416</v>
      </c>
      <c r="C158" s="11" t="s">
        <v>3</v>
      </c>
      <c r="D158" s="30" t="s">
        <v>3</v>
      </c>
      <c r="E158" s="13">
        <f>E159</f>
        <v>2481000</v>
      </c>
      <c r="F158" s="13">
        <v>723000</v>
      </c>
      <c r="G158" s="13">
        <v>650000</v>
      </c>
      <c r="H158" s="13">
        <v>560000</v>
      </c>
      <c r="I158" s="13">
        <v>548000</v>
      </c>
      <c r="J158" s="24"/>
      <c r="K158" s="24"/>
      <c r="L158" s="24"/>
    </row>
    <row r="159" spans="1:12" s="39" customFormat="1" ht="12.75">
      <c r="A159" s="4"/>
      <c r="B159" s="4"/>
      <c r="C159" s="28" t="s">
        <v>566</v>
      </c>
      <c r="E159" s="10">
        <v>2481000</v>
      </c>
      <c r="F159" s="13"/>
      <c r="G159" s="13"/>
      <c r="H159" s="13"/>
      <c r="I159" s="13"/>
      <c r="J159" s="24"/>
      <c r="K159" s="24"/>
      <c r="L159" s="24"/>
    </row>
    <row r="160" spans="1:12" s="39" customFormat="1" ht="12.75">
      <c r="A160" s="4"/>
      <c r="B160" s="4">
        <v>75478</v>
      </c>
      <c r="C160" s="11" t="s">
        <v>381</v>
      </c>
      <c r="D160" s="30"/>
      <c r="E160" s="13">
        <f>E161</f>
        <v>29000</v>
      </c>
      <c r="F160" s="13">
        <v>5000</v>
      </c>
      <c r="G160" s="13">
        <v>10000</v>
      </c>
      <c r="H160" s="13">
        <v>11000</v>
      </c>
      <c r="I160" s="13">
        <v>3000</v>
      </c>
      <c r="J160" s="24"/>
      <c r="K160" s="24"/>
      <c r="L160" s="24"/>
    </row>
    <row r="161" spans="1:12" s="39" customFormat="1" ht="25.5">
      <c r="A161" s="4"/>
      <c r="B161" s="4"/>
      <c r="C161" s="28" t="s">
        <v>566</v>
      </c>
      <c r="D161" s="160" t="s">
        <v>822</v>
      </c>
      <c r="E161" s="10">
        <v>29000</v>
      </c>
      <c r="F161" s="121"/>
      <c r="G161" s="121"/>
      <c r="H161" s="122"/>
      <c r="I161" s="121"/>
      <c r="J161" s="24"/>
      <c r="K161" s="24"/>
      <c r="L161" s="24"/>
    </row>
    <row r="162" spans="1:12" s="39" customFormat="1" ht="51">
      <c r="A162" s="2">
        <v>756</v>
      </c>
      <c r="B162" s="2"/>
      <c r="C162" s="3" t="s">
        <v>477</v>
      </c>
      <c r="D162" s="3"/>
      <c r="E162" s="3">
        <f>E163</f>
        <v>425000</v>
      </c>
      <c r="F162" s="3">
        <f>F163</f>
        <v>95000</v>
      </c>
      <c r="G162" s="3">
        <f>G163</f>
        <v>95000</v>
      </c>
      <c r="H162" s="3">
        <f>H163</f>
        <v>117500</v>
      </c>
      <c r="I162" s="3">
        <f>I163</f>
        <v>117500</v>
      </c>
      <c r="J162" s="24"/>
      <c r="K162" s="24"/>
      <c r="L162" s="24"/>
    </row>
    <row r="163" spans="1:12" s="39" customFormat="1" ht="25.5">
      <c r="A163" s="4"/>
      <c r="B163" s="4">
        <v>75647</v>
      </c>
      <c r="C163" s="123" t="s">
        <v>478</v>
      </c>
      <c r="D163" s="7"/>
      <c r="E163" s="124">
        <f>E164+E165</f>
        <v>425000</v>
      </c>
      <c r="F163" s="124">
        <f>F164+F165</f>
        <v>95000</v>
      </c>
      <c r="G163" s="124">
        <f>G164+G165</f>
        <v>95000</v>
      </c>
      <c r="H163" s="124">
        <f>H164+H165</f>
        <v>117500</v>
      </c>
      <c r="I163" s="124">
        <f>I164+I165</f>
        <v>117500</v>
      </c>
      <c r="J163" s="24"/>
      <c r="K163" s="24"/>
      <c r="L163" s="24"/>
    </row>
    <row r="164" spans="1:12" s="39" customFormat="1" ht="12.75">
      <c r="A164" s="4"/>
      <c r="B164" s="4"/>
      <c r="C164" s="28" t="s">
        <v>566</v>
      </c>
      <c r="D164" s="13" t="s">
        <v>824</v>
      </c>
      <c r="E164" s="10">
        <v>260000</v>
      </c>
      <c r="F164" s="125">
        <v>65000</v>
      </c>
      <c r="G164" s="125">
        <v>65000</v>
      </c>
      <c r="H164" s="125">
        <v>65000</v>
      </c>
      <c r="I164" s="125">
        <v>65000</v>
      </c>
      <c r="J164" s="24"/>
      <c r="K164" s="24"/>
      <c r="L164" s="24"/>
    </row>
    <row r="165" spans="1:12" s="39" customFormat="1" ht="25.5">
      <c r="A165" s="4"/>
      <c r="B165" s="4"/>
      <c r="C165" s="161" t="s">
        <v>479</v>
      </c>
      <c r="D165" s="90" t="s">
        <v>444</v>
      </c>
      <c r="E165" s="34">
        <v>165000</v>
      </c>
      <c r="F165" s="125">
        <v>30000</v>
      </c>
      <c r="G165" s="125">
        <v>30000</v>
      </c>
      <c r="H165" s="125">
        <v>52500</v>
      </c>
      <c r="I165" s="87">
        <v>52500</v>
      </c>
      <c r="J165" s="24"/>
      <c r="K165" s="24"/>
      <c r="L165" s="24"/>
    </row>
    <row r="166" spans="1:12" ht="22.5" customHeight="1">
      <c r="A166" s="2">
        <v>757</v>
      </c>
      <c r="B166" s="2"/>
      <c r="C166" s="3" t="s">
        <v>4</v>
      </c>
      <c r="D166" s="69"/>
      <c r="E166" s="3">
        <f>E167</f>
        <v>1400000</v>
      </c>
      <c r="F166" s="3">
        <f>F167</f>
        <v>250000</v>
      </c>
      <c r="G166" s="3">
        <f>G167</f>
        <v>475000</v>
      </c>
      <c r="H166" s="3">
        <f>H167</f>
        <v>475000</v>
      </c>
      <c r="I166" s="106">
        <f>I167</f>
        <v>200000</v>
      </c>
      <c r="J166" s="89"/>
      <c r="K166" s="24"/>
      <c r="L166" s="89"/>
    </row>
    <row r="167" spans="1:12" ht="25.5">
      <c r="A167" s="4"/>
      <c r="B167" s="4">
        <v>75702</v>
      </c>
      <c r="C167" s="11" t="s">
        <v>5</v>
      </c>
      <c r="D167" s="30" t="s">
        <v>444</v>
      </c>
      <c r="E167" s="13">
        <f>E168+E169</f>
        <v>1400000</v>
      </c>
      <c r="F167" s="13">
        <v>250000</v>
      </c>
      <c r="G167" s="13">
        <v>475000</v>
      </c>
      <c r="H167" s="13">
        <v>475000</v>
      </c>
      <c r="I167" s="13">
        <v>200000</v>
      </c>
      <c r="J167" s="89"/>
      <c r="K167" s="24"/>
      <c r="L167" s="89"/>
    </row>
    <row r="168" spans="1:12" ht="12.75">
      <c r="A168" s="8"/>
      <c r="B168" s="8"/>
      <c r="C168" s="28" t="s">
        <v>427</v>
      </c>
      <c r="D168" s="54"/>
      <c r="E168" s="10">
        <v>1250000</v>
      </c>
      <c r="F168" s="10"/>
      <c r="G168" s="10"/>
      <c r="H168" s="10"/>
      <c r="I168" s="10"/>
      <c r="J168" s="89"/>
      <c r="K168" s="24"/>
      <c r="L168" s="89"/>
    </row>
    <row r="169" spans="1:12" ht="12.75">
      <c r="A169" s="8"/>
      <c r="B169" s="8"/>
      <c r="C169" s="28" t="s">
        <v>480</v>
      </c>
      <c r="D169" s="54"/>
      <c r="E169" s="10">
        <v>150000</v>
      </c>
      <c r="F169" s="10"/>
      <c r="G169" s="10"/>
      <c r="H169" s="10"/>
      <c r="I169" s="10"/>
      <c r="J169" s="89"/>
      <c r="K169" s="24"/>
      <c r="L169" s="89"/>
    </row>
    <row r="170" spans="1:12" ht="23.25" customHeight="1">
      <c r="A170" s="2">
        <v>758</v>
      </c>
      <c r="B170" s="2"/>
      <c r="C170" s="3" t="s">
        <v>6</v>
      </c>
      <c r="D170" s="69"/>
      <c r="E170" s="3">
        <f>E171</f>
        <v>1319760</v>
      </c>
      <c r="F170" s="3">
        <f>F171</f>
        <v>0</v>
      </c>
      <c r="G170" s="3">
        <f>G171</f>
        <v>402850</v>
      </c>
      <c r="H170" s="3">
        <f>H171</f>
        <v>700000</v>
      </c>
      <c r="I170" s="3">
        <f>I171</f>
        <v>216910</v>
      </c>
      <c r="J170" s="89"/>
      <c r="K170" s="24"/>
      <c r="L170" s="89"/>
    </row>
    <row r="171" spans="1:12" s="39" customFormat="1" ht="12.75">
      <c r="A171" s="4"/>
      <c r="B171" s="4">
        <v>75818</v>
      </c>
      <c r="C171" s="11" t="s">
        <v>7</v>
      </c>
      <c r="D171" s="30" t="s">
        <v>428</v>
      </c>
      <c r="E171" s="13">
        <f>E172+E173</f>
        <v>1319760</v>
      </c>
      <c r="F171" s="6">
        <v>0</v>
      </c>
      <c r="G171" s="13">
        <v>402850</v>
      </c>
      <c r="H171" s="6">
        <v>700000</v>
      </c>
      <c r="I171" s="13">
        <v>216910</v>
      </c>
      <c r="J171" s="24"/>
      <c r="K171" s="24"/>
      <c r="L171" s="24"/>
    </row>
    <row r="172" spans="1:12" ht="15" customHeight="1">
      <c r="A172" s="4"/>
      <c r="B172" s="8"/>
      <c r="C172" s="28" t="s">
        <v>238</v>
      </c>
      <c r="D172" s="54"/>
      <c r="E172" s="10">
        <v>103300</v>
      </c>
      <c r="F172" s="10"/>
      <c r="G172" s="10"/>
      <c r="H172" s="10"/>
      <c r="I172" s="10"/>
      <c r="J172" s="89"/>
      <c r="K172" s="24"/>
      <c r="L172" s="89"/>
    </row>
    <row r="173" spans="1:12" ht="12.75">
      <c r="A173" s="4"/>
      <c r="B173" s="8"/>
      <c r="C173" s="28" t="s">
        <v>9</v>
      </c>
      <c r="D173" s="54"/>
      <c r="E173" s="10">
        <v>1216460</v>
      </c>
      <c r="F173" s="10"/>
      <c r="G173" s="10"/>
      <c r="H173" s="10"/>
      <c r="I173" s="10"/>
      <c r="J173" s="89"/>
      <c r="K173" s="24"/>
      <c r="L173" s="89"/>
    </row>
    <row r="174" spans="1:12" ht="27.75" customHeight="1">
      <c r="A174" s="93">
        <v>801</v>
      </c>
      <c r="B174" s="93"/>
      <c r="C174" s="94" t="s">
        <v>10</v>
      </c>
      <c r="D174" s="81"/>
      <c r="E174" s="94">
        <f>E175+E243+E253+E326+E329+E357+E361+E379+E405+E442+E446+E450+E454+E457+E460+E463+E465</f>
        <v>138381541</v>
      </c>
      <c r="F174" s="94">
        <f>F175+F243+F253+F326+F329+F357+F361+F379+F405+F442+F446+F450+F454+F457+F460+F463+F465</f>
        <v>44245555</v>
      </c>
      <c r="G174" s="94">
        <f>G175+G243+G253+G326+G329+G357+G361+G379+G405+G442+G446+G450+G454+G457+G460+G463+G465</f>
        <v>32978849</v>
      </c>
      <c r="H174" s="94">
        <f>H175+H243+H253+H326+H329+H357+H361+H379+H405+H442+H446+H450+H454+H457+H460+H463+H465</f>
        <v>31417669</v>
      </c>
      <c r="I174" s="94">
        <f>I175+I243+I253+I326+I329+I357+I361+I379+I405+I442+I446+I450+I454+I457+I460+I463+I465</f>
        <v>29739468</v>
      </c>
      <c r="J174" s="89"/>
      <c r="K174" s="24"/>
      <c r="L174" s="89"/>
    </row>
    <row r="175" spans="1:12" ht="12.75" customHeight="1">
      <c r="A175" s="60"/>
      <c r="B175" s="60">
        <v>80101</v>
      </c>
      <c r="C175" s="61" t="s">
        <v>11</v>
      </c>
      <c r="D175" s="26"/>
      <c r="E175" s="12">
        <f>E177+E180+E183+E185+E188+E190+E192+E194+E196+E198+E201+E203+E206+E208+E210+E212+E214+E218+E220+E222+E224+E226+E229+E231+E233+E236+E237+E239+E241</f>
        <v>36942718</v>
      </c>
      <c r="F175" s="12">
        <f>F177+F180+F183+F185+F188+F190+F192+F194+F196+F198+F201+F203+F206+F208+F210+F212+F214+F218+F220+F222+F224+F226+F229+F231+F233+F236+F239+F241</f>
        <v>11885418</v>
      </c>
      <c r="G175" s="12">
        <f>G177+G180+G183+G185+G188+G190+G192+G194+G196+G198+G201+G203+G206+G208+G210+G212+G214+G218+G220+G222+G224+G226+G229+G231+G233+G236+G239+G241</f>
        <v>8869523</v>
      </c>
      <c r="H175" s="12">
        <f>H177+H180+H183+H185+H188+H190+H192+H194+H196+H198+H201+H203+H206+H208+H210+H212+H214+H218+H220+H222+H224+H226+H229+H231+H233+H236+H237+H239+H241</f>
        <v>8394519</v>
      </c>
      <c r="I175" s="12">
        <f>I177+I180+I183+I185+I188+I190+I192+I194+I196+I198+I201+I203+I206+I208+I210+I212+I214+I218+I220+I222+I224+I226+I229+I231+I233+I236+I237+I239+I241</f>
        <v>7793258</v>
      </c>
      <c r="J175" s="89"/>
      <c r="K175" s="24"/>
      <c r="L175" s="89"/>
    </row>
    <row r="176" spans="1:12" ht="12.75" customHeight="1">
      <c r="A176" s="60"/>
      <c r="B176" s="60"/>
      <c r="C176" s="95" t="s">
        <v>538</v>
      </c>
      <c r="D176" s="26"/>
      <c r="E176" s="12"/>
      <c r="F176" s="74"/>
      <c r="G176" s="74"/>
      <c r="H176" s="74"/>
      <c r="I176" s="74"/>
      <c r="J176" s="89"/>
      <c r="K176" s="24"/>
      <c r="L176" s="89"/>
    </row>
    <row r="177" spans="1:12" ht="12.75" customHeight="1">
      <c r="A177" s="60"/>
      <c r="B177" s="60"/>
      <c r="C177" s="12" t="s">
        <v>12</v>
      </c>
      <c r="D177" s="26" t="s">
        <v>13</v>
      </c>
      <c r="E177" s="17">
        <v>2126730</v>
      </c>
      <c r="F177" s="13">
        <v>632400</v>
      </c>
      <c r="G177" s="13">
        <v>441300</v>
      </c>
      <c r="H177" s="13">
        <v>431800</v>
      </c>
      <c r="I177" s="13">
        <v>621230</v>
      </c>
      <c r="J177" s="89"/>
      <c r="K177" s="24"/>
      <c r="L177" s="89"/>
    </row>
    <row r="178" spans="1:12" ht="12.75" customHeight="1">
      <c r="A178" s="60"/>
      <c r="B178" s="60"/>
      <c r="C178" s="109" t="s">
        <v>339</v>
      </c>
      <c r="D178" s="26"/>
      <c r="E178" s="17">
        <v>192900</v>
      </c>
      <c r="F178" s="13"/>
      <c r="G178" s="13"/>
      <c r="H178" s="13"/>
      <c r="I178" s="13">
        <v>192900</v>
      </c>
      <c r="J178" s="89"/>
      <c r="K178" s="24"/>
      <c r="L178" s="89"/>
    </row>
    <row r="179" spans="1:12" ht="12.75" customHeight="1">
      <c r="A179" s="60"/>
      <c r="B179" s="60"/>
      <c r="C179" s="12"/>
      <c r="D179" s="26"/>
      <c r="E179" s="17"/>
      <c r="F179" s="13"/>
      <c r="G179" s="13"/>
      <c r="H179" s="13"/>
      <c r="I179" s="13"/>
      <c r="J179" s="89"/>
      <c r="K179" s="24"/>
      <c r="L179" s="89"/>
    </row>
    <row r="180" spans="1:12" ht="12.75" customHeight="1">
      <c r="A180" s="19"/>
      <c r="B180" s="60"/>
      <c r="C180" s="12" t="s">
        <v>14</v>
      </c>
      <c r="D180" s="26" t="s">
        <v>15</v>
      </c>
      <c r="E180" s="17">
        <v>2615838</v>
      </c>
      <c r="F180" s="13">
        <v>808400</v>
      </c>
      <c r="G180" s="13">
        <v>599100</v>
      </c>
      <c r="H180" s="13">
        <v>648661</v>
      </c>
      <c r="I180" s="13">
        <v>559677</v>
      </c>
      <c r="J180" s="89"/>
      <c r="K180" s="24"/>
      <c r="L180" s="89"/>
    </row>
    <row r="181" spans="1:12" ht="12.75" customHeight="1">
      <c r="A181" s="19"/>
      <c r="B181" s="19"/>
      <c r="C181" s="59" t="s">
        <v>339</v>
      </c>
      <c r="D181" s="26"/>
      <c r="E181" s="17">
        <v>190038</v>
      </c>
      <c r="F181" s="10"/>
      <c r="G181" s="10"/>
      <c r="H181" s="10">
        <v>97561</v>
      </c>
      <c r="I181" s="13">
        <v>92477</v>
      </c>
      <c r="J181" s="89"/>
      <c r="K181" s="24"/>
      <c r="L181" s="89"/>
    </row>
    <row r="182" spans="1:12" ht="12.75" customHeight="1">
      <c r="A182" s="19"/>
      <c r="B182" s="19"/>
      <c r="C182" s="59"/>
      <c r="D182" s="26"/>
      <c r="E182" s="17"/>
      <c r="F182" s="10"/>
      <c r="G182" s="10"/>
      <c r="H182" s="10"/>
      <c r="I182" s="13"/>
      <c r="J182" s="89"/>
      <c r="K182" s="24"/>
      <c r="L182" s="89"/>
    </row>
    <row r="183" spans="1:12" ht="12.75" customHeight="1">
      <c r="A183" s="19"/>
      <c r="B183" s="60"/>
      <c r="C183" s="12" t="s">
        <v>16</v>
      </c>
      <c r="D183" s="26" t="s">
        <v>17</v>
      </c>
      <c r="E183" s="17">
        <v>219330</v>
      </c>
      <c r="F183" s="13">
        <v>100000</v>
      </c>
      <c r="G183" s="13">
        <v>69400</v>
      </c>
      <c r="H183" s="13">
        <v>49930</v>
      </c>
      <c r="I183" s="13"/>
      <c r="J183" s="89"/>
      <c r="K183" s="24"/>
      <c r="L183" s="89"/>
    </row>
    <row r="184" spans="1:12" ht="12.75" customHeight="1">
      <c r="A184" s="19"/>
      <c r="B184" s="19"/>
      <c r="C184" s="59"/>
      <c r="D184" s="26"/>
      <c r="E184" s="17"/>
      <c r="F184" s="10"/>
      <c r="G184" s="10"/>
      <c r="H184" s="10"/>
      <c r="I184" s="13"/>
      <c r="J184" s="89"/>
      <c r="K184" s="24"/>
      <c r="L184" s="89"/>
    </row>
    <row r="185" spans="1:12" ht="12.75" customHeight="1">
      <c r="A185" s="19"/>
      <c r="B185" s="60"/>
      <c r="C185" s="12" t="s">
        <v>18</v>
      </c>
      <c r="D185" s="26" t="s">
        <v>19</v>
      </c>
      <c r="E185" s="17">
        <v>6210200</v>
      </c>
      <c r="F185" s="13">
        <v>1785418</v>
      </c>
      <c r="G185" s="13">
        <v>1751633</v>
      </c>
      <c r="H185" s="13">
        <v>1119204</v>
      </c>
      <c r="I185" s="13">
        <v>1553945</v>
      </c>
      <c r="J185" s="89"/>
      <c r="K185" s="24"/>
      <c r="L185" s="89"/>
    </row>
    <row r="186" spans="1:12" ht="12.75" customHeight="1">
      <c r="A186" s="19"/>
      <c r="B186" s="19"/>
      <c r="C186" s="59" t="s">
        <v>340</v>
      </c>
      <c r="D186" s="26"/>
      <c r="E186" s="17">
        <v>1413000</v>
      </c>
      <c r="F186" s="10">
        <v>148018</v>
      </c>
      <c r="G186" s="10">
        <v>644133</v>
      </c>
      <c r="H186" s="10">
        <v>3904</v>
      </c>
      <c r="I186" s="10">
        <v>616945</v>
      </c>
      <c r="J186" s="89"/>
      <c r="K186" s="24"/>
      <c r="L186" s="89"/>
    </row>
    <row r="187" spans="1:12" ht="12.75" customHeight="1">
      <c r="A187" s="19"/>
      <c r="B187" s="19"/>
      <c r="C187" s="59"/>
      <c r="D187" s="26"/>
      <c r="E187" s="17"/>
      <c r="F187" s="10"/>
      <c r="G187" s="10"/>
      <c r="H187" s="10"/>
      <c r="I187" s="13"/>
      <c r="J187" s="89"/>
      <c r="K187" s="24"/>
      <c r="L187" s="89"/>
    </row>
    <row r="188" spans="1:12" ht="12.75" customHeight="1">
      <c r="A188" s="19"/>
      <c r="B188" s="60"/>
      <c r="C188" s="12" t="s">
        <v>20</v>
      </c>
      <c r="D188" s="26" t="s">
        <v>21</v>
      </c>
      <c r="E188" s="17">
        <v>118430</v>
      </c>
      <c r="F188" s="13">
        <v>50000</v>
      </c>
      <c r="G188" s="13">
        <v>35600</v>
      </c>
      <c r="H188" s="13">
        <v>32830</v>
      </c>
      <c r="I188" s="13"/>
      <c r="J188" s="89"/>
      <c r="K188" s="24"/>
      <c r="L188" s="89"/>
    </row>
    <row r="189" spans="1:12" ht="12.75" customHeight="1">
      <c r="A189" s="19"/>
      <c r="B189" s="19"/>
      <c r="C189" s="59"/>
      <c r="D189" s="26"/>
      <c r="E189" s="17"/>
      <c r="F189" s="10"/>
      <c r="G189" s="10"/>
      <c r="H189" s="10"/>
      <c r="I189" s="13"/>
      <c r="J189" s="89"/>
      <c r="K189" s="24"/>
      <c r="L189" s="89"/>
    </row>
    <row r="190" spans="1:12" ht="12.75" customHeight="1">
      <c r="A190" s="19"/>
      <c r="B190" s="60"/>
      <c r="C190" s="12" t="s">
        <v>22</v>
      </c>
      <c r="D190" s="26" t="s">
        <v>23</v>
      </c>
      <c r="E190" s="17">
        <v>790200</v>
      </c>
      <c r="F190" s="13">
        <v>274300</v>
      </c>
      <c r="G190" s="13">
        <v>191500</v>
      </c>
      <c r="H190" s="13">
        <v>187000</v>
      </c>
      <c r="I190" s="13">
        <v>137400</v>
      </c>
      <c r="J190" s="89"/>
      <c r="K190" s="24"/>
      <c r="L190" s="89"/>
    </row>
    <row r="191" spans="1:12" ht="12.75" customHeight="1">
      <c r="A191" s="19"/>
      <c r="B191" s="19"/>
      <c r="C191" s="59"/>
      <c r="D191" s="26"/>
      <c r="E191" s="17"/>
      <c r="F191" s="10"/>
      <c r="G191" s="10"/>
      <c r="H191" s="10"/>
      <c r="I191" s="13"/>
      <c r="J191" s="89"/>
      <c r="K191" s="24"/>
      <c r="L191" s="89"/>
    </row>
    <row r="192" spans="1:12" ht="12.75" customHeight="1">
      <c r="A192" s="19"/>
      <c r="B192" s="60"/>
      <c r="C192" s="12" t="s">
        <v>24</v>
      </c>
      <c r="D192" s="26" t="s">
        <v>25</v>
      </c>
      <c r="E192" s="17">
        <v>1348100</v>
      </c>
      <c r="F192" s="13">
        <v>446900</v>
      </c>
      <c r="G192" s="13">
        <v>311800</v>
      </c>
      <c r="H192" s="13">
        <v>304600</v>
      </c>
      <c r="I192" s="13">
        <v>284800</v>
      </c>
      <c r="J192" s="89"/>
      <c r="K192" s="24"/>
      <c r="L192" s="89"/>
    </row>
    <row r="193" spans="1:12" ht="12.75" customHeight="1">
      <c r="A193" s="19"/>
      <c r="B193" s="19"/>
      <c r="C193" s="59"/>
      <c r="D193" s="26"/>
      <c r="E193" s="17"/>
      <c r="F193" s="10"/>
      <c r="G193" s="10"/>
      <c r="H193" s="10"/>
      <c r="I193" s="13"/>
      <c r="J193" s="89"/>
      <c r="K193" s="24"/>
      <c r="L193" s="89"/>
    </row>
    <row r="194" spans="1:12" ht="12.75" customHeight="1">
      <c r="A194" s="19"/>
      <c r="B194" s="60"/>
      <c r="C194" s="12" t="s">
        <v>26</v>
      </c>
      <c r="D194" s="26" t="s">
        <v>27</v>
      </c>
      <c r="E194" s="17">
        <v>814600</v>
      </c>
      <c r="F194" s="13">
        <v>277600</v>
      </c>
      <c r="G194" s="13">
        <v>203500</v>
      </c>
      <c r="H194" s="13">
        <v>189400</v>
      </c>
      <c r="I194" s="13">
        <v>144100</v>
      </c>
      <c r="J194" s="89"/>
      <c r="K194" s="24"/>
      <c r="L194" s="89"/>
    </row>
    <row r="195" spans="1:12" ht="12.75" customHeight="1">
      <c r="A195" s="19"/>
      <c r="B195" s="19"/>
      <c r="C195" s="59"/>
      <c r="D195" s="26"/>
      <c r="E195" s="17"/>
      <c r="F195" s="10"/>
      <c r="G195" s="10"/>
      <c r="H195" s="10"/>
      <c r="I195" s="13"/>
      <c r="J195" s="89"/>
      <c r="K195" s="24"/>
      <c r="L195" s="89"/>
    </row>
    <row r="196" spans="1:12" ht="12.75" customHeight="1">
      <c r="A196" s="19"/>
      <c r="B196" s="60"/>
      <c r="C196" s="12" t="s">
        <v>28</v>
      </c>
      <c r="D196" s="26" t="s">
        <v>29</v>
      </c>
      <c r="E196" s="17">
        <v>882600</v>
      </c>
      <c r="F196" s="13">
        <v>294700</v>
      </c>
      <c r="G196" s="13">
        <v>205600</v>
      </c>
      <c r="H196" s="13">
        <v>220140</v>
      </c>
      <c r="I196" s="13">
        <v>162160</v>
      </c>
      <c r="J196" s="89"/>
      <c r="K196" s="24"/>
      <c r="L196" s="89"/>
    </row>
    <row r="197" spans="1:12" ht="12.75" customHeight="1">
      <c r="A197" s="19"/>
      <c r="B197" s="19"/>
      <c r="C197" s="59"/>
      <c r="D197" s="26"/>
      <c r="E197" s="17"/>
      <c r="F197" s="10"/>
      <c r="G197" s="10"/>
      <c r="H197" s="10"/>
      <c r="I197" s="13"/>
      <c r="J197" s="89"/>
      <c r="K197" s="24"/>
      <c r="L197" s="89"/>
    </row>
    <row r="198" spans="1:12" ht="12.75" customHeight="1">
      <c r="A198" s="19"/>
      <c r="B198" s="60"/>
      <c r="C198" s="12" t="s">
        <v>30</v>
      </c>
      <c r="D198" s="26" t="s">
        <v>31</v>
      </c>
      <c r="E198" s="17">
        <v>1793900</v>
      </c>
      <c r="F198" s="13">
        <v>599900</v>
      </c>
      <c r="G198" s="13">
        <v>418600</v>
      </c>
      <c r="H198" s="13">
        <v>428044</v>
      </c>
      <c r="I198" s="13">
        <v>347356</v>
      </c>
      <c r="J198" s="89"/>
      <c r="K198" s="24"/>
      <c r="L198" s="89"/>
    </row>
    <row r="199" spans="1:12" ht="12.75" customHeight="1">
      <c r="A199" s="19"/>
      <c r="B199" s="60"/>
      <c r="C199" s="23" t="s">
        <v>392</v>
      </c>
      <c r="D199" s="26"/>
      <c r="E199" s="17">
        <v>56000</v>
      </c>
      <c r="F199" s="13"/>
      <c r="G199" s="13"/>
      <c r="H199" s="10">
        <v>19154</v>
      </c>
      <c r="I199" s="10">
        <v>36846</v>
      </c>
      <c r="J199" s="89"/>
      <c r="K199" s="24"/>
      <c r="L199" s="89"/>
    </row>
    <row r="200" spans="1:12" ht="12.75" customHeight="1">
      <c r="A200" s="19"/>
      <c r="B200" s="19"/>
      <c r="C200" s="59"/>
      <c r="D200" s="26"/>
      <c r="E200" s="17"/>
      <c r="F200" s="10"/>
      <c r="G200" s="10"/>
      <c r="H200" s="10"/>
      <c r="I200" s="13"/>
      <c r="J200" s="89"/>
      <c r="K200" s="24"/>
      <c r="L200" s="89"/>
    </row>
    <row r="201" spans="1:12" ht="12.75" customHeight="1">
      <c r="A201" s="19"/>
      <c r="B201" s="60"/>
      <c r="C201" s="12" t="s">
        <v>32</v>
      </c>
      <c r="D201" s="26" t="s">
        <v>33</v>
      </c>
      <c r="E201" s="17">
        <v>169280</v>
      </c>
      <c r="F201" s="13">
        <v>74200</v>
      </c>
      <c r="G201" s="13">
        <v>51400</v>
      </c>
      <c r="H201" s="13">
        <v>43680</v>
      </c>
      <c r="I201" s="13"/>
      <c r="J201" s="89"/>
      <c r="K201" s="24"/>
      <c r="L201" s="89"/>
    </row>
    <row r="202" spans="1:12" ht="12.75" customHeight="1">
      <c r="A202" s="19"/>
      <c r="B202" s="19"/>
      <c r="C202" s="59"/>
      <c r="D202" s="26"/>
      <c r="E202" s="17"/>
      <c r="F202" s="10"/>
      <c r="G202" s="10"/>
      <c r="H202" s="10"/>
      <c r="I202" s="13"/>
      <c r="J202" s="89"/>
      <c r="K202" s="24"/>
      <c r="L202" s="89"/>
    </row>
    <row r="203" spans="1:12" ht="12.75" customHeight="1">
      <c r="A203" s="19"/>
      <c r="B203" s="60"/>
      <c r="C203" s="12" t="s">
        <v>34</v>
      </c>
      <c r="D203" s="26" t="s">
        <v>35</v>
      </c>
      <c r="E203" s="17">
        <v>3201300</v>
      </c>
      <c r="F203" s="13">
        <v>1061600</v>
      </c>
      <c r="G203" s="13">
        <v>740700</v>
      </c>
      <c r="H203" s="13">
        <v>783295</v>
      </c>
      <c r="I203" s="13">
        <v>615705</v>
      </c>
      <c r="J203" s="89"/>
      <c r="K203" s="24"/>
      <c r="L203" s="89"/>
    </row>
    <row r="204" spans="1:12" ht="12.75" customHeight="1">
      <c r="A204" s="19"/>
      <c r="B204" s="60"/>
      <c r="C204" s="109" t="s">
        <v>341</v>
      </c>
      <c r="D204" s="26"/>
      <c r="E204" s="17">
        <v>85000</v>
      </c>
      <c r="F204" s="13"/>
      <c r="G204" s="13"/>
      <c r="H204" s="13">
        <v>59795</v>
      </c>
      <c r="I204" s="13">
        <v>25205</v>
      </c>
      <c r="J204" s="89"/>
      <c r="K204" s="24"/>
      <c r="L204" s="89"/>
    </row>
    <row r="205" spans="1:12" ht="12.75" customHeight="1">
      <c r="A205" s="19"/>
      <c r="B205" s="19"/>
      <c r="C205" s="59"/>
      <c r="D205" s="26"/>
      <c r="E205" s="17"/>
      <c r="F205" s="10"/>
      <c r="G205" s="10"/>
      <c r="H205" s="10"/>
      <c r="I205" s="13"/>
      <c r="J205" s="89"/>
      <c r="K205" s="24"/>
      <c r="L205" s="89"/>
    </row>
    <row r="206" spans="1:12" ht="12.75" customHeight="1">
      <c r="A206" s="19"/>
      <c r="B206" s="60"/>
      <c r="C206" s="12" t="s">
        <v>36</v>
      </c>
      <c r="D206" s="26" t="s">
        <v>37</v>
      </c>
      <c r="E206" s="17">
        <v>2308330</v>
      </c>
      <c r="F206" s="13">
        <v>808600</v>
      </c>
      <c r="G206" s="13">
        <v>498400</v>
      </c>
      <c r="H206" s="13">
        <v>553400</v>
      </c>
      <c r="I206" s="13">
        <v>447930</v>
      </c>
      <c r="J206" s="89"/>
      <c r="K206" s="24"/>
      <c r="L206" s="89"/>
    </row>
    <row r="207" spans="1:12" ht="12.75" customHeight="1">
      <c r="A207" s="19"/>
      <c r="B207" s="19"/>
      <c r="C207" s="59"/>
      <c r="D207" s="26"/>
      <c r="E207" s="17"/>
      <c r="F207" s="10"/>
      <c r="G207" s="10"/>
      <c r="H207" s="10"/>
      <c r="I207" s="13"/>
      <c r="J207" s="89"/>
      <c r="K207" s="24"/>
      <c r="L207" s="89"/>
    </row>
    <row r="208" spans="1:12" ht="12.75" customHeight="1">
      <c r="A208" s="19"/>
      <c r="B208" s="60"/>
      <c r="C208" s="12" t="s">
        <v>38</v>
      </c>
      <c r="D208" s="26" t="s">
        <v>39</v>
      </c>
      <c r="E208" s="17">
        <v>1539900</v>
      </c>
      <c r="F208" s="13">
        <v>519900</v>
      </c>
      <c r="G208" s="13">
        <v>381800</v>
      </c>
      <c r="H208" s="13">
        <v>357900</v>
      </c>
      <c r="I208" s="13">
        <v>280300</v>
      </c>
      <c r="J208" s="89"/>
      <c r="K208" s="24"/>
      <c r="L208" s="89"/>
    </row>
    <row r="209" spans="1:12" ht="12.75" customHeight="1">
      <c r="A209" s="19"/>
      <c r="B209" s="19"/>
      <c r="C209" s="59"/>
      <c r="D209" s="26"/>
      <c r="E209" s="17"/>
      <c r="F209" s="10"/>
      <c r="G209" s="10"/>
      <c r="H209" s="10"/>
      <c r="I209" s="13"/>
      <c r="J209" s="89"/>
      <c r="K209" s="24"/>
      <c r="L209" s="89"/>
    </row>
    <row r="210" spans="1:12" ht="12.75" customHeight="1">
      <c r="A210" s="19"/>
      <c r="B210" s="60"/>
      <c r="C210" s="12" t="s">
        <v>40</v>
      </c>
      <c r="D210" s="26" t="s">
        <v>41</v>
      </c>
      <c r="E210" s="17">
        <v>134330</v>
      </c>
      <c r="F210" s="13">
        <v>60700</v>
      </c>
      <c r="G210" s="13">
        <v>37200</v>
      </c>
      <c r="H210" s="13">
        <v>36430</v>
      </c>
      <c r="I210" s="13"/>
      <c r="J210" s="89"/>
      <c r="K210" s="24"/>
      <c r="L210" s="89"/>
    </row>
    <row r="211" spans="1:12" ht="12.75" customHeight="1">
      <c r="A211" s="19"/>
      <c r="B211" s="19"/>
      <c r="C211" s="59"/>
      <c r="D211" s="26"/>
      <c r="E211" s="17"/>
      <c r="F211" s="10"/>
      <c r="G211" s="10"/>
      <c r="H211" s="10"/>
      <c r="I211" s="13"/>
      <c r="J211" s="89"/>
      <c r="K211" s="24"/>
      <c r="L211" s="89"/>
    </row>
    <row r="212" spans="1:12" ht="12.75" customHeight="1">
      <c r="A212" s="19"/>
      <c r="B212" s="60"/>
      <c r="C212" s="12" t="s">
        <v>42</v>
      </c>
      <c r="D212" s="26" t="s">
        <v>43</v>
      </c>
      <c r="E212" s="17">
        <v>187630</v>
      </c>
      <c r="F212" s="13">
        <v>91500</v>
      </c>
      <c r="G212" s="13">
        <v>58700</v>
      </c>
      <c r="H212" s="13">
        <v>37430</v>
      </c>
      <c r="I212" s="13"/>
      <c r="J212" s="89"/>
      <c r="K212" s="24"/>
      <c r="L212" s="89"/>
    </row>
    <row r="213" spans="1:12" ht="12.75" customHeight="1">
      <c r="A213" s="19"/>
      <c r="B213" s="19"/>
      <c r="C213" s="59"/>
      <c r="D213" s="26"/>
      <c r="E213" s="17"/>
      <c r="F213" s="10"/>
      <c r="G213" s="10"/>
      <c r="H213" s="10"/>
      <c r="I213" s="13"/>
      <c r="J213" s="89"/>
      <c r="K213" s="24"/>
      <c r="L213" s="89"/>
    </row>
    <row r="214" spans="1:12" ht="12.75" customHeight="1">
      <c r="A214" s="19"/>
      <c r="B214" s="60"/>
      <c r="C214" s="12" t="s">
        <v>44</v>
      </c>
      <c r="D214" s="26" t="s">
        <v>45</v>
      </c>
      <c r="E214" s="17">
        <v>1830900</v>
      </c>
      <c r="F214" s="13">
        <v>551900</v>
      </c>
      <c r="G214" s="13">
        <v>423000</v>
      </c>
      <c r="H214" s="13">
        <v>381300</v>
      </c>
      <c r="I214" s="13">
        <v>474700</v>
      </c>
      <c r="J214" s="89"/>
      <c r="K214" s="24"/>
      <c r="L214" s="89"/>
    </row>
    <row r="215" spans="1:12" ht="12.75" customHeight="1">
      <c r="A215" s="19"/>
      <c r="B215" s="60"/>
      <c r="C215" s="109" t="s">
        <v>392</v>
      </c>
      <c r="D215" s="26"/>
      <c r="E215" s="17">
        <v>50000</v>
      </c>
      <c r="F215" s="13"/>
      <c r="G215" s="13"/>
      <c r="H215" s="13"/>
      <c r="I215" s="13">
        <v>50000</v>
      </c>
      <c r="J215" s="89"/>
      <c r="K215" s="24"/>
      <c r="L215" s="89"/>
    </row>
    <row r="216" spans="1:12" ht="12.75" customHeight="1">
      <c r="A216" s="19"/>
      <c r="B216" s="60"/>
      <c r="C216" s="109" t="s">
        <v>340</v>
      </c>
      <c r="D216" s="26"/>
      <c r="E216" s="17">
        <v>38500</v>
      </c>
      <c r="F216" s="13"/>
      <c r="G216" s="13"/>
      <c r="H216" s="13"/>
      <c r="I216" s="13">
        <v>38500</v>
      </c>
      <c r="J216" s="89"/>
      <c r="K216" s="24"/>
      <c r="L216" s="89"/>
    </row>
    <row r="217" spans="1:12" ht="12.75" customHeight="1">
      <c r="A217" s="19"/>
      <c r="B217" s="19"/>
      <c r="C217" s="59"/>
      <c r="D217" s="26"/>
      <c r="E217" s="17"/>
      <c r="F217" s="10"/>
      <c r="G217" s="10"/>
      <c r="H217" s="10"/>
      <c r="I217" s="13"/>
      <c r="J217" s="89"/>
      <c r="K217" s="24"/>
      <c r="L217" s="89"/>
    </row>
    <row r="218" spans="1:12" ht="12.75" customHeight="1">
      <c r="A218" s="19"/>
      <c r="B218" s="60"/>
      <c r="C218" s="12" t="s">
        <v>46</v>
      </c>
      <c r="D218" s="26" t="s">
        <v>47</v>
      </c>
      <c r="E218" s="17">
        <v>2427300</v>
      </c>
      <c r="F218" s="13">
        <v>829000</v>
      </c>
      <c r="G218" s="13">
        <v>586400</v>
      </c>
      <c r="H218" s="13">
        <v>547200</v>
      </c>
      <c r="I218" s="13">
        <v>464700</v>
      </c>
      <c r="J218" s="89"/>
      <c r="K218" s="24"/>
      <c r="L218" s="89"/>
    </row>
    <row r="219" spans="1:12" ht="12.75" customHeight="1">
      <c r="A219" s="19"/>
      <c r="B219" s="19"/>
      <c r="C219" s="109" t="s">
        <v>340</v>
      </c>
      <c r="D219" s="26"/>
      <c r="E219" s="17">
        <v>10000</v>
      </c>
      <c r="F219" s="10"/>
      <c r="G219" s="10"/>
      <c r="H219" s="10"/>
      <c r="I219" s="13">
        <v>10000</v>
      </c>
      <c r="J219" s="89"/>
      <c r="K219" s="24"/>
      <c r="L219" s="89"/>
    </row>
    <row r="220" spans="1:12" ht="12.75" customHeight="1">
      <c r="A220" s="19"/>
      <c r="B220" s="60"/>
      <c r="C220" s="12" t="s">
        <v>48</v>
      </c>
      <c r="D220" s="26" t="s">
        <v>49</v>
      </c>
      <c r="E220" s="17">
        <v>223430</v>
      </c>
      <c r="F220" s="13">
        <v>95900</v>
      </c>
      <c r="G220" s="13">
        <v>68600</v>
      </c>
      <c r="H220" s="13">
        <v>58930</v>
      </c>
      <c r="I220" s="13"/>
      <c r="J220" s="89"/>
      <c r="K220" s="24"/>
      <c r="L220" s="89"/>
    </row>
    <row r="221" spans="1:12" ht="12.75" customHeight="1">
      <c r="A221" s="19"/>
      <c r="B221" s="19"/>
      <c r="C221" s="59"/>
      <c r="D221" s="26"/>
      <c r="E221" s="17"/>
      <c r="F221" s="10"/>
      <c r="G221" s="10"/>
      <c r="H221" s="10"/>
      <c r="I221" s="13"/>
      <c r="J221" s="89"/>
      <c r="K221" s="24"/>
      <c r="L221" s="89"/>
    </row>
    <row r="222" spans="1:12" ht="12.75" customHeight="1">
      <c r="A222" s="19"/>
      <c r="B222" s="60"/>
      <c r="C222" s="12" t="s">
        <v>50</v>
      </c>
      <c r="D222" s="26" t="s">
        <v>51</v>
      </c>
      <c r="E222" s="17">
        <v>2083860</v>
      </c>
      <c r="F222" s="13">
        <v>675900</v>
      </c>
      <c r="G222" s="13">
        <v>471600</v>
      </c>
      <c r="H222" s="13">
        <v>482100</v>
      </c>
      <c r="I222" s="13">
        <v>454260</v>
      </c>
      <c r="J222" s="89"/>
      <c r="K222" s="24"/>
      <c r="L222" s="89"/>
    </row>
    <row r="223" spans="1:12" ht="12.75" customHeight="1">
      <c r="A223" s="19"/>
      <c r="B223" s="19"/>
      <c r="C223" s="59"/>
      <c r="D223" s="26"/>
      <c r="E223" s="17"/>
      <c r="F223" s="10"/>
      <c r="G223" s="10"/>
      <c r="H223" s="10"/>
      <c r="I223" s="13"/>
      <c r="J223" s="89"/>
      <c r="K223" s="24"/>
      <c r="L223" s="89"/>
    </row>
    <row r="224" spans="1:12" ht="12.75" customHeight="1">
      <c r="A224" s="19"/>
      <c r="B224" s="60"/>
      <c r="C224" s="12" t="s">
        <v>52</v>
      </c>
      <c r="D224" s="26" t="s">
        <v>53</v>
      </c>
      <c r="E224" s="17">
        <v>566500</v>
      </c>
      <c r="F224" s="13">
        <v>188500</v>
      </c>
      <c r="G224" s="13">
        <v>131500</v>
      </c>
      <c r="H224" s="13">
        <v>128400</v>
      </c>
      <c r="I224" s="13">
        <v>118100</v>
      </c>
      <c r="J224" s="89"/>
      <c r="K224" s="24"/>
      <c r="L224" s="89"/>
    </row>
    <row r="225" spans="1:12" ht="12.75" customHeight="1">
      <c r="A225" s="19"/>
      <c r="B225" s="19"/>
      <c r="C225" s="59"/>
      <c r="D225" s="26"/>
      <c r="E225" s="17"/>
      <c r="F225" s="10"/>
      <c r="G225" s="10"/>
      <c r="H225" s="10"/>
      <c r="I225" s="13"/>
      <c r="J225" s="89"/>
      <c r="K225" s="24"/>
      <c r="L225" s="89"/>
    </row>
    <row r="226" spans="1:12" ht="12.75" customHeight="1">
      <c r="A226" s="19"/>
      <c r="B226" s="60"/>
      <c r="C226" s="12" t="s">
        <v>54</v>
      </c>
      <c r="D226" s="26" t="s">
        <v>55</v>
      </c>
      <c r="E226" s="17">
        <v>747330</v>
      </c>
      <c r="F226" s="13">
        <v>222900</v>
      </c>
      <c r="G226" s="13">
        <v>137400</v>
      </c>
      <c r="H226" s="13">
        <v>236705</v>
      </c>
      <c r="I226" s="13">
        <v>150325</v>
      </c>
      <c r="J226" s="89"/>
      <c r="K226" s="24"/>
      <c r="L226" s="89"/>
    </row>
    <row r="227" spans="1:12" ht="12.75" customHeight="1">
      <c r="A227" s="19"/>
      <c r="B227" s="60"/>
      <c r="C227" s="109" t="s">
        <v>339</v>
      </c>
      <c r="D227" s="26"/>
      <c r="E227" s="17">
        <v>75000</v>
      </c>
      <c r="F227" s="13"/>
      <c r="G227" s="13"/>
      <c r="H227" s="13">
        <v>72305</v>
      </c>
      <c r="I227" s="13">
        <v>2695</v>
      </c>
      <c r="J227" s="89"/>
      <c r="K227" s="24"/>
      <c r="L227" s="89"/>
    </row>
    <row r="228" spans="1:12" ht="12.75" customHeight="1">
      <c r="A228" s="19"/>
      <c r="B228" s="19"/>
      <c r="C228" s="59"/>
      <c r="D228" s="26"/>
      <c r="E228" s="17"/>
      <c r="F228" s="10"/>
      <c r="G228" s="10"/>
      <c r="H228" s="10"/>
      <c r="I228" s="13"/>
      <c r="J228" s="89"/>
      <c r="K228" s="24"/>
      <c r="L228" s="89"/>
    </row>
    <row r="229" spans="1:12" ht="12.75" customHeight="1">
      <c r="A229" s="19"/>
      <c r="B229" s="60"/>
      <c r="C229" s="12" t="s">
        <v>56</v>
      </c>
      <c r="D229" s="26" t="s">
        <v>57</v>
      </c>
      <c r="E229" s="17">
        <v>449730</v>
      </c>
      <c r="F229" s="13">
        <v>173300</v>
      </c>
      <c r="G229" s="13">
        <v>106800</v>
      </c>
      <c r="H229" s="13">
        <v>169630</v>
      </c>
      <c r="I229" s="13"/>
      <c r="J229" s="89"/>
      <c r="K229" s="24"/>
      <c r="L229" s="89"/>
    </row>
    <row r="230" spans="1:12" ht="12.75" customHeight="1">
      <c r="A230" s="19"/>
      <c r="B230" s="19"/>
      <c r="C230" s="59"/>
      <c r="D230" s="26"/>
      <c r="E230" s="17"/>
      <c r="F230" s="10"/>
      <c r="G230" s="10"/>
      <c r="H230" s="10"/>
      <c r="I230" s="13"/>
      <c r="J230" s="89"/>
      <c r="K230" s="24"/>
      <c r="L230" s="89"/>
    </row>
    <row r="231" spans="1:12" ht="12.75" customHeight="1">
      <c r="A231" s="19"/>
      <c r="B231" s="60"/>
      <c r="C231" s="12" t="s">
        <v>342</v>
      </c>
      <c r="D231" s="26" t="s">
        <v>354</v>
      </c>
      <c r="E231" s="17">
        <v>728780</v>
      </c>
      <c r="F231" s="13">
        <v>242900</v>
      </c>
      <c r="G231" s="13">
        <v>158800</v>
      </c>
      <c r="H231" s="13">
        <v>185200</v>
      </c>
      <c r="I231" s="13">
        <v>141880</v>
      </c>
      <c r="J231" s="89"/>
      <c r="K231" s="24"/>
      <c r="L231" s="89"/>
    </row>
    <row r="232" spans="1:12" ht="12.75" customHeight="1">
      <c r="A232" s="19"/>
      <c r="B232" s="19"/>
      <c r="C232" s="59"/>
      <c r="D232" s="26"/>
      <c r="E232" s="17"/>
      <c r="F232" s="10"/>
      <c r="G232" s="10"/>
      <c r="H232" s="10"/>
      <c r="I232" s="13"/>
      <c r="J232" s="89"/>
      <c r="K232" s="24"/>
      <c r="L232" s="89"/>
    </row>
    <row r="233" spans="1:12" ht="12.75" customHeight="1">
      <c r="A233" s="19"/>
      <c r="B233" s="60"/>
      <c r="C233" s="12" t="s">
        <v>58</v>
      </c>
      <c r="D233" s="26" t="s">
        <v>59</v>
      </c>
      <c r="E233" s="17">
        <v>2645800</v>
      </c>
      <c r="F233" s="13">
        <v>885600</v>
      </c>
      <c r="G233" s="13">
        <v>618000</v>
      </c>
      <c r="H233" s="13">
        <v>604300</v>
      </c>
      <c r="I233" s="13">
        <v>537900</v>
      </c>
      <c r="J233" s="89"/>
      <c r="K233" s="24"/>
      <c r="L233" s="89"/>
    </row>
    <row r="234" spans="1:12" ht="12.75" customHeight="1">
      <c r="A234" s="19"/>
      <c r="B234" s="60"/>
      <c r="C234" s="109" t="s">
        <v>339</v>
      </c>
      <c r="D234" s="26"/>
      <c r="E234" s="17">
        <v>30000</v>
      </c>
      <c r="F234" s="13"/>
      <c r="G234" s="13"/>
      <c r="H234" s="13"/>
      <c r="I234" s="13">
        <v>30000</v>
      </c>
      <c r="J234" s="89"/>
      <c r="K234" s="24"/>
      <c r="L234" s="89"/>
    </row>
    <row r="235" spans="1:12" ht="12.75" customHeight="1">
      <c r="A235" s="19"/>
      <c r="B235" s="19"/>
      <c r="C235" s="59"/>
      <c r="D235" s="99"/>
      <c r="E235" s="17"/>
      <c r="F235" s="10"/>
      <c r="G235" s="10"/>
      <c r="H235" s="10"/>
      <c r="I235" s="13"/>
      <c r="J235" s="89"/>
      <c r="K235" s="24"/>
      <c r="L235" s="89"/>
    </row>
    <row r="236" spans="1:12" ht="12.75" customHeight="1">
      <c r="A236" s="19"/>
      <c r="B236" s="19"/>
      <c r="C236" s="12" t="s">
        <v>60</v>
      </c>
      <c r="D236" s="26" t="s">
        <v>428</v>
      </c>
      <c r="E236" s="12">
        <v>647300</v>
      </c>
      <c r="F236" s="13">
        <v>133400</v>
      </c>
      <c r="G236" s="13">
        <v>161100</v>
      </c>
      <c r="H236" s="13">
        <v>151300</v>
      </c>
      <c r="I236" s="13">
        <v>201500</v>
      </c>
      <c r="J236" s="89"/>
      <c r="K236" s="24"/>
      <c r="L236" s="89"/>
    </row>
    <row r="237" spans="1:12" ht="12.75" customHeight="1">
      <c r="A237" s="19"/>
      <c r="B237" s="19"/>
      <c r="C237" s="23" t="s">
        <v>540</v>
      </c>
      <c r="D237" s="26"/>
      <c r="E237" s="12">
        <v>120000</v>
      </c>
      <c r="F237" s="10"/>
      <c r="G237" s="10"/>
      <c r="H237" s="13">
        <v>25710</v>
      </c>
      <c r="I237" s="13">
        <v>94290</v>
      </c>
      <c r="J237" s="89"/>
      <c r="K237" s="24"/>
      <c r="L237" s="89"/>
    </row>
    <row r="238" spans="1:12" ht="12.75" customHeight="1">
      <c r="A238" s="19"/>
      <c r="B238" s="19"/>
      <c r="C238" s="23"/>
      <c r="D238" s="26"/>
      <c r="E238" s="17"/>
      <c r="F238" s="10"/>
      <c r="G238" s="10"/>
      <c r="H238" s="10"/>
      <c r="I238" s="13"/>
      <c r="J238" s="89"/>
      <c r="K238" s="24"/>
      <c r="L238" s="89"/>
    </row>
    <row r="239" spans="1:12" ht="25.5" customHeight="1">
      <c r="A239" s="19"/>
      <c r="B239" s="19"/>
      <c r="C239" s="23" t="s">
        <v>676</v>
      </c>
      <c r="D239" s="26" t="s">
        <v>357</v>
      </c>
      <c r="E239" s="17">
        <v>10090</v>
      </c>
      <c r="F239" s="10"/>
      <c r="G239" s="10">
        <v>10090</v>
      </c>
      <c r="H239" s="10"/>
      <c r="I239" s="13"/>
      <c r="J239" s="89"/>
      <c r="K239" s="24"/>
      <c r="L239" s="89"/>
    </row>
    <row r="240" spans="1:12" ht="12.75" customHeight="1">
      <c r="A240" s="19"/>
      <c r="B240" s="19"/>
      <c r="C240" s="23"/>
      <c r="D240" s="26"/>
      <c r="E240" s="17"/>
      <c r="F240" s="10"/>
      <c r="G240" s="10"/>
      <c r="H240" s="10"/>
      <c r="I240" s="13"/>
      <c r="J240" s="89"/>
      <c r="K240" s="24"/>
      <c r="L240" s="89"/>
    </row>
    <row r="241" spans="1:12" ht="12.75" customHeight="1">
      <c r="A241" s="19"/>
      <c r="B241" s="19"/>
      <c r="C241" s="23" t="s">
        <v>773</v>
      </c>
      <c r="D241" s="26" t="s">
        <v>774</v>
      </c>
      <c r="E241" s="17">
        <v>1000</v>
      </c>
      <c r="F241" s="10"/>
      <c r="G241" s="10"/>
      <c r="H241" s="10"/>
      <c r="I241" s="13">
        <v>1000</v>
      </c>
      <c r="J241" s="89"/>
      <c r="K241" s="24"/>
      <c r="L241" s="89"/>
    </row>
    <row r="242" spans="1:12" ht="12.75" customHeight="1">
      <c r="A242" s="19"/>
      <c r="B242" s="19"/>
      <c r="C242" s="17"/>
      <c r="D242" s="26"/>
      <c r="E242" s="17"/>
      <c r="F242" s="10"/>
      <c r="G242" s="10"/>
      <c r="H242" s="10"/>
      <c r="I242" s="13"/>
      <c r="J242" s="89"/>
      <c r="K242" s="24"/>
      <c r="L242" s="89"/>
    </row>
    <row r="243" spans="1:12" ht="12.75" customHeight="1">
      <c r="A243" s="19"/>
      <c r="B243" s="60">
        <v>80102</v>
      </c>
      <c r="C243" s="61" t="s">
        <v>61</v>
      </c>
      <c r="D243" s="26"/>
      <c r="E243" s="12">
        <f>E245+E247+E249</f>
        <v>4529030</v>
      </c>
      <c r="F243" s="12">
        <f>F245+F247+F249</f>
        <v>983039</v>
      </c>
      <c r="G243" s="12">
        <f>G245+G247+G249</f>
        <v>1420101</v>
      </c>
      <c r="H243" s="12">
        <f>H245+H247+H249</f>
        <v>1149991</v>
      </c>
      <c r="I243" s="12">
        <f>I245+I247+I249</f>
        <v>975899</v>
      </c>
      <c r="J243" s="89"/>
      <c r="K243" s="24"/>
      <c r="L243" s="89"/>
    </row>
    <row r="244" spans="1:12" ht="12.75" customHeight="1">
      <c r="A244" s="19"/>
      <c r="B244" s="60"/>
      <c r="C244" s="12"/>
      <c r="D244" s="26"/>
      <c r="E244" s="12"/>
      <c r="F244" s="10"/>
      <c r="G244" s="10"/>
      <c r="H244" s="10"/>
      <c r="I244" s="13"/>
      <c r="J244" s="89"/>
      <c r="K244" s="24"/>
      <c r="L244" s="89"/>
    </row>
    <row r="245" spans="1:12" ht="12.75" customHeight="1">
      <c r="A245" s="19"/>
      <c r="B245" s="19"/>
      <c r="C245" s="12" t="s">
        <v>537</v>
      </c>
      <c r="D245" s="26" t="s">
        <v>62</v>
      </c>
      <c r="E245" s="12">
        <v>2475730</v>
      </c>
      <c r="F245" s="12">
        <v>778100</v>
      </c>
      <c r="G245" s="12">
        <v>545400</v>
      </c>
      <c r="H245" s="12">
        <v>564283</v>
      </c>
      <c r="I245" s="12">
        <v>587947</v>
      </c>
      <c r="J245" s="89"/>
      <c r="K245" s="24"/>
      <c r="L245" s="89"/>
    </row>
    <row r="246" spans="1:12" ht="12.75" customHeight="1">
      <c r="A246" s="19"/>
      <c r="B246" s="19"/>
      <c r="C246" s="109" t="s">
        <v>340</v>
      </c>
      <c r="D246" s="26"/>
      <c r="E246" s="12">
        <v>50000</v>
      </c>
      <c r="F246" s="12"/>
      <c r="G246" s="12"/>
      <c r="H246" s="12">
        <v>32083</v>
      </c>
      <c r="I246" s="12">
        <v>17917</v>
      </c>
      <c r="J246" s="89"/>
      <c r="K246" s="24"/>
      <c r="L246" s="89"/>
    </row>
    <row r="247" spans="1:12" ht="12.75" customHeight="1">
      <c r="A247" s="19"/>
      <c r="B247" s="19"/>
      <c r="C247" s="12" t="s">
        <v>63</v>
      </c>
      <c r="D247" s="26" t="s">
        <v>64</v>
      </c>
      <c r="E247" s="12">
        <v>506800</v>
      </c>
      <c r="F247" s="13">
        <v>167100</v>
      </c>
      <c r="G247" s="13">
        <v>122900</v>
      </c>
      <c r="H247" s="13">
        <v>115300</v>
      </c>
      <c r="I247" s="13">
        <v>101500</v>
      </c>
      <c r="J247" s="89"/>
      <c r="K247" s="24"/>
      <c r="L247" s="89"/>
    </row>
    <row r="248" spans="1:12" s="39" customFormat="1" ht="12.75">
      <c r="A248" s="19"/>
      <c r="B248" s="19"/>
      <c r="C248" s="28" t="s">
        <v>566</v>
      </c>
      <c r="D248" s="12"/>
      <c r="E248" s="107"/>
      <c r="F248" s="12"/>
      <c r="G248" s="12"/>
      <c r="H248" s="12"/>
      <c r="I248" s="12"/>
      <c r="J248" s="89"/>
      <c r="K248" s="24"/>
      <c r="L248" s="89"/>
    </row>
    <row r="249" spans="1:12" ht="12.75">
      <c r="A249" s="19"/>
      <c r="B249" s="19"/>
      <c r="C249" s="13" t="s">
        <v>439</v>
      </c>
      <c r="D249" s="12"/>
      <c r="E249" s="107">
        <v>1546500</v>
      </c>
      <c r="F249" s="107">
        <f>F250+F251</f>
        <v>37839</v>
      </c>
      <c r="G249" s="107">
        <f>G250+G251</f>
        <v>751801</v>
      </c>
      <c r="H249" s="107">
        <f>H250+H251</f>
        <v>470408</v>
      </c>
      <c r="I249" s="107">
        <f>I250+I251</f>
        <v>286452</v>
      </c>
      <c r="J249" s="89"/>
      <c r="K249" s="24"/>
      <c r="L249" s="89"/>
    </row>
    <row r="250" spans="1:12" ht="12.75">
      <c r="A250" s="19"/>
      <c r="B250" s="19"/>
      <c r="C250" s="9" t="s">
        <v>440</v>
      </c>
      <c r="D250" s="12" t="s">
        <v>389</v>
      </c>
      <c r="E250" s="33">
        <v>1391000</v>
      </c>
      <c r="F250" s="10">
        <v>37839</v>
      </c>
      <c r="G250" s="10">
        <v>751801</v>
      </c>
      <c r="H250" s="110">
        <v>470408</v>
      </c>
      <c r="I250" s="33">
        <v>130952</v>
      </c>
      <c r="J250" s="89"/>
      <c r="K250" s="24"/>
      <c r="L250" s="89"/>
    </row>
    <row r="251" spans="1:12" s="39" customFormat="1" ht="12.75">
      <c r="A251" s="19"/>
      <c r="B251" s="19"/>
      <c r="C251" s="9" t="s">
        <v>355</v>
      </c>
      <c r="D251" s="26"/>
      <c r="E251" s="110">
        <v>155500</v>
      </c>
      <c r="F251" s="10"/>
      <c r="G251" s="10"/>
      <c r="H251" s="110"/>
      <c r="I251" s="33">
        <v>155500</v>
      </c>
      <c r="J251" s="89"/>
      <c r="K251" s="24"/>
      <c r="L251" s="89"/>
    </row>
    <row r="252" spans="1:12" ht="12.75">
      <c r="A252" s="19"/>
      <c r="B252" s="19"/>
      <c r="C252" s="9"/>
      <c r="D252" s="26"/>
      <c r="E252" s="75"/>
      <c r="F252" s="10"/>
      <c r="G252" s="10"/>
      <c r="H252" s="110"/>
      <c r="J252" s="89"/>
      <c r="K252" s="24"/>
      <c r="L252" s="89"/>
    </row>
    <row r="253" spans="1:12" ht="12.75">
      <c r="A253" s="19"/>
      <c r="B253" s="60">
        <v>80104</v>
      </c>
      <c r="C253" s="61" t="s">
        <v>630</v>
      </c>
      <c r="D253" s="26"/>
      <c r="E253" s="12">
        <f>E255+E257+E260+E262+E264+E266+E269+E271+E273+E275+E277+E279+E281+E283+E285+E287+E290+E293+E295+E297+E299+E301+E303+E305+E307+E309+E311+E313+E315+E317+E320+E323</f>
        <v>18340250</v>
      </c>
      <c r="F253" s="12">
        <f>F255+F257+F260+F262+F264+F266+F269+F271+F273+F275+F277+F279+F281+F283+F285+F287+F290+F293+F295+F297+F299+F301+F303+F305+F307+F309+F311+F313+F315+F317+F320+F323</f>
        <v>6756700</v>
      </c>
      <c r="G253" s="12">
        <f>G255+G257+G260+G262+G264+G266+G269+G271+G273+G275+G277+G279+G281+G283+G285+G287+G290+G293+G295+G297+G299+G301+G303+G305+G307+G309+G311+G313+G315+G317+G320+G323</f>
        <v>4302315</v>
      </c>
      <c r="H253" s="12">
        <f>H255+H257+H260+H262+H264+H266+H269+H271+H273+H275+H277+H279+H281+H283+H285+H287+H290+H293+H295+H297+H299+H301+H303+H305+H307+H309+H311+H313+H315+H317+H320+H323</f>
        <v>4238321</v>
      </c>
      <c r="I253" s="12">
        <v>3042914</v>
      </c>
      <c r="J253" s="89"/>
      <c r="K253" s="24"/>
      <c r="L253" s="89"/>
    </row>
    <row r="254" spans="1:12" s="39" customFormat="1" ht="12.75">
      <c r="A254" s="19"/>
      <c r="B254" s="19"/>
      <c r="C254" s="95" t="s">
        <v>550</v>
      </c>
      <c r="D254" s="26"/>
      <c r="E254" s="17"/>
      <c r="F254" s="10"/>
      <c r="G254" s="10"/>
      <c r="H254" s="10"/>
      <c r="I254" s="13"/>
      <c r="J254" s="89"/>
      <c r="K254" s="24"/>
      <c r="L254" s="89"/>
    </row>
    <row r="255" spans="1:12" s="39" customFormat="1" ht="12.75">
      <c r="A255" s="19"/>
      <c r="B255" s="19"/>
      <c r="C255" s="12" t="s">
        <v>631</v>
      </c>
      <c r="D255" s="26" t="s">
        <v>632</v>
      </c>
      <c r="E255" s="12">
        <v>536900</v>
      </c>
      <c r="F255" s="13">
        <v>213400</v>
      </c>
      <c r="G255" s="13">
        <v>128100</v>
      </c>
      <c r="H255" s="13">
        <v>128100</v>
      </c>
      <c r="I255" s="13">
        <v>67300</v>
      </c>
      <c r="J255" s="89"/>
      <c r="K255" s="24"/>
      <c r="L255" s="89"/>
    </row>
    <row r="256" spans="1:12" ht="12.75">
      <c r="A256" s="19"/>
      <c r="B256" s="19"/>
      <c r="C256" s="59"/>
      <c r="D256" s="26"/>
      <c r="E256" s="17"/>
      <c r="F256" s="10"/>
      <c r="G256" s="10"/>
      <c r="H256" s="10"/>
      <c r="I256" s="13"/>
      <c r="J256" s="89"/>
      <c r="K256" s="24"/>
      <c r="L256" s="89"/>
    </row>
    <row r="257" spans="1:12" s="39" customFormat="1" ht="12.75">
      <c r="A257" s="19"/>
      <c r="B257" s="19"/>
      <c r="C257" s="12" t="s">
        <v>633</v>
      </c>
      <c r="D257" s="26" t="s">
        <v>634</v>
      </c>
      <c r="E257" s="12">
        <v>638200</v>
      </c>
      <c r="F257" s="13">
        <v>242800</v>
      </c>
      <c r="G257" s="13">
        <v>145600</v>
      </c>
      <c r="H257" s="13">
        <v>150904</v>
      </c>
      <c r="I257" s="13">
        <v>98896</v>
      </c>
      <c r="J257" s="89"/>
      <c r="K257" s="24"/>
      <c r="L257" s="89"/>
    </row>
    <row r="258" spans="1:12" ht="12.75">
      <c r="A258" s="19"/>
      <c r="B258" s="19"/>
      <c r="C258" s="109" t="s">
        <v>339</v>
      </c>
      <c r="D258" s="26"/>
      <c r="E258" s="12">
        <v>5404</v>
      </c>
      <c r="F258" s="13"/>
      <c r="G258" s="13"/>
      <c r="H258" s="13">
        <v>5404</v>
      </c>
      <c r="I258" s="13"/>
      <c r="J258" s="89"/>
      <c r="K258" s="24"/>
      <c r="L258" s="89"/>
    </row>
    <row r="259" spans="1:12" ht="12.75">
      <c r="A259" s="19"/>
      <c r="B259" s="19"/>
      <c r="C259" s="59"/>
      <c r="D259" s="26"/>
      <c r="E259" s="17"/>
      <c r="F259" s="10"/>
      <c r="G259" s="10"/>
      <c r="H259" s="10"/>
      <c r="I259" s="13"/>
      <c r="J259" s="89"/>
      <c r="K259" s="24"/>
      <c r="L259" s="89"/>
    </row>
    <row r="260" spans="1:12" ht="12.75">
      <c r="A260" s="19"/>
      <c r="B260" s="19"/>
      <c r="C260" s="12" t="s">
        <v>65</v>
      </c>
      <c r="D260" s="26" t="s">
        <v>66</v>
      </c>
      <c r="E260" s="12">
        <v>499000</v>
      </c>
      <c r="F260" s="13">
        <v>191900</v>
      </c>
      <c r="G260" s="13">
        <v>115200</v>
      </c>
      <c r="H260" s="13">
        <v>115200</v>
      </c>
      <c r="I260" s="13">
        <v>76700</v>
      </c>
      <c r="J260" s="89"/>
      <c r="K260" s="24"/>
      <c r="L260" s="89"/>
    </row>
    <row r="261" spans="1:12" ht="12.75">
      <c r="A261" s="19"/>
      <c r="B261" s="19"/>
      <c r="C261" s="59"/>
      <c r="D261" s="26"/>
      <c r="E261" s="17"/>
      <c r="F261" s="10"/>
      <c r="G261" s="10"/>
      <c r="H261" s="10"/>
      <c r="I261" s="13"/>
      <c r="J261" s="89"/>
      <c r="K261" s="24"/>
      <c r="L261" s="89"/>
    </row>
    <row r="262" spans="1:12" ht="12.75">
      <c r="A262" s="19"/>
      <c r="B262" s="19"/>
      <c r="C262" s="12" t="s">
        <v>67</v>
      </c>
      <c r="D262" s="26" t="s">
        <v>68</v>
      </c>
      <c r="E262" s="12">
        <v>502200</v>
      </c>
      <c r="F262" s="13">
        <v>193100</v>
      </c>
      <c r="G262" s="13">
        <v>115900</v>
      </c>
      <c r="H262" s="13">
        <v>115800</v>
      </c>
      <c r="I262" s="13">
        <v>77400</v>
      </c>
      <c r="J262" s="89"/>
      <c r="K262" s="24"/>
      <c r="L262" s="89"/>
    </row>
    <row r="263" spans="1:12" ht="12.75">
      <c r="A263" s="19"/>
      <c r="B263" s="19"/>
      <c r="C263" s="59"/>
      <c r="D263" s="26"/>
      <c r="E263" s="17"/>
      <c r="F263" s="10"/>
      <c r="G263" s="10"/>
      <c r="H263" s="10"/>
      <c r="I263" s="13"/>
      <c r="J263" s="89"/>
      <c r="K263" s="24"/>
      <c r="L263" s="89"/>
    </row>
    <row r="264" spans="1:12" ht="12.75">
      <c r="A264" s="19"/>
      <c r="B264" s="19"/>
      <c r="C264" s="12" t="s">
        <v>69</v>
      </c>
      <c r="D264" s="26" t="s">
        <v>70</v>
      </c>
      <c r="E264" s="12">
        <v>497800</v>
      </c>
      <c r="F264" s="13">
        <v>191500</v>
      </c>
      <c r="G264" s="13">
        <v>114800</v>
      </c>
      <c r="H264" s="13">
        <v>114900</v>
      </c>
      <c r="I264" s="13">
        <v>76600</v>
      </c>
      <c r="J264" s="89"/>
      <c r="K264" s="24"/>
      <c r="L264" s="89"/>
    </row>
    <row r="265" spans="1:12" ht="12.75">
      <c r="A265" s="19"/>
      <c r="B265" s="19"/>
      <c r="C265" s="59"/>
      <c r="D265" s="26"/>
      <c r="E265" s="17"/>
      <c r="F265" s="10"/>
      <c r="G265" s="10"/>
      <c r="H265" s="10"/>
      <c r="I265" s="13"/>
      <c r="J265" s="89"/>
      <c r="K265" s="24"/>
      <c r="L265" s="89"/>
    </row>
    <row r="266" spans="1:12" ht="12.75">
      <c r="A266" s="19"/>
      <c r="B266" s="19"/>
      <c r="C266" s="12" t="s">
        <v>635</v>
      </c>
      <c r="D266" s="26" t="s">
        <v>636</v>
      </c>
      <c r="E266" s="12">
        <v>777100</v>
      </c>
      <c r="F266" s="13">
        <v>301000</v>
      </c>
      <c r="G266" s="13">
        <v>180600</v>
      </c>
      <c r="H266" s="13">
        <v>180600</v>
      </c>
      <c r="I266" s="13">
        <v>114900</v>
      </c>
      <c r="J266" s="89"/>
      <c r="K266" s="24"/>
      <c r="L266" s="89"/>
    </row>
    <row r="267" spans="1:12" ht="12.75">
      <c r="A267" s="19"/>
      <c r="B267" s="19"/>
      <c r="C267" s="109" t="s">
        <v>339</v>
      </c>
      <c r="D267" s="26"/>
      <c r="E267" s="12">
        <v>1800</v>
      </c>
      <c r="F267" s="13"/>
      <c r="G267" s="13"/>
      <c r="H267" s="13"/>
      <c r="I267" s="13">
        <v>1800</v>
      </c>
      <c r="J267" s="89"/>
      <c r="K267" s="24"/>
      <c r="L267" s="89"/>
    </row>
    <row r="268" spans="1:12" ht="12.75">
      <c r="A268" s="19"/>
      <c r="B268" s="19"/>
      <c r="C268" s="59"/>
      <c r="D268" s="26"/>
      <c r="E268" s="17"/>
      <c r="F268" s="10"/>
      <c r="G268" s="10"/>
      <c r="H268" s="10"/>
      <c r="I268" s="13"/>
      <c r="J268" s="89"/>
      <c r="K268" s="24"/>
      <c r="L268" s="89"/>
    </row>
    <row r="269" spans="1:12" ht="12.75">
      <c r="A269" s="19"/>
      <c r="B269" s="19"/>
      <c r="C269" s="12" t="s">
        <v>71</v>
      </c>
      <c r="D269" s="26" t="s">
        <v>72</v>
      </c>
      <c r="E269" s="12">
        <v>741400</v>
      </c>
      <c r="F269" s="13">
        <v>283600</v>
      </c>
      <c r="G269" s="13">
        <v>170100</v>
      </c>
      <c r="H269" s="13">
        <v>172300</v>
      </c>
      <c r="I269" s="13">
        <v>115400</v>
      </c>
      <c r="J269" s="89"/>
      <c r="K269" s="24"/>
      <c r="L269" s="89"/>
    </row>
    <row r="270" spans="1:12" ht="12.75">
      <c r="A270" s="19"/>
      <c r="B270" s="19"/>
      <c r="C270" s="59"/>
      <c r="D270" s="26"/>
      <c r="E270" s="12"/>
      <c r="F270" s="10"/>
      <c r="G270" s="10"/>
      <c r="H270" s="10"/>
      <c r="I270" s="13"/>
      <c r="J270" s="89"/>
      <c r="K270" s="24"/>
      <c r="L270" s="89"/>
    </row>
    <row r="271" spans="1:12" ht="12.75">
      <c r="A271" s="19"/>
      <c r="B271" s="19"/>
      <c r="C271" s="12" t="s">
        <v>73</v>
      </c>
      <c r="D271" s="26" t="s">
        <v>74</v>
      </c>
      <c r="E271" s="12">
        <v>307900</v>
      </c>
      <c r="F271" s="13">
        <v>118400</v>
      </c>
      <c r="G271" s="13">
        <v>71100</v>
      </c>
      <c r="H271" s="13">
        <v>71100</v>
      </c>
      <c r="I271" s="13">
        <v>47300</v>
      </c>
      <c r="J271" s="89"/>
      <c r="K271" s="24"/>
      <c r="L271" s="89"/>
    </row>
    <row r="272" spans="1:12" ht="12.75">
      <c r="A272" s="19"/>
      <c r="B272" s="19"/>
      <c r="C272" s="59"/>
      <c r="D272" s="26"/>
      <c r="E272" s="17"/>
      <c r="F272" s="10"/>
      <c r="G272" s="10"/>
      <c r="H272" s="10"/>
      <c r="I272" s="13"/>
      <c r="J272" s="89"/>
      <c r="K272" s="24"/>
      <c r="L272" s="89"/>
    </row>
    <row r="273" spans="1:12" s="39" customFormat="1" ht="12.75">
      <c r="A273" s="19"/>
      <c r="B273" s="19"/>
      <c r="C273" s="12" t="s">
        <v>436</v>
      </c>
      <c r="D273" s="26" t="s">
        <v>437</v>
      </c>
      <c r="E273" s="12">
        <v>275350</v>
      </c>
      <c r="F273" s="13">
        <v>102800</v>
      </c>
      <c r="G273" s="13">
        <v>61700</v>
      </c>
      <c r="H273" s="13">
        <v>61800</v>
      </c>
      <c r="I273" s="13">
        <v>49050</v>
      </c>
      <c r="J273" s="89"/>
      <c r="K273" s="24"/>
      <c r="L273" s="89"/>
    </row>
    <row r="274" spans="1:12" ht="12.75">
      <c r="A274" s="19"/>
      <c r="B274" s="19"/>
      <c r="C274" s="59"/>
      <c r="D274" s="26"/>
      <c r="E274" s="17"/>
      <c r="F274" s="10"/>
      <c r="G274" s="10"/>
      <c r="H274" s="10"/>
      <c r="I274" s="13"/>
      <c r="J274" s="89"/>
      <c r="K274" s="24"/>
      <c r="L274" s="89"/>
    </row>
    <row r="275" spans="1:12" ht="12.75">
      <c r="A275" s="19"/>
      <c r="B275" s="19"/>
      <c r="C275" s="12" t="s">
        <v>75</v>
      </c>
      <c r="D275" s="26" t="s">
        <v>76</v>
      </c>
      <c r="E275" s="12">
        <v>751160</v>
      </c>
      <c r="F275" s="13">
        <v>277800</v>
      </c>
      <c r="G275" s="13">
        <v>177300</v>
      </c>
      <c r="H275" s="13">
        <v>166800</v>
      </c>
      <c r="I275" s="13">
        <v>129260</v>
      </c>
      <c r="J275" s="89"/>
      <c r="K275" s="24"/>
      <c r="L275" s="89"/>
    </row>
    <row r="276" spans="1:12" ht="12.75">
      <c r="A276" s="19"/>
      <c r="B276" s="19"/>
      <c r="C276" s="59"/>
      <c r="D276" s="26"/>
      <c r="E276" s="17"/>
      <c r="F276" s="10"/>
      <c r="G276" s="10"/>
      <c r="H276" s="10"/>
      <c r="I276" s="13"/>
      <c r="J276" s="89"/>
      <c r="K276" s="24"/>
      <c r="L276" s="89"/>
    </row>
    <row r="277" spans="1:12" s="39" customFormat="1" ht="12.75">
      <c r="A277" s="19"/>
      <c r="B277" s="19"/>
      <c r="C277" s="12" t="s">
        <v>77</v>
      </c>
      <c r="D277" s="26" t="s">
        <v>78</v>
      </c>
      <c r="E277" s="12">
        <v>581200</v>
      </c>
      <c r="F277" s="13">
        <v>223500</v>
      </c>
      <c r="G277" s="13">
        <v>134200</v>
      </c>
      <c r="H277" s="13">
        <v>134100</v>
      </c>
      <c r="I277" s="13">
        <v>89400</v>
      </c>
      <c r="J277" s="89"/>
      <c r="K277" s="24"/>
      <c r="L277" s="89"/>
    </row>
    <row r="278" spans="1:12" ht="12.75">
      <c r="A278" s="19"/>
      <c r="B278" s="19"/>
      <c r="C278" s="59"/>
      <c r="D278" s="26"/>
      <c r="E278" s="17"/>
      <c r="F278" s="10"/>
      <c r="G278" s="10"/>
      <c r="H278" s="10"/>
      <c r="I278" s="13"/>
      <c r="J278" s="89"/>
      <c r="K278" s="24"/>
      <c r="L278" s="89"/>
    </row>
    <row r="279" spans="1:12" ht="12.75">
      <c r="A279" s="19"/>
      <c r="B279" s="19"/>
      <c r="C279" s="12" t="s">
        <v>637</v>
      </c>
      <c r="D279" s="26" t="s">
        <v>638</v>
      </c>
      <c r="E279" s="12">
        <v>413200</v>
      </c>
      <c r="F279" s="13">
        <v>151700</v>
      </c>
      <c r="G279" s="13">
        <v>91100</v>
      </c>
      <c r="H279" s="13">
        <v>90900</v>
      </c>
      <c r="I279" s="13">
        <v>79500</v>
      </c>
      <c r="J279" s="89"/>
      <c r="K279" s="24"/>
      <c r="L279" s="89"/>
    </row>
    <row r="280" spans="1:12" ht="12.75">
      <c r="A280" s="19"/>
      <c r="B280" s="19"/>
      <c r="C280" s="59"/>
      <c r="D280" s="26"/>
      <c r="E280" s="17"/>
      <c r="F280" s="10"/>
      <c r="G280" s="10"/>
      <c r="H280" s="10"/>
      <c r="I280" s="13"/>
      <c r="J280" s="89"/>
      <c r="K280" s="24"/>
      <c r="L280" s="89"/>
    </row>
    <row r="281" spans="1:12" ht="12.75">
      <c r="A281" s="19"/>
      <c r="B281" s="19"/>
      <c r="C281" s="12" t="s">
        <v>79</v>
      </c>
      <c r="D281" s="26" t="s">
        <v>80</v>
      </c>
      <c r="E281" s="12">
        <v>492700</v>
      </c>
      <c r="F281" s="13">
        <v>188400</v>
      </c>
      <c r="G281" s="13">
        <v>119900</v>
      </c>
      <c r="H281" s="13">
        <v>113100</v>
      </c>
      <c r="I281" s="13">
        <v>71300</v>
      </c>
      <c r="J281" s="89"/>
      <c r="K281" s="24"/>
      <c r="L281" s="89"/>
    </row>
    <row r="282" spans="1:12" ht="12.75">
      <c r="A282" s="19"/>
      <c r="B282" s="19"/>
      <c r="C282" s="59"/>
      <c r="D282" s="26"/>
      <c r="E282" s="17"/>
      <c r="F282" s="10"/>
      <c r="G282" s="10"/>
      <c r="H282" s="10"/>
      <c r="I282" s="13"/>
      <c r="J282" s="89"/>
      <c r="K282" s="24"/>
      <c r="L282" s="89"/>
    </row>
    <row r="283" spans="1:12" ht="12.75">
      <c r="A283" s="19"/>
      <c r="B283" s="19"/>
      <c r="C283" s="12" t="s">
        <v>81</v>
      </c>
      <c r="D283" s="26" t="s">
        <v>82</v>
      </c>
      <c r="E283" s="12">
        <v>504700</v>
      </c>
      <c r="F283" s="13">
        <v>187300</v>
      </c>
      <c r="G283" s="13">
        <v>112400</v>
      </c>
      <c r="H283" s="13">
        <v>130100</v>
      </c>
      <c r="I283" s="13">
        <v>74900</v>
      </c>
      <c r="J283" s="89"/>
      <c r="K283" s="24"/>
      <c r="L283" s="89"/>
    </row>
    <row r="284" spans="1:12" ht="12.75">
      <c r="A284" s="19"/>
      <c r="B284" s="19"/>
      <c r="C284" s="59"/>
      <c r="D284" s="26"/>
      <c r="E284" s="17"/>
      <c r="F284" s="10"/>
      <c r="G284" s="10"/>
      <c r="H284" s="10"/>
      <c r="I284" s="13"/>
      <c r="J284" s="89"/>
      <c r="K284" s="24"/>
      <c r="L284" s="89"/>
    </row>
    <row r="285" spans="1:12" ht="12.75">
      <c r="A285" s="19"/>
      <c r="B285" s="19"/>
      <c r="C285" s="12" t="s">
        <v>639</v>
      </c>
      <c r="D285" s="26" t="s">
        <v>640</v>
      </c>
      <c r="E285" s="12">
        <v>547500</v>
      </c>
      <c r="F285" s="13">
        <v>214900</v>
      </c>
      <c r="G285" s="13">
        <v>128900</v>
      </c>
      <c r="H285" s="13">
        <v>128900</v>
      </c>
      <c r="I285" s="13">
        <v>74800</v>
      </c>
      <c r="J285" s="89"/>
      <c r="K285" s="24"/>
      <c r="L285" s="89"/>
    </row>
    <row r="286" spans="1:12" ht="12.75">
      <c r="A286" s="19"/>
      <c r="B286" s="19"/>
      <c r="C286" s="59"/>
      <c r="D286" s="26"/>
      <c r="E286" s="17"/>
      <c r="F286" s="10"/>
      <c r="G286" s="10"/>
      <c r="H286" s="10"/>
      <c r="I286" s="13"/>
      <c r="J286" s="89"/>
      <c r="K286" s="24"/>
      <c r="L286" s="89"/>
    </row>
    <row r="287" spans="1:12" ht="12.75">
      <c r="A287" s="19"/>
      <c r="B287" s="19"/>
      <c r="C287" s="12" t="s">
        <v>83</v>
      </c>
      <c r="D287" s="26" t="s">
        <v>84</v>
      </c>
      <c r="E287" s="12">
        <v>528880</v>
      </c>
      <c r="F287" s="13">
        <v>198800</v>
      </c>
      <c r="G287" s="13">
        <v>124300</v>
      </c>
      <c r="H287" s="13">
        <v>119100</v>
      </c>
      <c r="I287" s="13">
        <v>86680</v>
      </c>
      <c r="J287" s="89"/>
      <c r="K287" s="24"/>
      <c r="L287" s="89"/>
    </row>
    <row r="288" spans="1:12" ht="12.75">
      <c r="A288" s="19"/>
      <c r="B288" s="19"/>
      <c r="C288" s="109" t="s">
        <v>341</v>
      </c>
      <c r="D288" s="26"/>
      <c r="E288" s="12">
        <v>5000</v>
      </c>
      <c r="F288" s="13"/>
      <c r="G288" s="13">
        <v>5000</v>
      </c>
      <c r="H288" s="13"/>
      <c r="I288" s="13"/>
      <c r="J288" s="89"/>
      <c r="K288" s="24"/>
      <c r="L288" s="89"/>
    </row>
    <row r="289" spans="1:12" ht="12.75">
      <c r="A289" s="19"/>
      <c r="B289" s="19"/>
      <c r="C289" s="59"/>
      <c r="D289" s="26"/>
      <c r="E289" s="17"/>
      <c r="F289" s="10"/>
      <c r="G289" s="10"/>
      <c r="H289" s="10"/>
      <c r="I289" s="13"/>
      <c r="J289" s="89"/>
      <c r="K289" s="24"/>
      <c r="L289" s="89"/>
    </row>
    <row r="290" spans="1:12" ht="27.75" customHeight="1">
      <c r="A290" s="19"/>
      <c r="B290" s="19"/>
      <c r="C290" s="12" t="s">
        <v>85</v>
      </c>
      <c r="D290" s="26" t="s">
        <v>86</v>
      </c>
      <c r="E290" s="12">
        <v>424000</v>
      </c>
      <c r="F290" s="13">
        <v>158600</v>
      </c>
      <c r="G290" s="13">
        <v>100700</v>
      </c>
      <c r="H290" s="13">
        <v>101017</v>
      </c>
      <c r="I290" s="13">
        <v>63683</v>
      </c>
      <c r="J290" s="89"/>
      <c r="K290" s="24"/>
      <c r="L290" s="89"/>
    </row>
    <row r="291" spans="1:12" ht="12.75">
      <c r="A291" s="19"/>
      <c r="B291" s="19"/>
      <c r="C291" s="109" t="s">
        <v>339</v>
      </c>
      <c r="D291" s="26"/>
      <c r="E291" s="12">
        <v>11500</v>
      </c>
      <c r="F291" s="13"/>
      <c r="G291" s="13">
        <v>5500</v>
      </c>
      <c r="H291" s="13">
        <v>5917</v>
      </c>
      <c r="I291" s="13">
        <v>83</v>
      </c>
      <c r="J291" s="89"/>
      <c r="K291" s="24"/>
      <c r="L291" s="89"/>
    </row>
    <row r="292" spans="1:12" ht="12.75">
      <c r="A292" s="19"/>
      <c r="B292" s="19"/>
      <c r="C292" s="59"/>
      <c r="D292" s="26"/>
      <c r="E292" s="17"/>
      <c r="F292" s="10"/>
      <c r="G292" s="10"/>
      <c r="H292" s="10"/>
      <c r="I292" s="13"/>
      <c r="J292" s="89"/>
      <c r="K292" s="24"/>
      <c r="L292" s="89"/>
    </row>
    <row r="293" spans="1:12" ht="12.75">
      <c r="A293" s="19"/>
      <c r="B293" s="19"/>
      <c r="C293" s="12" t="s">
        <v>87</v>
      </c>
      <c r="D293" s="26" t="s">
        <v>88</v>
      </c>
      <c r="E293" s="12">
        <v>479800</v>
      </c>
      <c r="F293" s="13">
        <v>184500</v>
      </c>
      <c r="G293" s="13">
        <v>110800</v>
      </c>
      <c r="H293" s="13">
        <v>110700</v>
      </c>
      <c r="I293" s="13">
        <v>73800</v>
      </c>
      <c r="J293" s="89"/>
      <c r="K293" s="24"/>
      <c r="L293" s="89"/>
    </row>
    <row r="294" spans="1:12" ht="12.75">
      <c r="A294" s="19"/>
      <c r="B294" s="19"/>
      <c r="C294" s="59"/>
      <c r="D294" s="26"/>
      <c r="E294" s="17"/>
      <c r="F294" s="10"/>
      <c r="G294" s="10"/>
      <c r="H294" s="10"/>
      <c r="I294" s="13"/>
      <c r="J294" s="89"/>
      <c r="K294" s="24"/>
      <c r="L294" s="89"/>
    </row>
    <row r="295" spans="1:12" ht="12.75">
      <c r="A295" s="19"/>
      <c r="B295" s="19"/>
      <c r="C295" s="12" t="s">
        <v>89</v>
      </c>
      <c r="D295" s="26" t="s">
        <v>90</v>
      </c>
      <c r="E295" s="12">
        <v>286900</v>
      </c>
      <c r="F295" s="13">
        <v>95000</v>
      </c>
      <c r="G295" s="13">
        <v>84226</v>
      </c>
      <c r="H295" s="13">
        <v>57000</v>
      </c>
      <c r="I295" s="13">
        <v>50674</v>
      </c>
      <c r="J295" s="89"/>
      <c r="K295" s="24"/>
      <c r="L295" s="89"/>
    </row>
    <row r="296" spans="1:12" ht="12.75">
      <c r="A296" s="19"/>
      <c r="B296" s="19"/>
      <c r="C296" s="59"/>
      <c r="D296" s="26"/>
      <c r="E296" s="17"/>
      <c r="F296" s="10"/>
      <c r="G296" s="10"/>
      <c r="H296" s="10"/>
      <c r="I296" s="13"/>
      <c r="J296" s="89"/>
      <c r="K296" s="24"/>
      <c r="L296" s="89"/>
    </row>
    <row r="297" spans="1:12" ht="12.75">
      <c r="A297" s="19"/>
      <c r="B297" s="19"/>
      <c r="C297" s="12" t="s">
        <v>641</v>
      </c>
      <c r="D297" s="26" t="s">
        <v>642</v>
      </c>
      <c r="E297" s="12">
        <v>421600</v>
      </c>
      <c r="F297" s="13">
        <v>153600</v>
      </c>
      <c r="G297" s="13">
        <v>92200</v>
      </c>
      <c r="H297" s="13">
        <v>92100</v>
      </c>
      <c r="I297" s="13">
        <v>83700</v>
      </c>
      <c r="J297" s="89"/>
      <c r="K297" s="24"/>
      <c r="L297" s="89"/>
    </row>
    <row r="298" spans="1:12" ht="12.75">
      <c r="A298" s="19"/>
      <c r="B298" s="19"/>
      <c r="C298" s="59"/>
      <c r="D298" s="26"/>
      <c r="E298" s="17"/>
      <c r="F298" s="10"/>
      <c r="G298" s="10"/>
      <c r="H298" s="10"/>
      <c r="I298" s="13"/>
      <c r="J298" s="89"/>
      <c r="K298" s="24"/>
      <c r="L298" s="89"/>
    </row>
    <row r="299" spans="1:12" ht="12.75">
      <c r="A299" s="19"/>
      <c r="B299" s="19"/>
      <c r="C299" s="12" t="s">
        <v>643</v>
      </c>
      <c r="D299" s="26" t="s">
        <v>644</v>
      </c>
      <c r="E299" s="12">
        <v>258300</v>
      </c>
      <c r="F299" s="13">
        <v>99800</v>
      </c>
      <c r="G299" s="13">
        <v>59900</v>
      </c>
      <c r="H299" s="13">
        <v>59900</v>
      </c>
      <c r="I299" s="13">
        <v>38700</v>
      </c>
      <c r="J299" s="89"/>
      <c r="K299" s="24"/>
      <c r="L299" s="89"/>
    </row>
    <row r="300" spans="1:12" s="39" customFormat="1" ht="12.75">
      <c r="A300" s="19"/>
      <c r="B300" s="19"/>
      <c r="C300" s="12"/>
      <c r="D300" s="26"/>
      <c r="E300" s="12"/>
      <c r="F300" s="13"/>
      <c r="G300" s="13"/>
      <c r="H300" s="13"/>
      <c r="I300" s="13"/>
      <c r="J300" s="89"/>
      <c r="K300" s="24"/>
      <c r="L300" s="89"/>
    </row>
    <row r="301" spans="1:12" ht="12.75">
      <c r="A301" s="19"/>
      <c r="B301" s="19"/>
      <c r="C301" s="12" t="s">
        <v>379</v>
      </c>
      <c r="D301" s="26" t="s">
        <v>380</v>
      </c>
      <c r="E301" s="12">
        <v>518350</v>
      </c>
      <c r="F301" s="13">
        <v>196400</v>
      </c>
      <c r="G301" s="13">
        <v>117900</v>
      </c>
      <c r="H301" s="13">
        <v>117900</v>
      </c>
      <c r="I301" s="13">
        <v>86150</v>
      </c>
      <c r="J301" s="89"/>
      <c r="K301" s="24"/>
      <c r="L301" s="89"/>
    </row>
    <row r="302" spans="1:12" ht="12.75">
      <c r="A302" s="19"/>
      <c r="B302" s="19"/>
      <c r="C302" s="59"/>
      <c r="D302" s="26"/>
      <c r="E302" s="17"/>
      <c r="F302" s="10"/>
      <c r="G302" s="10"/>
      <c r="H302" s="10"/>
      <c r="I302" s="13"/>
      <c r="J302" s="89"/>
      <c r="K302" s="24"/>
      <c r="L302" s="89"/>
    </row>
    <row r="303" spans="1:12" s="39" customFormat="1" ht="12.75">
      <c r="A303" s="19"/>
      <c r="B303" s="19"/>
      <c r="C303" s="12" t="s">
        <v>645</v>
      </c>
      <c r="D303" s="26" t="s">
        <v>646</v>
      </c>
      <c r="E303" s="12">
        <v>455800</v>
      </c>
      <c r="F303" s="13">
        <v>180400</v>
      </c>
      <c r="G303" s="13">
        <v>108300</v>
      </c>
      <c r="H303" s="13">
        <v>108300</v>
      </c>
      <c r="I303" s="13">
        <v>58800</v>
      </c>
      <c r="J303" s="89"/>
      <c r="K303" s="24"/>
      <c r="L303" s="89"/>
    </row>
    <row r="304" spans="1:12" ht="12.75">
      <c r="A304" s="19"/>
      <c r="B304" s="19"/>
      <c r="C304" s="59"/>
      <c r="D304" s="26"/>
      <c r="E304" s="17">
        <v>4200</v>
      </c>
      <c r="F304" s="10"/>
      <c r="G304" s="10"/>
      <c r="H304" s="10"/>
      <c r="I304" s="13">
        <v>4200</v>
      </c>
      <c r="J304" s="89"/>
      <c r="K304" s="24"/>
      <c r="L304" s="89"/>
    </row>
    <row r="305" spans="1:12" ht="12.75">
      <c r="A305" s="19"/>
      <c r="B305" s="19"/>
      <c r="C305" s="12" t="s">
        <v>91</v>
      </c>
      <c r="D305" s="26" t="s">
        <v>92</v>
      </c>
      <c r="E305" s="12">
        <v>495300</v>
      </c>
      <c r="F305" s="13">
        <v>190100</v>
      </c>
      <c r="G305" s="13">
        <v>114100</v>
      </c>
      <c r="H305" s="13">
        <v>114100</v>
      </c>
      <c r="I305" s="13">
        <v>77000</v>
      </c>
      <c r="J305" s="89"/>
      <c r="K305" s="24"/>
      <c r="L305" s="89"/>
    </row>
    <row r="306" spans="1:12" ht="12.75">
      <c r="A306" s="19"/>
      <c r="B306" s="19"/>
      <c r="C306" s="59"/>
      <c r="D306" s="26"/>
      <c r="E306" s="17"/>
      <c r="F306" s="10"/>
      <c r="G306" s="10"/>
      <c r="H306" s="10"/>
      <c r="I306" s="13"/>
      <c r="J306" s="89"/>
      <c r="K306" s="24"/>
      <c r="L306" s="89"/>
    </row>
    <row r="307" spans="1:12" ht="12.75">
      <c r="A307" s="19"/>
      <c r="B307" s="19"/>
      <c r="C307" s="12" t="s">
        <v>93</v>
      </c>
      <c r="D307" s="26" t="s">
        <v>94</v>
      </c>
      <c r="E307" s="12">
        <v>570830</v>
      </c>
      <c r="F307" s="13">
        <v>218000</v>
      </c>
      <c r="G307" s="13">
        <v>130700</v>
      </c>
      <c r="H307" s="13">
        <v>130800</v>
      </c>
      <c r="I307" s="13">
        <v>91330</v>
      </c>
      <c r="J307" s="89"/>
      <c r="K307" s="24"/>
      <c r="L307" s="89"/>
    </row>
    <row r="308" spans="1:12" s="52" customFormat="1" ht="12.75">
      <c r="A308" s="19"/>
      <c r="B308" s="19"/>
      <c r="C308" s="59"/>
      <c r="D308" s="26"/>
      <c r="E308" s="17"/>
      <c r="F308" s="10"/>
      <c r="G308" s="10"/>
      <c r="H308" s="10"/>
      <c r="I308" s="13"/>
      <c r="J308" s="89"/>
      <c r="K308" s="24"/>
      <c r="L308" s="89"/>
    </row>
    <row r="309" spans="1:12" s="52" customFormat="1" ht="12.75">
      <c r="A309" s="19"/>
      <c r="B309" s="19"/>
      <c r="C309" s="12" t="s">
        <v>95</v>
      </c>
      <c r="D309" s="26" t="s">
        <v>96</v>
      </c>
      <c r="E309" s="12">
        <v>421800</v>
      </c>
      <c r="F309" s="13">
        <v>157100</v>
      </c>
      <c r="G309" s="13">
        <v>94300</v>
      </c>
      <c r="H309" s="13">
        <v>94200</v>
      </c>
      <c r="I309" s="13">
        <v>76200</v>
      </c>
      <c r="J309" s="89"/>
      <c r="K309" s="24"/>
      <c r="L309" s="89"/>
    </row>
    <row r="310" spans="1:12" s="52" customFormat="1" ht="12.75">
      <c r="A310" s="19"/>
      <c r="B310" s="19"/>
      <c r="C310" s="59"/>
      <c r="D310" s="26"/>
      <c r="E310" s="17"/>
      <c r="F310" s="10"/>
      <c r="G310" s="10"/>
      <c r="H310" s="10"/>
      <c r="I310" s="13"/>
      <c r="J310" s="89"/>
      <c r="K310" s="24"/>
      <c r="L310" s="89"/>
    </row>
    <row r="311" spans="1:12" ht="12.75">
      <c r="A311" s="19"/>
      <c r="B311" s="19"/>
      <c r="C311" s="12" t="s">
        <v>647</v>
      </c>
      <c r="D311" s="26" t="s">
        <v>648</v>
      </c>
      <c r="E311" s="12">
        <v>287900</v>
      </c>
      <c r="F311" s="13">
        <v>105100</v>
      </c>
      <c r="G311" s="13">
        <v>71389</v>
      </c>
      <c r="H311" s="13">
        <v>63000</v>
      </c>
      <c r="I311" s="13">
        <v>48411</v>
      </c>
      <c r="J311" s="89"/>
      <c r="K311" s="24"/>
      <c r="L311" s="89"/>
    </row>
    <row r="312" spans="1:12" ht="12.75">
      <c r="A312" s="19"/>
      <c r="B312" s="19"/>
      <c r="C312" s="59"/>
      <c r="D312" s="26"/>
      <c r="E312" s="17"/>
      <c r="F312" s="10"/>
      <c r="G312" s="10"/>
      <c r="H312" s="10"/>
      <c r="I312" s="13"/>
      <c r="J312" s="89"/>
      <c r="K312" s="24"/>
      <c r="L312" s="89"/>
    </row>
    <row r="313" spans="1:12" ht="12.75">
      <c r="A313" s="19"/>
      <c r="B313" s="19"/>
      <c r="C313" s="12" t="s">
        <v>97</v>
      </c>
      <c r="D313" s="26" t="s">
        <v>121</v>
      </c>
      <c r="E313" s="12">
        <v>1669730</v>
      </c>
      <c r="F313" s="13">
        <v>643900</v>
      </c>
      <c r="G313" s="13">
        <v>386300</v>
      </c>
      <c r="H313" s="13">
        <v>391900</v>
      </c>
      <c r="I313" s="13">
        <v>247630</v>
      </c>
      <c r="J313" s="89"/>
      <c r="K313" s="24"/>
      <c r="L313" s="89"/>
    </row>
    <row r="314" spans="1:12" ht="12.75">
      <c r="A314" s="19"/>
      <c r="B314" s="19"/>
      <c r="C314" s="59"/>
      <c r="D314" s="26"/>
      <c r="E314" s="17"/>
      <c r="F314" s="10"/>
      <c r="G314" s="10"/>
      <c r="H314" s="10"/>
      <c r="I314" s="13"/>
      <c r="J314" s="89"/>
      <c r="K314" s="24"/>
      <c r="L314" s="89"/>
    </row>
    <row r="315" spans="1:12" ht="12.75">
      <c r="A315" s="19"/>
      <c r="B315" s="19"/>
      <c r="C315" s="12" t="s">
        <v>649</v>
      </c>
      <c r="D315" s="26" t="s">
        <v>650</v>
      </c>
      <c r="E315" s="12">
        <v>849050</v>
      </c>
      <c r="F315" s="13">
        <v>313100</v>
      </c>
      <c r="G315" s="13">
        <v>187900</v>
      </c>
      <c r="H315" s="13">
        <v>187800</v>
      </c>
      <c r="I315" s="13">
        <v>160250</v>
      </c>
      <c r="J315" s="89"/>
      <c r="K315" s="24"/>
      <c r="L315" s="89"/>
    </row>
    <row r="316" spans="1:12" ht="12.75">
      <c r="A316" s="19"/>
      <c r="B316" s="19"/>
      <c r="C316" s="59"/>
      <c r="D316" s="26"/>
      <c r="E316" s="17"/>
      <c r="F316" s="10"/>
      <c r="G316" s="10"/>
      <c r="H316" s="10"/>
      <c r="I316" s="13"/>
      <c r="J316" s="89"/>
      <c r="K316" s="24"/>
      <c r="L316" s="89"/>
    </row>
    <row r="317" spans="1:12" ht="12.75">
      <c r="A317" s="19"/>
      <c r="B317" s="19"/>
      <c r="C317" s="12" t="s">
        <v>122</v>
      </c>
      <c r="D317" s="26" t="s">
        <v>123</v>
      </c>
      <c r="E317" s="12">
        <v>931600</v>
      </c>
      <c r="F317" s="13">
        <v>357900</v>
      </c>
      <c r="G317" s="13">
        <v>214800</v>
      </c>
      <c r="H317" s="13">
        <v>223800</v>
      </c>
      <c r="I317" s="13">
        <v>135100</v>
      </c>
      <c r="J317" s="89"/>
      <c r="K317" s="24"/>
      <c r="L317" s="89"/>
    </row>
    <row r="318" spans="1:12" ht="12.75">
      <c r="A318" s="19"/>
      <c r="B318" s="19"/>
      <c r="C318" s="109" t="s">
        <v>339</v>
      </c>
      <c r="D318" s="26"/>
      <c r="E318" s="12">
        <v>9000</v>
      </c>
      <c r="F318" s="13"/>
      <c r="G318" s="13"/>
      <c r="H318" s="13">
        <v>9000</v>
      </c>
      <c r="I318" s="13"/>
      <c r="J318" s="89"/>
      <c r="K318" s="24"/>
      <c r="L318" s="89"/>
    </row>
    <row r="319" spans="1:12" ht="12.75">
      <c r="A319" s="19"/>
      <c r="B319" s="19"/>
      <c r="C319" s="59"/>
      <c r="D319" s="26"/>
      <c r="E319" s="17"/>
      <c r="F319" s="10"/>
      <c r="G319" s="10"/>
      <c r="H319" s="10"/>
      <c r="I319" s="13"/>
      <c r="J319" s="89"/>
      <c r="K319" s="24"/>
      <c r="L319" s="89"/>
    </row>
    <row r="320" spans="1:12" ht="12.75">
      <c r="A320" s="19"/>
      <c r="B320" s="19"/>
      <c r="C320" s="12" t="s">
        <v>651</v>
      </c>
      <c r="D320" s="26" t="s">
        <v>652</v>
      </c>
      <c r="E320" s="12">
        <v>296100</v>
      </c>
      <c r="F320" s="13">
        <v>109400</v>
      </c>
      <c r="G320" s="13">
        <v>70700</v>
      </c>
      <c r="H320" s="13">
        <v>65700</v>
      </c>
      <c r="I320" s="13">
        <v>50300</v>
      </c>
      <c r="J320" s="89"/>
      <c r="K320" s="24"/>
      <c r="L320" s="89"/>
    </row>
    <row r="321" spans="1:12" ht="12.75">
      <c r="A321" s="19"/>
      <c r="B321" s="19"/>
      <c r="C321" s="109" t="s">
        <v>341</v>
      </c>
      <c r="D321" s="26"/>
      <c r="E321" s="12">
        <v>5000</v>
      </c>
      <c r="F321" s="13"/>
      <c r="G321" s="13">
        <v>5000</v>
      </c>
      <c r="H321" s="13"/>
      <c r="I321" s="13"/>
      <c r="J321" s="89"/>
      <c r="K321" s="24"/>
      <c r="L321" s="89"/>
    </row>
    <row r="322" spans="1:12" ht="12.75">
      <c r="A322" s="19"/>
      <c r="B322" s="19"/>
      <c r="C322" s="59"/>
      <c r="D322" s="26"/>
      <c r="E322" s="17"/>
      <c r="F322" s="10"/>
      <c r="G322" s="10"/>
      <c r="H322" s="10"/>
      <c r="I322" s="13"/>
      <c r="J322" s="89"/>
      <c r="K322" s="24"/>
      <c r="L322" s="89"/>
    </row>
    <row r="323" spans="1:12" ht="12.75">
      <c r="A323" s="19"/>
      <c r="B323" s="19"/>
      <c r="C323" s="12" t="s">
        <v>124</v>
      </c>
      <c r="D323" s="26" t="s">
        <v>450</v>
      </c>
      <c r="E323" s="12">
        <v>1378000</v>
      </c>
      <c r="F323" s="13">
        <v>312900</v>
      </c>
      <c r="G323" s="13">
        <v>366900</v>
      </c>
      <c r="H323" s="13">
        <v>326400</v>
      </c>
      <c r="I323" s="13">
        <v>371800</v>
      </c>
      <c r="J323" s="89"/>
      <c r="K323" s="24"/>
      <c r="L323" s="89"/>
    </row>
    <row r="324" spans="1:12" ht="12.75">
      <c r="A324" s="19"/>
      <c r="B324" s="19"/>
      <c r="C324" s="9" t="s">
        <v>549</v>
      </c>
      <c r="D324" s="26"/>
      <c r="E324" s="17"/>
      <c r="F324" s="10"/>
      <c r="G324" s="10"/>
      <c r="H324" s="10"/>
      <c r="I324" s="13"/>
      <c r="J324" s="89"/>
      <c r="K324" s="24"/>
      <c r="L324" s="89"/>
    </row>
    <row r="325" spans="1:12" ht="12.75">
      <c r="A325" s="19"/>
      <c r="B325" s="19"/>
      <c r="C325" s="12"/>
      <c r="D325" s="26"/>
      <c r="E325" s="17"/>
      <c r="F325" s="10"/>
      <c r="G325" s="10"/>
      <c r="H325" s="10"/>
      <c r="I325" s="13"/>
      <c r="J325" s="89"/>
      <c r="K325" s="24"/>
      <c r="L325" s="89"/>
    </row>
    <row r="326" spans="1:12" ht="12.75">
      <c r="A326" s="19"/>
      <c r="B326" s="60">
        <v>80105</v>
      </c>
      <c r="C326" s="61" t="s">
        <v>653</v>
      </c>
      <c r="D326" s="26"/>
      <c r="E326" s="110">
        <f>E327</f>
        <v>420100</v>
      </c>
      <c r="F326" s="110">
        <f>F327</f>
        <v>123900</v>
      </c>
      <c r="G326" s="110">
        <f>G327</f>
        <v>91200</v>
      </c>
      <c r="H326" s="110">
        <f>H327</f>
        <v>86600</v>
      </c>
      <c r="I326" s="110">
        <v>118400</v>
      </c>
      <c r="J326" s="89"/>
      <c r="K326" s="24"/>
      <c r="L326" s="89"/>
    </row>
    <row r="327" spans="1:12" ht="12.75">
      <c r="A327" s="19"/>
      <c r="B327" s="60"/>
      <c r="C327" s="12" t="s">
        <v>654</v>
      </c>
      <c r="D327" s="26" t="s">
        <v>655</v>
      </c>
      <c r="E327" s="12">
        <v>420100</v>
      </c>
      <c r="F327" s="13">
        <v>123900</v>
      </c>
      <c r="G327" s="13">
        <v>91200</v>
      </c>
      <c r="H327" s="13">
        <v>86600</v>
      </c>
      <c r="I327" s="13">
        <v>118400</v>
      </c>
      <c r="J327" s="89"/>
      <c r="K327" s="24"/>
      <c r="L327" s="89"/>
    </row>
    <row r="328" spans="1:12" ht="12.75">
      <c r="A328" s="19"/>
      <c r="B328" s="19"/>
      <c r="C328" s="28"/>
      <c r="D328" s="26"/>
      <c r="E328" s="17"/>
      <c r="F328" s="10"/>
      <c r="G328" s="10"/>
      <c r="H328" s="10"/>
      <c r="I328" s="13"/>
      <c r="J328" s="89"/>
      <c r="K328" s="24"/>
      <c r="L328" s="89"/>
    </row>
    <row r="329" spans="1:12" s="39" customFormat="1" ht="12.75">
      <c r="A329" s="60"/>
      <c r="B329" s="60">
        <v>80110</v>
      </c>
      <c r="C329" s="61" t="s">
        <v>125</v>
      </c>
      <c r="D329" s="26"/>
      <c r="E329" s="12">
        <f>E331+E334+E337+E339+E341+E343+E346+E348+E350+E352+E355</f>
        <v>19779420</v>
      </c>
      <c r="F329" s="12">
        <f>F331+F334+F337+F339+F341+F343+F346+F348+F350+F352+F355</f>
        <v>6777400</v>
      </c>
      <c r="G329" s="12">
        <f>G331+G334+G337+G339+G341+G343+G346+G348+G350+G352+G355</f>
        <v>4724200</v>
      </c>
      <c r="H329" s="12">
        <f>H331+H334+H337+H339+H341+H343+H346+H348+H350+H352+H355</f>
        <v>4675546</v>
      </c>
      <c r="I329" s="12">
        <f>I331+I334+I337+I339+I341+I343+I346+I348+I350+I352+I355</f>
        <v>3602274</v>
      </c>
      <c r="J329" s="89"/>
      <c r="K329" s="24"/>
      <c r="L329" s="89"/>
    </row>
    <row r="330" spans="1:12" ht="12.75">
      <c r="A330" s="19"/>
      <c r="B330" s="19"/>
      <c r="C330" s="21" t="s">
        <v>566</v>
      </c>
      <c r="D330" s="26"/>
      <c r="E330" s="17"/>
      <c r="F330" s="10"/>
      <c r="G330" s="10"/>
      <c r="H330" s="10"/>
      <c r="I330" s="13"/>
      <c r="J330" s="89"/>
      <c r="K330" s="24"/>
      <c r="L330" s="89"/>
    </row>
    <row r="331" spans="1:12" ht="12.75">
      <c r="A331" s="60"/>
      <c r="B331" s="60"/>
      <c r="C331" s="12" t="s">
        <v>126</v>
      </c>
      <c r="D331" s="26" t="s">
        <v>127</v>
      </c>
      <c r="E331" s="12">
        <v>4087880</v>
      </c>
      <c r="F331" s="13">
        <v>1451400</v>
      </c>
      <c r="G331" s="13">
        <v>947400</v>
      </c>
      <c r="H331" s="13">
        <v>1020346</v>
      </c>
      <c r="I331" s="13">
        <v>668734</v>
      </c>
      <c r="J331" s="89"/>
      <c r="K331" s="24"/>
      <c r="L331" s="89"/>
    </row>
    <row r="332" spans="1:12" ht="12.75">
      <c r="A332" s="60"/>
      <c r="B332" s="60"/>
      <c r="C332" s="109" t="s">
        <v>339</v>
      </c>
      <c r="D332" s="26"/>
      <c r="E332" s="12">
        <v>58000</v>
      </c>
      <c r="F332" s="13"/>
      <c r="G332" s="13"/>
      <c r="H332" s="13">
        <v>57246</v>
      </c>
      <c r="I332" s="13">
        <v>754</v>
      </c>
      <c r="J332" s="89"/>
      <c r="K332" s="24"/>
      <c r="L332" s="89"/>
    </row>
    <row r="333" spans="1:12" ht="12.75">
      <c r="A333" s="19"/>
      <c r="B333" s="19"/>
      <c r="C333" s="59"/>
      <c r="D333" s="26"/>
      <c r="E333" s="17"/>
      <c r="F333" s="10"/>
      <c r="G333" s="10"/>
      <c r="H333" s="10"/>
      <c r="I333" s="13"/>
      <c r="J333" s="89"/>
      <c r="K333" s="24"/>
      <c r="L333" s="89"/>
    </row>
    <row r="334" spans="1:12" ht="12.75">
      <c r="A334" s="60"/>
      <c r="B334" s="60"/>
      <c r="C334" s="12" t="s">
        <v>128</v>
      </c>
      <c r="D334" s="26" t="s">
        <v>129</v>
      </c>
      <c r="E334" s="12">
        <v>2428010</v>
      </c>
      <c r="F334" s="13">
        <v>834100</v>
      </c>
      <c r="G334" s="13">
        <v>583900</v>
      </c>
      <c r="H334" s="13">
        <v>569400</v>
      </c>
      <c r="I334" s="13">
        <v>440610</v>
      </c>
      <c r="J334" s="89"/>
      <c r="K334" s="24"/>
      <c r="L334" s="89"/>
    </row>
    <row r="335" spans="1:12" ht="12.75">
      <c r="A335" s="19"/>
      <c r="B335" s="19"/>
      <c r="C335" s="109" t="s">
        <v>341</v>
      </c>
      <c r="D335" s="26"/>
      <c r="E335" s="75">
        <v>9200</v>
      </c>
      <c r="F335" s="10"/>
      <c r="G335" s="10"/>
      <c r="H335" s="10"/>
      <c r="I335" s="13">
        <v>9200</v>
      </c>
      <c r="J335" s="89"/>
      <c r="K335" s="24"/>
      <c r="L335" s="89"/>
    </row>
    <row r="336" spans="1:12" ht="12.75">
      <c r="A336" s="19"/>
      <c r="B336" s="19"/>
      <c r="C336" s="109" t="s">
        <v>340</v>
      </c>
      <c r="D336" s="26"/>
      <c r="E336" s="75">
        <v>10000</v>
      </c>
      <c r="F336" s="10"/>
      <c r="G336" s="10"/>
      <c r="H336" s="10"/>
      <c r="I336" s="13">
        <v>10000</v>
      </c>
      <c r="J336" s="89"/>
      <c r="K336" s="24"/>
      <c r="L336" s="89"/>
    </row>
    <row r="337" spans="1:12" ht="12.75">
      <c r="A337" s="19"/>
      <c r="B337" s="19"/>
      <c r="C337" s="12" t="s">
        <v>130</v>
      </c>
      <c r="D337" s="26" t="s">
        <v>131</v>
      </c>
      <c r="E337" s="12">
        <v>1778900</v>
      </c>
      <c r="F337" s="13">
        <v>590200</v>
      </c>
      <c r="G337" s="13">
        <v>432400</v>
      </c>
      <c r="H337" s="13">
        <v>403100</v>
      </c>
      <c r="I337" s="13">
        <v>353200</v>
      </c>
      <c r="J337" s="89"/>
      <c r="K337" s="24"/>
      <c r="L337" s="89"/>
    </row>
    <row r="338" spans="1:12" s="39" customFormat="1" ht="12.75">
      <c r="A338" s="19"/>
      <c r="B338" s="19"/>
      <c r="C338" s="59"/>
      <c r="D338" s="26"/>
      <c r="E338" s="17"/>
      <c r="F338" s="10"/>
      <c r="G338" s="10"/>
      <c r="H338" s="10"/>
      <c r="I338" s="13"/>
      <c r="J338" s="89"/>
      <c r="K338" s="24"/>
      <c r="L338" s="89"/>
    </row>
    <row r="339" spans="1:12" ht="12.75">
      <c r="A339" s="19"/>
      <c r="B339" s="19"/>
      <c r="C339" s="12" t="s">
        <v>132</v>
      </c>
      <c r="D339" s="26" t="s">
        <v>133</v>
      </c>
      <c r="E339" s="12">
        <v>1869830</v>
      </c>
      <c r="F339" s="13">
        <v>634600</v>
      </c>
      <c r="G339" s="13">
        <v>444600</v>
      </c>
      <c r="H339" s="13">
        <v>433200</v>
      </c>
      <c r="I339" s="13">
        <v>357430</v>
      </c>
      <c r="J339" s="89"/>
      <c r="K339" s="24"/>
      <c r="L339" s="89"/>
    </row>
    <row r="340" spans="1:12" ht="12.75">
      <c r="A340" s="19"/>
      <c r="B340" s="19"/>
      <c r="C340" s="59"/>
      <c r="D340" s="26"/>
      <c r="E340" s="17"/>
      <c r="F340" s="10"/>
      <c r="G340" s="10"/>
      <c r="H340" s="10"/>
      <c r="I340" s="13"/>
      <c r="J340" s="89"/>
      <c r="K340" s="24"/>
      <c r="L340" s="89"/>
    </row>
    <row r="341" spans="1:12" ht="12.75">
      <c r="A341" s="19"/>
      <c r="B341" s="19"/>
      <c r="C341" s="12" t="s">
        <v>134</v>
      </c>
      <c r="D341" s="26" t="s">
        <v>135</v>
      </c>
      <c r="E341" s="12">
        <v>2424800</v>
      </c>
      <c r="F341" s="13">
        <v>862500</v>
      </c>
      <c r="G341" s="13">
        <v>603800</v>
      </c>
      <c r="H341" s="13">
        <v>588900</v>
      </c>
      <c r="I341" s="13">
        <v>369600</v>
      </c>
      <c r="J341" s="89"/>
      <c r="K341" s="24"/>
      <c r="L341" s="89"/>
    </row>
    <row r="342" spans="1:12" ht="12.75">
      <c r="A342" s="19"/>
      <c r="B342" s="19"/>
      <c r="C342" s="59"/>
      <c r="D342" s="26"/>
      <c r="E342" s="17"/>
      <c r="F342" s="10"/>
      <c r="G342" s="10"/>
      <c r="H342" s="10"/>
      <c r="I342" s="13"/>
      <c r="J342" s="89"/>
      <c r="K342" s="24"/>
      <c r="L342" s="89"/>
    </row>
    <row r="343" spans="1:12" ht="12.75">
      <c r="A343" s="19"/>
      <c r="B343" s="19"/>
      <c r="C343" s="12" t="s">
        <v>136</v>
      </c>
      <c r="D343" s="26" t="s">
        <v>137</v>
      </c>
      <c r="E343" s="12">
        <v>1885050</v>
      </c>
      <c r="F343" s="13">
        <v>624800</v>
      </c>
      <c r="G343" s="13">
        <v>437700</v>
      </c>
      <c r="H343" s="13">
        <v>427400</v>
      </c>
      <c r="I343" s="13">
        <v>395150</v>
      </c>
      <c r="J343" s="89"/>
      <c r="K343" s="24"/>
      <c r="L343" s="89"/>
    </row>
    <row r="344" spans="1:12" ht="12.75">
      <c r="A344" s="19"/>
      <c r="B344" s="19"/>
      <c r="C344" s="59" t="s">
        <v>525</v>
      </c>
      <c r="D344" s="26"/>
      <c r="E344" s="17">
        <v>20000</v>
      </c>
      <c r="F344" s="10"/>
      <c r="G344" s="10"/>
      <c r="H344" s="10"/>
      <c r="I344" s="13">
        <v>20000</v>
      </c>
      <c r="J344" s="89"/>
      <c r="K344" s="24"/>
      <c r="L344" s="89"/>
    </row>
    <row r="345" spans="1:12" ht="12.75">
      <c r="A345" s="19"/>
      <c r="B345" s="19"/>
      <c r="C345" s="59"/>
      <c r="D345" s="26"/>
      <c r="E345" s="17"/>
      <c r="F345" s="10"/>
      <c r="G345" s="10"/>
      <c r="H345" s="10"/>
      <c r="I345" s="13"/>
      <c r="J345" s="89"/>
      <c r="K345" s="24"/>
      <c r="L345" s="89"/>
    </row>
    <row r="346" spans="1:12" ht="12.75">
      <c r="A346" s="19"/>
      <c r="B346" s="19"/>
      <c r="C346" s="12" t="s">
        <v>138</v>
      </c>
      <c r="D346" s="26" t="s">
        <v>139</v>
      </c>
      <c r="E346" s="12">
        <v>2118750</v>
      </c>
      <c r="F346" s="13">
        <v>715000</v>
      </c>
      <c r="G346" s="13">
        <v>500200</v>
      </c>
      <c r="H346" s="13">
        <v>488000</v>
      </c>
      <c r="I346" s="13">
        <v>415550</v>
      </c>
      <c r="J346" s="89"/>
      <c r="K346" s="24"/>
      <c r="L346" s="89"/>
    </row>
    <row r="347" spans="1:12" ht="12.75">
      <c r="A347" s="19"/>
      <c r="B347" s="19"/>
      <c r="C347" s="59"/>
      <c r="D347" s="26"/>
      <c r="E347" s="17"/>
      <c r="F347" s="10"/>
      <c r="G347" s="10"/>
      <c r="H347" s="10"/>
      <c r="I347" s="13"/>
      <c r="J347" s="89"/>
      <c r="K347" s="24"/>
      <c r="L347" s="89"/>
    </row>
    <row r="348" spans="1:12" ht="12.75">
      <c r="A348" s="19"/>
      <c r="B348" s="19"/>
      <c r="C348" s="12" t="s">
        <v>140</v>
      </c>
      <c r="D348" s="26" t="s">
        <v>141</v>
      </c>
      <c r="E348" s="12">
        <v>1860000</v>
      </c>
      <c r="F348" s="13">
        <v>642900</v>
      </c>
      <c r="G348" s="13">
        <v>450000</v>
      </c>
      <c r="H348" s="13">
        <v>439000</v>
      </c>
      <c r="I348" s="13">
        <v>328100</v>
      </c>
      <c r="J348" s="89"/>
      <c r="K348" s="24"/>
      <c r="L348" s="89"/>
    </row>
    <row r="349" spans="1:12" s="39" customFormat="1" ht="12.75">
      <c r="A349" s="19"/>
      <c r="B349" s="19"/>
      <c r="C349" s="12"/>
      <c r="D349" s="26"/>
      <c r="E349" s="12"/>
      <c r="F349" s="13"/>
      <c r="G349" s="13"/>
      <c r="H349" s="13"/>
      <c r="I349" s="13"/>
      <c r="J349" s="89"/>
      <c r="K349" s="24"/>
      <c r="L349" s="89"/>
    </row>
    <row r="350" spans="1:12" ht="25.5">
      <c r="A350" s="19"/>
      <c r="B350" s="19"/>
      <c r="C350" s="12" t="s">
        <v>376</v>
      </c>
      <c r="D350" s="26" t="s">
        <v>377</v>
      </c>
      <c r="E350" s="12">
        <v>650400</v>
      </c>
      <c r="F350" s="13">
        <v>224000</v>
      </c>
      <c r="G350" s="13">
        <v>156700</v>
      </c>
      <c r="H350" s="13">
        <v>153000</v>
      </c>
      <c r="I350" s="13">
        <v>116700</v>
      </c>
      <c r="J350" s="89"/>
      <c r="K350" s="24"/>
      <c r="L350" s="89"/>
    </row>
    <row r="351" spans="1:12" ht="12.75">
      <c r="A351" s="19"/>
      <c r="B351" s="19"/>
      <c r="C351" s="59"/>
      <c r="D351" s="26"/>
      <c r="E351" s="17"/>
      <c r="F351" s="10"/>
      <c r="G351" s="10"/>
      <c r="H351" s="10"/>
      <c r="I351" s="13"/>
      <c r="J351" s="89"/>
      <c r="K351" s="24"/>
      <c r="L351" s="89"/>
    </row>
    <row r="352" spans="1:12" ht="25.5">
      <c r="A352" s="19"/>
      <c r="B352" s="19"/>
      <c r="C352" s="12" t="s">
        <v>142</v>
      </c>
      <c r="D352" s="26" t="s">
        <v>143</v>
      </c>
      <c r="E352" s="12">
        <v>459700</v>
      </c>
      <c r="F352" s="13">
        <v>153500</v>
      </c>
      <c r="G352" s="13">
        <v>114100</v>
      </c>
      <c r="H352" s="13">
        <v>104800</v>
      </c>
      <c r="I352" s="13">
        <v>87300</v>
      </c>
      <c r="J352" s="12"/>
      <c r="K352" s="12"/>
      <c r="L352" s="12"/>
    </row>
    <row r="353" spans="1:12" ht="12.75">
      <c r="A353" s="19"/>
      <c r="B353" s="19"/>
      <c r="C353" s="59"/>
      <c r="D353" s="26"/>
      <c r="E353" s="17"/>
      <c r="F353" s="10"/>
      <c r="G353" s="10"/>
      <c r="H353" s="10"/>
      <c r="I353" s="13"/>
      <c r="J353" s="89"/>
      <c r="K353" s="24"/>
      <c r="L353" s="89"/>
    </row>
    <row r="354" spans="1:12" ht="12.75">
      <c r="A354" s="19"/>
      <c r="B354" s="19"/>
      <c r="C354" s="12" t="s">
        <v>144</v>
      </c>
      <c r="D354" s="26"/>
      <c r="E354" s="75"/>
      <c r="F354" s="13"/>
      <c r="G354" s="13"/>
      <c r="H354" s="13"/>
      <c r="I354" s="13"/>
      <c r="J354" s="89"/>
      <c r="K354" s="24"/>
      <c r="L354" s="89"/>
    </row>
    <row r="355" spans="1:12" s="39" customFormat="1" ht="12.75">
      <c r="A355" s="19"/>
      <c r="B355" s="19"/>
      <c r="C355" s="23" t="s">
        <v>539</v>
      </c>
      <c r="D355" s="26" t="s">
        <v>8</v>
      </c>
      <c r="E355" s="12">
        <v>216100</v>
      </c>
      <c r="F355" s="13">
        <v>44400</v>
      </c>
      <c r="G355" s="13">
        <v>53400</v>
      </c>
      <c r="H355" s="13">
        <v>48400</v>
      </c>
      <c r="I355" s="13">
        <v>69900</v>
      </c>
      <c r="J355" s="89"/>
      <c r="K355" s="24"/>
      <c r="L355" s="89"/>
    </row>
    <row r="356" spans="1:12" ht="12.75">
      <c r="A356" s="19"/>
      <c r="B356" s="19"/>
      <c r="C356" s="23"/>
      <c r="D356" s="26"/>
      <c r="E356" s="17"/>
      <c r="F356" s="10"/>
      <c r="G356" s="10"/>
      <c r="H356" s="10"/>
      <c r="I356" s="13"/>
      <c r="J356" s="89"/>
      <c r="K356" s="24"/>
      <c r="L356" s="89"/>
    </row>
    <row r="357" spans="1:12" ht="12.75">
      <c r="A357" s="19"/>
      <c r="B357" s="60">
        <v>80111</v>
      </c>
      <c r="C357" s="61" t="s">
        <v>145</v>
      </c>
      <c r="D357" s="26"/>
      <c r="E357" s="12">
        <f>E359</f>
        <v>1593430</v>
      </c>
      <c r="F357" s="12">
        <f>F359</f>
        <v>602300</v>
      </c>
      <c r="G357" s="12">
        <f>G359</f>
        <v>422200</v>
      </c>
      <c r="H357" s="12">
        <f>H359</f>
        <v>411900</v>
      </c>
      <c r="I357" s="12">
        <v>157030</v>
      </c>
      <c r="J357" s="89"/>
      <c r="K357" s="24"/>
      <c r="L357" s="89"/>
    </row>
    <row r="358" spans="1:12" ht="25.5">
      <c r="A358" s="19"/>
      <c r="B358" s="19"/>
      <c r="C358" s="12" t="s">
        <v>146</v>
      </c>
      <c r="D358" s="26"/>
      <c r="E358" s="12"/>
      <c r="F358" s="10"/>
      <c r="G358" s="10"/>
      <c r="H358" s="10"/>
      <c r="I358" s="13"/>
      <c r="J358" s="89"/>
      <c r="K358" s="24"/>
      <c r="L358" s="89"/>
    </row>
    <row r="359" spans="1:12" ht="25.5">
      <c r="A359" s="19"/>
      <c r="B359" s="19"/>
      <c r="C359" s="28" t="s">
        <v>566</v>
      </c>
      <c r="D359" s="26" t="s">
        <v>147</v>
      </c>
      <c r="E359" s="12">
        <v>1593430</v>
      </c>
      <c r="F359" s="13">
        <v>602300</v>
      </c>
      <c r="G359" s="13">
        <v>422200</v>
      </c>
      <c r="H359" s="13">
        <v>411900</v>
      </c>
      <c r="I359" s="13">
        <v>157030</v>
      </c>
      <c r="J359" s="89"/>
      <c r="K359" s="24"/>
      <c r="L359" s="89"/>
    </row>
    <row r="360" spans="1:12" ht="12.75">
      <c r="A360" s="19"/>
      <c r="B360" s="19"/>
      <c r="C360" s="59"/>
      <c r="D360" s="26"/>
      <c r="E360" s="17"/>
      <c r="F360" s="10"/>
      <c r="G360" s="10"/>
      <c r="H360" s="10"/>
      <c r="I360" s="13"/>
      <c r="J360" s="89"/>
      <c r="K360" s="24"/>
      <c r="L360" s="89"/>
    </row>
    <row r="361" spans="1:12" ht="12.75">
      <c r="A361" s="60"/>
      <c r="B361" s="60">
        <v>80113</v>
      </c>
      <c r="C361" s="61" t="s">
        <v>148</v>
      </c>
      <c r="D361" s="26"/>
      <c r="E361" s="12">
        <f>E363+E365+E367+E369+E371+E373+E375+E377</f>
        <v>316200</v>
      </c>
      <c r="F361" s="12">
        <f>F363+F365+F367+F369+F371+F373+F375+F377</f>
        <v>114100</v>
      </c>
      <c r="G361" s="12">
        <f>G363+G365+G367+G369+G371+G373+G375+G377</f>
        <v>72100</v>
      </c>
      <c r="H361" s="12">
        <f>H363+H365+H367+H369+H371+H373+H375+H377</f>
        <v>50000</v>
      </c>
      <c r="I361" s="12">
        <f>I363+I365+I367+I369+I371+I373+I375+I377</f>
        <v>80000</v>
      </c>
      <c r="J361" s="89"/>
      <c r="K361" s="24"/>
      <c r="L361" s="89"/>
    </row>
    <row r="362" spans="1:12" ht="12.75">
      <c r="A362" s="60"/>
      <c r="B362" s="60"/>
      <c r="C362" s="28" t="s">
        <v>566</v>
      </c>
      <c r="D362" s="26"/>
      <c r="E362" s="12"/>
      <c r="F362" s="13"/>
      <c r="G362" s="13"/>
      <c r="H362" s="13"/>
      <c r="I362" s="13"/>
      <c r="J362" s="89"/>
      <c r="K362" s="24"/>
      <c r="L362" s="89"/>
    </row>
    <row r="363" spans="1:12" ht="12.75">
      <c r="A363" s="60"/>
      <c r="B363" s="60"/>
      <c r="C363" s="12" t="s">
        <v>128</v>
      </c>
      <c r="D363" s="26" t="s">
        <v>129</v>
      </c>
      <c r="E363" s="12">
        <v>211500</v>
      </c>
      <c r="F363" s="13">
        <v>81400</v>
      </c>
      <c r="G363" s="13">
        <v>48800</v>
      </c>
      <c r="H363" s="13">
        <v>32500</v>
      </c>
      <c r="I363" s="13">
        <v>48800</v>
      </c>
      <c r="J363" s="89"/>
      <c r="K363" s="24"/>
      <c r="L363" s="89"/>
    </row>
    <row r="364" spans="1:12" ht="12.75">
      <c r="A364" s="60"/>
      <c r="B364" s="19"/>
      <c r="C364" s="59"/>
      <c r="D364" s="26"/>
      <c r="E364" s="17"/>
      <c r="F364" s="13"/>
      <c r="G364" s="13"/>
      <c r="H364" s="13"/>
      <c r="I364" s="13"/>
      <c r="J364" s="89"/>
      <c r="K364" s="24"/>
      <c r="L364" s="89"/>
    </row>
    <row r="365" spans="1:12" ht="12.75">
      <c r="A365" s="19"/>
      <c r="B365" s="19"/>
      <c r="C365" s="12" t="s">
        <v>130</v>
      </c>
      <c r="D365" s="26" t="s">
        <v>131</v>
      </c>
      <c r="E365" s="12">
        <v>800</v>
      </c>
      <c r="F365" s="13"/>
      <c r="G365" s="13"/>
      <c r="H365" s="13"/>
      <c r="I365" s="13">
        <v>800</v>
      </c>
      <c r="J365" s="89"/>
      <c r="K365" s="24"/>
      <c r="L365" s="89"/>
    </row>
    <row r="366" spans="1:12" ht="12.75">
      <c r="A366" s="19"/>
      <c r="B366" s="19"/>
      <c r="C366" s="59"/>
      <c r="D366" s="26"/>
      <c r="E366" s="17"/>
      <c r="F366" s="10"/>
      <c r="G366" s="10"/>
      <c r="H366" s="10"/>
      <c r="I366" s="13"/>
      <c r="J366" s="89"/>
      <c r="K366" s="24"/>
      <c r="L366" s="89"/>
    </row>
    <row r="367" spans="1:12" ht="12.75">
      <c r="A367" s="19"/>
      <c r="B367" s="19"/>
      <c r="C367" s="12" t="s">
        <v>132</v>
      </c>
      <c r="D367" s="26" t="s">
        <v>133</v>
      </c>
      <c r="E367" s="12">
        <v>16500</v>
      </c>
      <c r="F367" s="10">
        <v>5100</v>
      </c>
      <c r="G367" s="10">
        <v>3900</v>
      </c>
      <c r="H367" s="10">
        <v>3100</v>
      </c>
      <c r="I367" s="13">
        <v>4400</v>
      </c>
      <c r="J367" s="89"/>
      <c r="K367" s="24"/>
      <c r="L367" s="89"/>
    </row>
    <row r="368" spans="1:12" ht="12.75">
      <c r="A368" s="19"/>
      <c r="B368" s="19"/>
      <c r="C368" s="59"/>
      <c r="D368" s="26"/>
      <c r="E368" s="17"/>
      <c r="F368" s="10"/>
      <c r="G368" s="10"/>
      <c r="H368" s="10"/>
      <c r="I368" s="13"/>
      <c r="J368" s="89"/>
      <c r="K368" s="24"/>
      <c r="L368" s="89"/>
    </row>
    <row r="369" spans="1:12" ht="12.75">
      <c r="A369" s="19"/>
      <c r="B369" s="19"/>
      <c r="C369" s="12" t="s">
        <v>134</v>
      </c>
      <c r="D369" s="26" t="s">
        <v>135</v>
      </c>
      <c r="E369" s="12">
        <v>38100</v>
      </c>
      <c r="F369" s="13">
        <v>11700</v>
      </c>
      <c r="G369" s="13">
        <v>8800</v>
      </c>
      <c r="H369" s="13">
        <v>5800</v>
      </c>
      <c r="I369" s="13">
        <v>11800</v>
      </c>
      <c r="J369" s="89"/>
      <c r="K369" s="24"/>
      <c r="L369" s="89"/>
    </row>
    <row r="370" spans="1:12" ht="12.75">
      <c r="A370" s="19"/>
      <c r="B370" s="19"/>
      <c r="C370" s="59"/>
      <c r="D370" s="26"/>
      <c r="E370" s="17"/>
      <c r="F370" s="10"/>
      <c r="G370" s="10"/>
      <c r="H370" s="10"/>
      <c r="I370" s="13"/>
      <c r="J370" s="89"/>
      <c r="K370" s="24"/>
      <c r="L370" s="89"/>
    </row>
    <row r="371" spans="1:12" ht="12.75">
      <c r="A371" s="19"/>
      <c r="B371" s="19"/>
      <c r="C371" s="12" t="s">
        <v>136</v>
      </c>
      <c r="D371" s="26" t="s">
        <v>137</v>
      </c>
      <c r="E371" s="12">
        <v>13000</v>
      </c>
      <c r="F371" s="13">
        <v>4000</v>
      </c>
      <c r="G371" s="13">
        <v>3000</v>
      </c>
      <c r="H371" s="13">
        <v>3000</v>
      </c>
      <c r="I371" s="13">
        <v>3000</v>
      </c>
      <c r="J371" s="89"/>
      <c r="K371" s="24"/>
      <c r="L371" s="89"/>
    </row>
    <row r="372" spans="1:12" ht="12.75">
      <c r="A372" s="19"/>
      <c r="B372" s="19"/>
      <c r="C372" s="59"/>
      <c r="D372" s="26"/>
      <c r="E372" s="17"/>
      <c r="F372" s="10"/>
      <c r="G372" s="10"/>
      <c r="H372" s="10"/>
      <c r="I372" s="13"/>
      <c r="J372" s="89"/>
      <c r="K372" s="24"/>
      <c r="L372" s="89"/>
    </row>
    <row r="373" spans="1:12" ht="12.75">
      <c r="A373" s="19"/>
      <c r="B373" s="19"/>
      <c r="C373" s="12" t="s">
        <v>138</v>
      </c>
      <c r="D373" s="26" t="s">
        <v>139</v>
      </c>
      <c r="E373" s="12">
        <v>25300</v>
      </c>
      <c r="F373" s="13">
        <v>9600</v>
      </c>
      <c r="G373" s="13">
        <v>5900</v>
      </c>
      <c r="H373" s="13">
        <v>3800</v>
      </c>
      <c r="I373" s="13">
        <v>6000</v>
      </c>
      <c r="J373" s="89"/>
      <c r="K373" s="24"/>
      <c r="L373" s="89"/>
    </row>
    <row r="374" spans="1:12" ht="12.75">
      <c r="A374" s="19"/>
      <c r="B374" s="19"/>
      <c r="C374" s="12"/>
      <c r="D374" s="26"/>
      <c r="E374" s="12"/>
      <c r="F374" s="13"/>
      <c r="G374" s="13"/>
      <c r="H374" s="13"/>
      <c r="I374" s="13"/>
      <c r="J374" s="89"/>
      <c r="K374" s="24"/>
      <c r="L374" s="89"/>
    </row>
    <row r="375" spans="1:12" ht="12.75">
      <c r="A375" s="19"/>
      <c r="B375" s="19"/>
      <c r="C375" s="12" t="s">
        <v>383</v>
      </c>
      <c r="D375" s="26" t="s">
        <v>384</v>
      </c>
      <c r="E375" s="12">
        <v>7300</v>
      </c>
      <c r="F375" s="13">
        <v>2300</v>
      </c>
      <c r="G375" s="13">
        <v>1700</v>
      </c>
      <c r="H375" s="13">
        <v>1800</v>
      </c>
      <c r="I375" s="13">
        <v>1500</v>
      </c>
      <c r="J375" s="89"/>
      <c r="K375" s="24"/>
      <c r="L375" s="89"/>
    </row>
    <row r="376" spans="1:12" ht="12.75">
      <c r="A376" s="19"/>
      <c r="B376" s="19"/>
      <c r="C376" s="12"/>
      <c r="D376" s="26"/>
      <c r="E376" s="12"/>
      <c r="F376" s="13"/>
      <c r="G376" s="13"/>
      <c r="H376" s="13"/>
      <c r="I376" s="13"/>
      <c r="J376" s="89"/>
      <c r="K376" s="24"/>
      <c r="L376" s="89"/>
    </row>
    <row r="377" spans="1:12" ht="25.5">
      <c r="A377" s="19"/>
      <c r="B377" s="19"/>
      <c r="C377" s="12" t="s">
        <v>512</v>
      </c>
      <c r="D377" s="26" t="s">
        <v>544</v>
      </c>
      <c r="E377" s="12">
        <v>3700</v>
      </c>
      <c r="F377" s="13"/>
      <c r="G377" s="13"/>
      <c r="H377" s="13"/>
      <c r="I377" s="13">
        <v>3700</v>
      </c>
      <c r="J377" s="89"/>
      <c r="K377" s="24"/>
      <c r="L377" s="89"/>
    </row>
    <row r="378" spans="1:12" ht="12.75">
      <c r="A378" s="19"/>
      <c r="B378" s="19"/>
      <c r="C378" s="12"/>
      <c r="D378" s="26"/>
      <c r="E378" s="12"/>
      <c r="F378" s="13"/>
      <c r="G378" s="13"/>
      <c r="H378" s="13"/>
      <c r="I378" s="13"/>
      <c r="J378" s="89"/>
      <c r="K378" s="24"/>
      <c r="L378" s="89"/>
    </row>
    <row r="379" spans="1:12" ht="12.75">
      <c r="A379" s="60"/>
      <c r="B379" s="60">
        <v>80120</v>
      </c>
      <c r="C379" s="61" t="s">
        <v>149</v>
      </c>
      <c r="D379" s="26"/>
      <c r="E379" s="12">
        <f>E381+E385+E389+E393+E395+E398+E400+E403</f>
        <v>18906102</v>
      </c>
      <c r="F379" s="12">
        <f>F381+F385+F389+F393+F395+F398+F400+F403</f>
        <v>6107900</v>
      </c>
      <c r="G379" s="12">
        <f>G381+G385+G389+G393+G395+G398+G400+G403</f>
        <v>4408200</v>
      </c>
      <c r="H379" s="12">
        <f>H381+H385+H389+H393+H395+H398+H400+H403</f>
        <v>4296300</v>
      </c>
      <c r="I379" s="12">
        <f>I381+I385+I389+I393+I395+I398+I400+I403</f>
        <v>4093702</v>
      </c>
      <c r="J379" s="89"/>
      <c r="K379" s="24"/>
      <c r="L379" s="89"/>
    </row>
    <row r="380" spans="1:12" ht="12.75">
      <c r="A380" s="60"/>
      <c r="B380" s="60"/>
      <c r="C380" s="61"/>
      <c r="D380" s="26"/>
      <c r="E380" s="12"/>
      <c r="F380" s="10"/>
      <c r="G380" s="10"/>
      <c r="H380" s="10"/>
      <c r="I380" s="13"/>
      <c r="J380" s="89"/>
      <c r="K380" s="24"/>
      <c r="L380" s="89"/>
    </row>
    <row r="381" spans="1:12" ht="12.75">
      <c r="A381" s="19"/>
      <c r="B381" s="19"/>
      <c r="C381" s="12" t="s">
        <v>150</v>
      </c>
      <c r="D381" s="26" t="s">
        <v>151</v>
      </c>
      <c r="E381" s="12">
        <v>2689930</v>
      </c>
      <c r="F381" s="13">
        <v>852400</v>
      </c>
      <c r="G381" s="13">
        <v>599100</v>
      </c>
      <c r="H381" s="13">
        <v>583900</v>
      </c>
      <c r="I381" s="13">
        <v>654530</v>
      </c>
      <c r="J381" s="89"/>
      <c r="K381" s="24"/>
      <c r="L381" s="89"/>
    </row>
    <row r="382" spans="1:12" ht="12.75">
      <c r="A382" s="19"/>
      <c r="B382" s="19"/>
      <c r="C382" s="109" t="s">
        <v>339</v>
      </c>
      <c r="D382" s="26"/>
      <c r="E382" s="12">
        <v>142500</v>
      </c>
      <c r="F382" s="13"/>
      <c r="G382" s="13"/>
      <c r="H382" s="13"/>
      <c r="I382" s="13">
        <v>142500</v>
      </c>
      <c r="J382" s="89"/>
      <c r="K382" s="24"/>
      <c r="L382" s="89"/>
    </row>
    <row r="383" spans="1:12" ht="12.75">
      <c r="A383" s="19"/>
      <c r="B383" s="19"/>
      <c r="C383" s="109" t="s">
        <v>358</v>
      </c>
      <c r="D383" s="26"/>
      <c r="E383" s="12">
        <v>5000</v>
      </c>
      <c r="F383" s="13"/>
      <c r="G383" s="13"/>
      <c r="H383" s="13"/>
      <c r="I383" s="13">
        <v>5000</v>
      </c>
      <c r="J383" s="89"/>
      <c r="K383" s="24"/>
      <c r="L383" s="89"/>
    </row>
    <row r="384" spans="1:12" ht="12.75">
      <c r="A384" s="19"/>
      <c r="B384" s="19"/>
      <c r="C384" s="59"/>
      <c r="D384" s="25"/>
      <c r="E384" s="17"/>
      <c r="F384" s="10"/>
      <c r="G384" s="10"/>
      <c r="H384" s="10"/>
      <c r="I384" s="13"/>
      <c r="J384" s="89"/>
      <c r="K384" s="24"/>
      <c r="L384" s="89"/>
    </row>
    <row r="385" spans="1:12" ht="12.75">
      <c r="A385" s="19"/>
      <c r="B385" s="19"/>
      <c r="C385" s="12" t="s">
        <v>152</v>
      </c>
      <c r="D385" s="26" t="s">
        <v>153</v>
      </c>
      <c r="E385" s="12">
        <v>4412992</v>
      </c>
      <c r="F385" s="13">
        <v>1430500</v>
      </c>
      <c r="G385" s="13">
        <v>1004900</v>
      </c>
      <c r="H385" s="13">
        <v>1004300</v>
      </c>
      <c r="I385" s="13">
        <v>973292</v>
      </c>
      <c r="J385" s="89"/>
      <c r="K385" s="24"/>
      <c r="L385" s="89"/>
    </row>
    <row r="386" spans="1:12" ht="12.75">
      <c r="A386" s="19"/>
      <c r="B386" s="19"/>
      <c r="C386" s="109" t="s">
        <v>339</v>
      </c>
      <c r="D386" s="26"/>
      <c r="E386" s="12">
        <v>180992</v>
      </c>
      <c r="F386" s="13"/>
      <c r="G386" s="13"/>
      <c r="H386" s="13">
        <v>24400</v>
      </c>
      <c r="I386" s="13">
        <v>156592</v>
      </c>
      <c r="J386" s="89"/>
      <c r="K386" s="24"/>
      <c r="L386" s="89"/>
    </row>
    <row r="387" spans="1:12" ht="12.75">
      <c r="A387" s="19"/>
      <c r="B387" s="19"/>
      <c r="C387" s="109" t="s">
        <v>358</v>
      </c>
      <c r="D387" s="26"/>
      <c r="E387" s="12">
        <v>20000</v>
      </c>
      <c r="F387" s="13"/>
      <c r="G387" s="13"/>
      <c r="H387" s="13"/>
      <c r="I387" s="13">
        <v>20000</v>
      </c>
      <c r="J387" s="89"/>
      <c r="K387" s="24"/>
      <c r="L387" s="89"/>
    </row>
    <row r="388" spans="1:12" ht="12.75">
      <c r="A388" s="19"/>
      <c r="B388" s="19"/>
      <c r="C388" s="59"/>
      <c r="D388" s="26"/>
      <c r="E388" s="17"/>
      <c r="F388" s="10"/>
      <c r="G388" s="10"/>
      <c r="H388" s="10"/>
      <c r="I388" s="13"/>
      <c r="J388" s="89"/>
      <c r="K388" s="24"/>
      <c r="L388" s="89"/>
    </row>
    <row r="389" spans="1:12" ht="12.75">
      <c r="A389" s="19"/>
      <c r="B389" s="19"/>
      <c r="C389" s="12" t="s">
        <v>154</v>
      </c>
      <c r="D389" s="26" t="s">
        <v>155</v>
      </c>
      <c r="E389" s="12">
        <v>2278800</v>
      </c>
      <c r="F389" s="13">
        <v>711800</v>
      </c>
      <c r="G389" s="13">
        <v>528600</v>
      </c>
      <c r="H389" s="13">
        <v>488400</v>
      </c>
      <c r="I389" s="13">
        <v>550000</v>
      </c>
      <c r="J389" s="89"/>
      <c r="K389" s="24"/>
      <c r="L389" s="89"/>
    </row>
    <row r="390" spans="1:12" ht="12.75">
      <c r="A390" s="19"/>
      <c r="B390" s="19"/>
      <c r="C390" s="109" t="s">
        <v>339</v>
      </c>
      <c r="D390" s="26"/>
      <c r="E390" s="12">
        <v>100000</v>
      </c>
      <c r="F390" s="13"/>
      <c r="G390" s="13"/>
      <c r="H390" s="13"/>
      <c r="I390" s="13">
        <v>100000</v>
      </c>
      <c r="J390" s="89"/>
      <c r="K390" s="24"/>
      <c r="L390" s="89"/>
    </row>
    <row r="391" spans="1:12" ht="12.75">
      <c r="A391" s="19"/>
      <c r="B391" s="19"/>
      <c r="C391" s="109" t="s">
        <v>358</v>
      </c>
      <c r="D391" s="26"/>
      <c r="E391" s="12">
        <v>23500</v>
      </c>
      <c r="F391" s="13"/>
      <c r="G391" s="13"/>
      <c r="H391" s="13"/>
      <c r="I391" s="13">
        <v>23500</v>
      </c>
      <c r="J391" s="89"/>
      <c r="K391" s="24"/>
      <c r="L391" s="89"/>
    </row>
    <row r="392" spans="1:12" ht="12.75">
      <c r="A392" s="19"/>
      <c r="B392" s="19"/>
      <c r="C392" s="12"/>
      <c r="D392" s="26"/>
      <c r="E392" s="12"/>
      <c r="F392" s="13"/>
      <c r="G392" s="13"/>
      <c r="H392" s="13"/>
      <c r="I392" s="13"/>
      <c r="J392" s="89"/>
      <c r="K392" s="24"/>
      <c r="L392" s="89"/>
    </row>
    <row r="393" spans="1:12" ht="12.75">
      <c r="A393" s="19"/>
      <c r="B393" s="19"/>
      <c r="C393" s="12" t="s">
        <v>156</v>
      </c>
      <c r="D393" s="26" t="s">
        <v>157</v>
      </c>
      <c r="E393" s="12">
        <v>1596950</v>
      </c>
      <c r="F393" s="13">
        <v>559600</v>
      </c>
      <c r="G393" s="13">
        <v>392700</v>
      </c>
      <c r="H393" s="13">
        <v>383100</v>
      </c>
      <c r="I393" s="13">
        <v>261550</v>
      </c>
      <c r="J393" s="89"/>
      <c r="K393" s="24"/>
      <c r="L393" s="89"/>
    </row>
    <row r="394" spans="1:12" ht="12.75">
      <c r="A394" s="19"/>
      <c r="B394" s="19"/>
      <c r="C394" s="59"/>
      <c r="D394" s="26"/>
      <c r="E394" s="17"/>
      <c r="F394" s="10"/>
      <c r="G394" s="10"/>
      <c r="H394" s="10"/>
      <c r="I394" s="13"/>
      <c r="J394" s="89"/>
      <c r="K394" s="24"/>
      <c r="L394" s="89"/>
    </row>
    <row r="395" spans="1:12" ht="12.75">
      <c r="A395" s="19"/>
      <c r="B395" s="19"/>
      <c r="C395" s="12" t="s">
        <v>158</v>
      </c>
      <c r="D395" s="26" t="s">
        <v>159</v>
      </c>
      <c r="E395" s="12">
        <v>4427500</v>
      </c>
      <c r="F395" s="13">
        <v>1517600</v>
      </c>
      <c r="G395" s="13">
        <v>1017000</v>
      </c>
      <c r="H395" s="13">
        <v>1038600</v>
      </c>
      <c r="I395" s="13">
        <v>854300</v>
      </c>
      <c r="J395" s="89"/>
      <c r="K395" s="24"/>
      <c r="L395" s="89"/>
    </row>
    <row r="396" spans="1:12" ht="12.75">
      <c r="A396" s="19"/>
      <c r="B396" s="19"/>
      <c r="C396" s="109" t="s">
        <v>358</v>
      </c>
      <c r="D396" s="26"/>
      <c r="E396" s="12">
        <v>9000</v>
      </c>
      <c r="F396" s="13"/>
      <c r="G396" s="13"/>
      <c r="H396" s="13"/>
      <c r="I396" s="13">
        <v>9000</v>
      </c>
      <c r="J396" s="89"/>
      <c r="K396" s="24"/>
      <c r="L396" s="89"/>
    </row>
    <row r="397" spans="1:12" ht="12.75">
      <c r="A397" s="19"/>
      <c r="B397" s="19"/>
      <c r="C397" s="59"/>
      <c r="D397" s="26"/>
      <c r="E397" s="17"/>
      <c r="F397" s="10"/>
      <c r="G397" s="10"/>
      <c r="H397" s="10"/>
      <c r="I397" s="13"/>
      <c r="J397" s="89"/>
      <c r="K397" s="24"/>
      <c r="L397" s="89"/>
    </row>
    <row r="398" spans="1:12" ht="12.75">
      <c r="A398" s="19"/>
      <c r="B398" s="19"/>
      <c r="C398" s="12" t="s">
        <v>429</v>
      </c>
      <c r="D398" s="26" t="s">
        <v>378</v>
      </c>
      <c r="E398" s="12">
        <v>2400930</v>
      </c>
      <c r="F398" s="13">
        <v>806200</v>
      </c>
      <c r="G398" s="13">
        <v>594900</v>
      </c>
      <c r="H398" s="13">
        <v>553200</v>
      </c>
      <c r="I398" s="13">
        <v>446630</v>
      </c>
      <c r="J398" s="89"/>
      <c r="K398" s="24"/>
      <c r="L398" s="89"/>
    </row>
    <row r="399" spans="1:12" ht="12.75">
      <c r="A399" s="19"/>
      <c r="B399" s="19"/>
      <c r="C399" s="12"/>
      <c r="D399" s="26"/>
      <c r="E399" s="12"/>
      <c r="F399" s="13"/>
      <c r="G399" s="13"/>
      <c r="H399" s="13"/>
      <c r="I399" s="13"/>
      <c r="J399" s="89"/>
      <c r="K399" s="24"/>
      <c r="L399" s="89"/>
    </row>
    <row r="400" spans="1:12" ht="25.5">
      <c r="A400" s="19"/>
      <c r="B400" s="19"/>
      <c r="C400" s="12" t="s">
        <v>356</v>
      </c>
      <c r="D400" s="26" t="s">
        <v>357</v>
      </c>
      <c r="E400" s="12">
        <v>7200</v>
      </c>
      <c r="F400" s="13"/>
      <c r="G400" s="13"/>
      <c r="H400" s="13"/>
      <c r="I400" s="13">
        <v>7200</v>
      </c>
      <c r="J400" s="89"/>
      <c r="K400" s="24"/>
      <c r="L400" s="89"/>
    </row>
    <row r="401" spans="1:12" ht="12.75">
      <c r="A401" s="19"/>
      <c r="B401" s="19"/>
      <c r="C401" s="59"/>
      <c r="D401" s="26"/>
      <c r="E401" s="17"/>
      <c r="F401" s="10"/>
      <c r="G401" s="10"/>
      <c r="H401" s="10"/>
      <c r="I401" s="13"/>
      <c r="J401" s="89"/>
      <c r="K401" s="24"/>
      <c r="L401" s="89"/>
    </row>
    <row r="402" spans="1:12" ht="12.75">
      <c r="A402" s="19"/>
      <c r="B402" s="19"/>
      <c r="C402" s="12" t="s">
        <v>160</v>
      </c>
      <c r="D402" s="26" t="s">
        <v>428</v>
      </c>
      <c r="E402" s="12"/>
      <c r="F402" s="13"/>
      <c r="G402" s="13"/>
      <c r="H402" s="13"/>
      <c r="I402" s="13"/>
      <c r="J402" s="89"/>
      <c r="K402" s="24"/>
      <c r="L402" s="89"/>
    </row>
    <row r="403" spans="1:12" ht="12.75">
      <c r="A403" s="19"/>
      <c r="B403" s="19"/>
      <c r="C403" s="9" t="s">
        <v>541</v>
      </c>
      <c r="D403" s="26"/>
      <c r="E403" s="17">
        <v>1091800</v>
      </c>
      <c r="F403" s="10">
        <v>229800</v>
      </c>
      <c r="G403" s="10">
        <v>271000</v>
      </c>
      <c r="H403" s="10">
        <v>244800</v>
      </c>
      <c r="I403" s="13">
        <v>346200</v>
      </c>
      <c r="J403" s="89"/>
      <c r="K403" s="24"/>
      <c r="L403" s="89"/>
    </row>
    <row r="404" spans="1:12" ht="12.75">
      <c r="A404" s="19"/>
      <c r="B404" s="19"/>
      <c r="C404" s="17"/>
      <c r="D404" s="26"/>
      <c r="E404" s="17"/>
      <c r="F404" s="10"/>
      <c r="G404" s="10"/>
      <c r="H404" s="10"/>
      <c r="I404" s="13"/>
      <c r="J404" s="89"/>
      <c r="K404" s="24"/>
      <c r="L404" s="89"/>
    </row>
    <row r="405" spans="1:12" ht="12.75">
      <c r="A405" s="60"/>
      <c r="B405" s="60">
        <v>80130</v>
      </c>
      <c r="C405" s="61" t="s">
        <v>543</v>
      </c>
      <c r="D405" s="26"/>
      <c r="E405" s="12">
        <f>E407+E411+E415+E419+E421+E423+E425+E428+E431+E434+E436+E439</f>
        <v>29421287</v>
      </c>
      <c r="F405" s="12">
        <f>F407+F411+F415+F419+F421+F423+F425+F428+F431+F434+F436+F439</f>
        <v>9233100</v>
      </c>
      <c r="G405" s="12">
        <f>G407+G411+G415+G419+G421+G423+G425+G428+G431+G434+G436+G439</f>
        <v>6881480</v>
      </c>
      <c r="H405" s="12">
        <f>H407+H411+H415+H419+H421+H423+H425+H428+H431+H434+H436+H439</f>
        <v>6776292</v>
      </c>
      <c r="I405" s="12">
        <f>I407+I411+I415+I419+I421+I423+I425+I428+I431+I434+I436+I439</f>
        <v>6530415</v>
      </c>
      <c r="J405" s="89"/>
      <c r="K405" s="24"/>
      <c r="L405" s="89"/>
    </row>
    <row r="406" spans="1:12" ht="12.75">
      <c r="A406" s="19"/>
      <c r="B406" s="19"/>
      <c r="C406" s="59"/>
      <c r="D406" s="26"/>
      <c r="E406" s="17"/>
      <c r="F406" s="10"/>
      <c r="G406" s="10"/>
      <c r="H406" s="10"/>
      <c r="I406" s="13"/>
      <c r="J406" s="89"/>
      <c r="K406" s="24"/>
      <c r="L406" s="89"/>
    </row>
    <row r="407" spans="1:12" ht="12.75">
      <c r="A407" s="19"/>
      <c r="B407" s="19"/>
      <c r="C407" s="12" t="s">
        <v>161</v>
      </c>
      <c r="D407" s="26" t="s">
        <v>162</v>
      </c>
      <c r="E407" s="12">
        <v>4629830</v>
      </c>
      <c r="F407" s="13">
        <v>1508400</v>
      </c>
      <c r="G407" s="13">
        <v>986680</v>
      </c>
      <c r="H407" s="13">
        <v>1143200</v>
      </c>
      <c r="I407" s="13">
        <v>991550</v>
      </c>
      <c r="J407" s="89"/>
      <c r="K407" s="24"/>
      <c r="L407" s="89"/>
    </row>
    <row r="408" spans="1:12" ht="12.75">
      <c r="A408" s="19"/>
      <c r="B408" s="19"/>
      <c r="C408" s="59" t="s">
        <v>339</v>
      </c>
      <c r="D408" s="26"/>
      <c r="E408" s="17">
        <v>160000</v>
      </c>
      <c r="F408" s="10"/>
      <c r="G408" s="10">
        <v>4880</v>
      </c>
      <c r="H408" s="10">
        <v>129780</v>
      </c>
      <c r="I408" s="13">
        <v>25340</v>
      </c>
      <c r="J408" s="89"/>
      <c r="K408" s="24"/>
      <c r="L408" s="89"/>
    </row>
    <row r="409" spans="1:12" ht="12.75">
      <c r="A409" s="19"/>
      <c r="B409" s="19"/>
      <c r="C409" s="59" t="s">
        <v>358</v>
      </c>
      <c r="D409" s="26"/>
      <c r="E409" s="17">
        <v>4500</v>
      </c>
      <c r="F409" s="10"/>
      <c r="G409" s="10"/>
      <c r="H409" s="10"/>
      <c r="I409" s="13">
        <v>4500</v>
      </c>
      <c r="J409" s="89"/>
      <c r="K409" s="24"/>
      <c r="L409" s="89"/>
    </row>
    <row r="410" spans="1:12" s="39" customFormat="1" ht="12.75">
      <c r="A410" s="19"/>
      <c r="B410" s="19"/>
      <c r="C410" s="59"/>
      <c r="D410" s="26"/>
      <c r="E410" s="17"/>
      <c r="F410" s="10"/>
      <c r="G410" s="10"/>
      <c r="H410" s="10"/>
      <c r="I410" s="13"/>
      <c r="J410" s="89"/>
      <c r="K410" s="24"/>
      <c r="L410" s="89"/>
    </row>
    <row r="411" spans="1:12" ht="12.75">
      <c r="A411" s="19"/>
      <c r="B411" s="19"/>
      <c r="C411" s="12" t="s">
        <v>188</v>
      </c>
      <c r="D411" s="26" t="s">
        <v>189</v>
      </c>
      <c r="E411" s="12">
        <v>3869930</v>
      </c>
      <c r="F411" s="13">
        <v>1266300</v>
      </c>
      <c r="G411" s="13">
        <v>781000</v>
      </c>
      <c r="H411" s="13">
        <v>924294</v>
      </c>
      <c r="I411" s="13">
        <v>898336</v>
      </c>
      <c r="J411" s="89"/>
      <c r="K411" s="24"/>
      <c r="L411" s="89"/>
    </row>
    <row r="412" spans="1:12" ht="12.75">
      <c r="A412" s="19"/>
      <c r="B412" s="19"/>
      <c r="C412" s="109" t="s">
        <v>339</v>
      </c>
      <c r="D412" s="26"/>
      <c r="E412" s="12">
        <v>110000</v>
      </c>
      <c r="F412" s="13"/>
      <c r="G412" s="13"/>
      <c r="H412" s="13">
        <v>58194</v>
      </c>
      <c r="I412" s="13">
        <v>51806</v>
      </c>
      <c r="J412" s="89"/>
      <c r="K412" s="24"/>
      <c r="L412" s="89"/>
    </row>
    <row r="413" spans="1:12" ht="12.75">
      <c r="A413" s="19"/>
      <c r="B413" s="19"/>
      <c r="C413" s="109" t="s">
        <v>340</v>
      </c>
      <c r="D413" s="26"/>
      <c r="E413" s="12">
        <v>6000</v>
      </c>
      <c r="F413" s="13"/>
      <c r="G413" s="13"/>
      <c r="H413" s="13"/>
      <c r="I413" s="13">
        <v>6000</v>
      </c>
      <c r="J413" s="89"/>
      <c r="K413" s="24"/>
      <c r="L413" s="89"/>
    </row>
    <row r="414" spans="1:12" s="39" customFormat="1" ht="12.75">
      <c r="A414" s="19"/>
      <c r="B414" s="19"/>
      <c r="C414" s="59"/>
      <c r="D414" s="26"/>
      <c r="E414" s="17"/>
      <c r="F414" s="10"/>
      <c r="G414" s="10"/>
      <c r="H414" s="10"/>
      <c r="I414" s="13"/>
      <c r="J414" s="89"/>
      <c r="K414" s="24"/>
      <c r="L414" s="89"/>
    </row>
    <row r="415" spans="1:12" ht="12.75">
      <c r="A415" s="19"/>
      <c r="B415" s="19"/>
      <c r="C415" s="12" t="s">
        <v>190</v>
      </c>
      <c r="D415" s="26" t="s">
        <v>191</v>
      </c>
      <c r="E415" s="12">
        <v>3737200</v>
      </c>
      <c r="F415" s="13">
        <v>1224000</v>
      </c>
      <c r="G415" s="13">
        <v>858700</v>
      </c>
      <c r="H415" s="13">
        <v>951768</v>
      </c>
      <c r="I415" s="13">
        <v>702732</v>
      </c>
      <c r="J415" s="89"/>
      <c r="K415" s="24"/>
      <c r="L415" s="89"/>
    </row>
    <row r="416" spans="1:12" ht="12.75">
      <c r="A416" s="19"/>
      <c r="B416" s="19"/>
      <c r="C416" s="59" t="s">
        <v>339</v>
      </c>
      <c r="D416" s="26"/>
      <c r="E416" s="17">
        <v>120000</v>
      </c>
      <c r="F416" s="10"/>
      <c r="G416" s="10"/>
      <c r="H416" s="10">
        <v>114068</v>
      </c>
      <c r="I416" s="13">
        <v>5932</v>
      </c>
      <c r="J416" s="89"/>
      <c r="K416" s="24"/>
      <c r="L416" s="89"/>
    </row>
    <row r="417" spans="1:12" ht="12.75">
      <c r="A417" s="19"/>
      <c r="B417" s="19"/>
      <c r="C417" s="59" t="s">
        <v>340</v>
      </c>
      <c r="D417" s="26"/>
      <c r="E417" s="17">
        <v>4000</v>
      </c>
      <c r="F417" s="10"/>
      <c r="G417" s="10"/>
      <c r="H417" s="10"/>
      <c r="I417" s="13">
        <v>4000</v>
      </c>
      <c r="J417" s="89"/>
      <c r="K417" s="24"/>
      <c r="L417" s="89"/>
    </row>
    <row r="418" spans="1:12" ht="12.75">
      <c r="A418" s="19"/>
      <c r="B418" s="19"/>
      <c r="C418" s="59"/>
      <c r="D418" s="26"/>
      <c r="E418" s="17"/>
      <c r="F418" s="10"/>
      <c r="G418" s="10"/>
      <c r="H418" s="10"/>
      <c r="I418" s="13"/>
      <c r="J418" s="89"/>
      <c r="K418" s="24"/>
      <c r="L418" s="89"/>
    </row>
    <row r="419" spans="1:12" ht="12.75">
      <c r="A419" s="19"/>
      <c r="B419" s="19"/>
      <c r="C419" s="12" t="s">
        <v>192</v>
      </c>
      <c r="D419" s="26" t="s">
        <v>359</v>
      </c>
      <c r="E419" s="12">
        <v>2106100</v>
      </c>
      <c r="F419" s="13">
        <v>713000</v>
      </c>
      <c r="G419" s="13">
        <v>500000</v>
      </c>
      <c r="H419" s="13">
        <v>487700</v>
      </c>
      <c r="I419" s="13">
        <v>405400</v>
      </c>
      <c r="J419" s="89"/>
      <c r="K419" s="24"/>
      <c r="L419" s="89"/>
    </row>
    <row r="420" spans="1:12" ht="12.75">
      <c r="A420" s="19"/>
      <c r="B420" s="19"/>
      <c r="C420" s="59"/>
      <c r="D420" s="26"/>
      <c r="E420" s="17"/>
      <c r="F420" s="10"/>
      <c r="G420" s="10"/>
      <c r="H420" s="10"/>
      <c r="I420" s="13"/>
      <c r="J420" s="89"/>
      <c r="K420" s="24"/>
      <c r="L420" s="89"/>
    </row>
    <row r="421" spans="1:12" s="39" customFormat="1" ht="12.75">
      <c r="A421" s="19"/>
      <c r="B421" s="19"/>
      <c r="C421" s="12" t="s">
        <v>193</v>
      </c>
      <c r="D421" s="26" t="s">
        <v>194</v>
      </c>
      <c r="E421" s="12">
        <v>3714350</v>
      </c>
      <c r="F421" s="13">
        <v>1283100</v>
      </c>
      <c r="G421" s="13">
        <v>900900</v>
      </c>
      <c r="H421" s="13">
        <v>839400</v>
      </c>
      <c r="I421" s="13">
        <v>690950</v>
      </c>
      <c r="J421" s="24"/>
      <c r="K421" s="24"/>
      <c r="L421" s="24"/>
    </row>
    <row r="422" spans="1:12" ht="12.75">
      <c r="A422" s="19"/>
      <c r="B422" s="19"/>
      <c r="C422" s="59"/>
      <c r="D422" s="26"/>
      <c r="E422" s="17"/>
      <c r="F422" s="10"/>
      <c r="G422" s="10"/>
      <c r="H422" s="10"/>
      <c r="I422" s="13"/>
      <c r="J422" s="89"/>
      <c r="K422" s="24"/>
      <c r="L422" s="89"/>
    </row>
    <row r="423" spans="1:12" ht="12.75">
      <c r="A423" s="19"/>
      <c r="B423" s="19"/>
      <c r="C423" s="12" t="s">
        <v>195</v>
      </c>
      <c r="D423" s="26" t="s">
        <v>196</v>
      </c>
      <c r="E423" s="12">
        <v>931030</v>
      </c>
      <c r="F423" s="13">
        <v>471900</v>
      </c>
      <c r="G423" s="13">
        <v>328400</v>
      </c>
      <c r="H423" s="13">
        <v>130730</v>
      </c>
      <c r="I423" s="13"/>
      <c r="J423" s="89"/>
      <c r="K423" s="24"/>
      <c r="L423" s="89"/>
    </row>
    <row r="424" spans="1:12" ht="12.75">
      <c r="A424" s="19"/>
      <c r="B424" s="19"/>
      <c r="C424" s="59"/>
      <c r="D424" s="26"/>
      <c r="E424" s="17"/>
      <c r="F424" s="10"/>
      <c r="G424" s="10"/>
      <c r="H424" s="10"/>
      <c r="I424" s="13"/>
      <c r="J424" s="89"/>
      <c r="K424" s="24"/>
      <c r="L424" s="89"/>
    </row>
    <row r="425" spans="1:12" ht="12.75">
      <c r="A425" s="19"/>
      <c r="B425" s="19"/>
      <c r="C425" s="12" t="s">
        <v>197</v>
      </c>
      <c r="D425" s="26" t="s">
        <v>198</v>
      </c>
      <c r="E425" s="12">
        <v>234200</v>
      </c>
      <c r="F425" s="13">
        <v>43700</v>
      </c>
      <c r="G425" s="13">
        <v>30600</v>
      </c>
      <c r="H425" s="13">
        <v>30000</v>
      </c>
      <c r="I425" s="13">
        <v>129900</v>
      </c>
      <c r="J425" s="89"/>
      <c r="K425" s="24"/>
      <c r="L425" s="89"/>
    </row>
    <row r="426" spans="1:12" ht="12.75">
      <c r="A426" s="19"/>
      <c r="B426" s="19"/>
      <c r="C426" s="109" t="s">
        <v>339</v>
      </c>
      <c r="D426" s="26"/>
      <c r="E426" s="12">
        <v>35000</v>
      </c>
      <c r="F426" s="13"/>
      <c r="G426" s="13"/>
      <c r="H426" s="13"/>
      <c r="I426" s="13">
        <v>35000</v>
      </c>
      <c r="J426" s="89"/>
      <c r="K426" s="24"/>
      <c r="L426" s="89"/>
    </row>
    <row r="427" spans="1:12" ht="12.75">
      <c r="A427" s="60"/>
      <c r="B427" s="19"/>
      <c r="C427" s="59"/>
      <c r="D427" s="26"/>
      <c r="E427" s="12"/>
      <c r="F427" s="10"/>
      <c r="G427" s="10"/>
      <c r="H427" s="10"/>
      <c r="I427" s="13"/>
      <c r="J427" s="89"/>
      <c r="K427" s="24"/>
      <c r="L427" s="89"/>
    </row>
    <row r="428" spans="1:12" ht="12.75">
      <c r="A428" s="60"/>
      <c r="B428" s="19"/>
      <c r="C428" s="12" t="s">
        <v>199</v>
      </c>
      <c r="D428" s="26" t="s">
        <v>200</v>
      </c>
      <c r="E428" s="12">
        <v>1960430</v>
      </c>
      <c r="F428" s="13">
        <v>703000</v>
      </c>
      <c r="G428" s="13">
        <v>475300</v>
      </c>
      <c r="H428" s="13">
        <v>468200</v>
      </c>
      <c r="I428" s="13">
        <v>313930</v>
      </c>
      <c r="J428" s="89"/>
      <c r="K428" s="24"/>
      <c r="L428" s="89"/>
    </row>
    <row r="429" spans="1:12" ht="12.75">
      <c r="A429" s="60"/>
      <c r="B429" s="19"/>
      <c r="C429" s="109" t="s">
        <v>340</v>
      </c>
      <c r="D429" s="26"/>
      <c r="E429" s="12">
        <v>6000</v>
      </c>
      <c r="F429" s="13"/>
      <c r="G429" s="13"/>
      <c r="H429" s="13"/>
      <c r="I429" s="13">
        <v>6000</v>
      </c>
      <c r="J429" s="89"/>
      <c r="K429" s="24"/>
      <c r="L429" s="89"/>
    </row>
    <row r="430" spans="1:12" ht="12.75">
      <c r="A430" s="60"/>
      <c r="B430" s="19"/>
      <c r="C430" s="59"/>
      <c r="D430" s="26"/>
      <c r="E430" s="17"/>
      <c r="F430" s="10"/>
      <c r="G430" s="10"/>
      <c r="H430" s="10"/>
      <c r="I430" s="13"/>
      <c r="J430" s="89"/>
      <c r="K430" s="24"/>
      <c r="L430" s="89"/>
    </row>
    <row r="431" spans="1:12" s="39" customFormat="1" ht="12.75">
      <c r="A431" s="60"/>
      <c r="B431" s="19"/>
      <c r="C431" s="12" t="s">
        <v>201</v>
      </c>
      <c r="D431" s="26" t="s">
        <v>202</v>
      </c>
      <c r="E431" s="12">
        <v>3916910</v>
      </c>
      <c r="F431" s="13">
        <v>1291400</v>
      </c>
      <c r="G431" s="13">
        <v>847500</v>
      </c>
      <c r="H431" s="13">
        <v>867600</v>
      </c>
      <c r="I431" s="13">
        <v>910410</v>
      </c>
      <c r="J431" s="24"/>
      <c r="K431" s="24"/>
      <c r="L431" s="24"/>
    </row>
    <row r="432" spans="1:12" s="39" customFormat="1" ht="12.75">
      <c r="A432" s="60"/>
      <c r="B432" s="19"/>
      <c r="C432" s="109" t="s">
        <v>340</v>
      </c>
      <c r="D432" s="26"/>
      <c r="E432" s="12">
        <v>70000</v>
      </c>
      <c r="F432" s="13"/>
      <c r="G432" s="13"/>
      <c r="H432" s="13"/>
      <c r="I432" s="13">
        <v>70000</v>
      </c>
      <c r="J432" s="24"/>
      <c r="K432" s="24"/>
      <c r="L432" s="24"/>
    </row>
    <row r="433" spans="1:12" ht="12.75">
      <c r="A433" s="60"/>
      <c r="B433" s="19"/>
      <c r="C433" s="9"/>
      <c r="D433" s="26"/>
      <c r="E433" s="17"/>
      <c r="F433" s="13"/>
      <c r="G433" s="10"/>
      <c r="H433" s="10"/>
      <c r="I433" s="13"/>
      <c r="J433" s="89"/>
      <c r="K433" s="24"/>
      <c r="L433" s="89"/>
    </row>
    <row r="434" spans="1:12" ht="25.5">
      <c r="A434" s="60"/>
      <c r="B434" s="19"/>
      <c r="C434" s="13" t="s">
        <v>356</v>
      </c>
      <c r="D434" s="26" t="s">
        <v>357</v>
      </c>
      <c r="E434" s="12">
        <v>8280</v>
      </c>
      <c r="F434" s="13"/>
      <c r="G434" s="10"/>
      <c r="H434" s="10"/>
      <c r="I434" s="13">
        <v>8280</v>
      </c>
      <c r="J434" s="89"/>
      <c r="K434" s="24"/>
      <c r="L434" s="89"/>
    </row>
    <row r="435" spans="1:12" ht="12.75">
      <c r="A435" s="60"/>
      <c r="B435" s="19"/>
      <c r="C435" s="12"/>
      <c r="D435" s="26"/>
      <c r="E435" s="12"/>
      <c r="F435" s="13"/>
      <c r="G435" s="13"/>
      <c r="H435" s="13"/>
      <c r="I435" s="13"/>
      <c r="J435" s="89"/>
      <c r="K435" s="24"/>
      <c r="L435" s="89"/>
    </row>
    <row r="436" spans="1:12" ht="12.75">
      <c r="A436" s="60"/>
      <c r="B436" s="60"/>
      <c r="C436" s="12" t="s">
        <v>203</v>
      </c>
      <c r="D436" s="26" t="s">
        <v>445</v>
      </c>
      <c r="E436" s="12">
        <v>1375927</v>
      </c>
      <c r="F436" s="13">
        <v>287700</v>
      </c>
      <c r="G436" s="13">
        <v>377600</v>
      </c>
      <c r="H436" s="13">
        <v>332700</v>
      </c>
      <c r="I436" s="13">
        <v>377927</v>
      </c>
      <c r="J436" s="89"/>
      <c r="K436" s="24"/>
      <c r="L436" s="89"/>
    </row>
    <row r="437" spans="1:12" ht="12.75">
      <c r="A437" s="19"/>
      <c r="B437" s="19"/>
      <c r="C437" s="59" t="s">
        <v>542</v>
      </c>
      <c r="D437" s="26"/>
      <c r="E437" s="12"/>
      <c r="F437" s="13"/>
      <c r="G437" s="13"/>
      <c r="H437" s="13"/>
      <c r="I437" s="13"/>
      <c r="J437" s="89"/>
      <c r="K437" s="24"/>
      <c r="L437" s="89"/>
    </row>
    <row r="438" spans="1:12" ht="12.75">
      <c r="A438" s="19"/>
      <c r="B438" s="19"/>
      <c r="C438" s="59"/>
      <c r="D438" s="26"/>
      <c r="E438" s="17"/>
      <c r="F438" s="13"/>
      <c r="G438" s="13"/>
      <c r="H438" s="13"/>
      <c r="I438" s="13"/>
      <c r="J438" s="89"/>
      <c r="K438" s="24"/>
      <c r="L438" s="89"/>
    </row>
    <row r="439" spans="1:12" ht="12.75">
      <c r="A439" s="19"/>
      <c r="B439" s="19"/>
      <c r="C439" s="12" t="s">
        <v>204</v>
      </c>
      <c r="D439" s="26" t="s">
        <v>445</v>
      </c>
      <c r="E439" s="12">
        <v>2937100</v>
      </c>
      <c r="F439" s="13">
        <v>440600</v>
      </c>
      <c r="G439" s="13">
        <v>794800</v>
      </c>
      <c r="H439" s="13">
        <v>600700</v>
      </c>
      <c r="I439" s="13">
        <v>1101000</v>
      </c>
      <c r="J439" s="89"/>
      <c r="K439" s="24"/>
      <c r="L439" s="89"/>
    </row>
    <row r="440" spans="1:12" ht="12.75">
      <c r="A440" s="19"/>
      <c r="B440" s="19"/>
      <c r="C440" s="59" t="s">
        <v>542</v>
      </c>
      <c r="D440" s="26"/>
      <c r="E440" s="12"/>
      <c r="F440" s="13"/>
      <c r="G440" s="13"/>
      <c r="H440" s="13"/>
      <c r="I440" s="13"/>
      <c r="J440" s="89"/>
      <c r="K440" s="24"/>
      <c r="L440" s="89"/>
    </row>
    <row r="441" spans="1:12" ht="12.75">
      <c r="A441" s="19"/>
      <c r="B441" s="19"/>
      <c r="C441" s="23"/>
      <c r="D441" s="26"/>
      <c r="E441" s="17"/>
      <c r="F441" s="10"/>
      <c r="G441" s="10"/>
      <c r="H441" s="10"/>
      <c r="I441" s="13"/>
      <c r="J441" s="89"/>
      <c r="K441" s="24"/>
      <c r="L441" s="89"/>
    </row>
    <row r="442" spans="1:12" ht="12.75">
      <c r="A442" s="19"/>
      <c r="B442" s="60">
        <v>80132</v>
      </c>
      <c r="C442" s="61" t="s">
        <v>205</v>
      </c>
      <c r="D442" s="26"/>
      <c r="E442" s="12">
        <f>E443</f>
        <v>1946900</v>
      </c>
      <c r="F442" s="12">
        <f>F443</f>
        <v>646300</v>
      </c>
      <c r="G442" s="12">
        <f>G443</f>
        <v>453700</v>
      </c>
      <c r="H442" s="12">
        <f>H443</f>
        <v>442500</v>
      </c>
      <c r="I442" s="12">
        <f>I443</f>
        <v>404400</v>
      </c>
      <c r="J442" s="89"/>
      <c r="K442" s="24"/>
      <c r="L442" s="89"/>
    </row>
    <row r="443" spans="1:12" ht="12.75">
      <c r="A443" s="19"/>
      <c r="B443" s="19"/>
      <c r="C443" s="12" t="s">
        <v>206</v>
      </c>
      <c r="D443" s="26" t="s">
        <v>207</v>
      </c>
      <c r="E443" s="12">
        <v>1946900</v>
      </c>
      <c r="F443" s="10">
        <v>646300</v>
      </c>
      <c r="G443" s="10">
        <v>453700</v>
      </c>
      <c r="H443" s="10">
        <v>442500</v>
      </c>
      <c r="I443" s="10">
        <v>404400</v>
      </c>
      <c r="J443" s="89"/>
      <c r="K443" s="24"/>
      <c r="L443" s="89"/>
    </row>
    <row r="444" spans="1:12" ht="12.75">
      <c r="A444" s="19"/>
      <c r="B444" s="19"/>
      <c r="C444" s="9" t="s">
        <v>340</v>
      </c>
      <c r="D444" s="26"/>
      <c r="E444" s="17">
        <v>20000</v>
      </c>
      <c r="F444" s="10"/>
      <c r="G444" s="10"/>
      <c r="H444" s="10"/>
      <c r="I444" s="13">
        <v>20000</v>
      </c>
      <c r="J444" s="89"/>
      <c r="K444" s="24"/>
      <c r="L444" s="89"/>
    </row>
    <row r="445" spans="1:12" ht="12.75">
      <c r="A445" s="19"/>
      <c r="B445" s="60"/>
      <c r="C445" s="12"/>
      <c r="D445" s="26"/>
      <c r="E445" s="17"/>
      <c r="F445" s="10"/>
      <c r="G445" s="10"/>
      <c r="H445" s="10"/>
      <c r="I445" s="13"/>
      <c r="J445" s="89"/>
      <c r="K445" s="24"/>
      <c r="L445" s="89"/>
    </row>
    <row r="446" spans="1:12" ht="12.75">
      <c r="A446" s="19"/>
      <c r="B446" s="60">
        <v>80134</v>
      </c>
      <c r="C446" s="61" t="s">
        <v>208</v>
      </c>
      <c r="D446" s="26"/>
      <c r="E446" s="12">
        <f>E448</f>
        <v>470200</v>
      </c>
      <c r="F446" s="12">
        <f>F448</f>
        <v>159200</v>
      </c>
      <c r="G446" s="12">
        <f>G448</f>
        <v>111600</v>
      </c>
      <c r="H446" s="12">
        <f>H448</f>
        <v>126900</v>
      </c>
      <c r="I446" s="12">
        <f>I448</f>
        <v>72500</v>
      </c>
      <c r="J446" s="89"/>
      <c r="K446" s="24"/>
      <c r="L446" s="89"/>
    </row>
    <row r="447" spans="1:12" ht="12.75">
      <c r="A447" s="19"/>
      <c r="B447" s="19"/>
      <c r="C447" s="28" t="s">
        <v>566</v>
      </c>
      <c r="D447" s="26"/>
      <c r="E447" s="17"/>
      <c r="F447" s="10"/>
      <c r="G447" s="10"/>
      <c r="H447" s="10"/>
      <c r="I447" s="13"/>
      <c r="J447" s="89"/>
      <c r="K447" s="24"/>
      <c r="L447" s="89"/>
    </row>
    <row r="448" spans="1:12" ht="12.75">
      <c r="A448" s="19"/>
      <c r="B448" s="19"/>
      <c r="C448" s="12" t="s">
        <v>199</v>
      </c>
      <c r="D448" s="26" t="s">
        <v>200</v>
      </c>
      <c r="E448" s="12">
        <v>470200</v>
      </c>
      <c r="F448" s="13">
        <v>159200</v>
      </c>
      <c r="G448" s="13">
        <v>111600</v>
      </c>
      <c r="H448" s="13">
        <v>126900</v>
      </c>
      <c r="I448" s="13">
        <v>72500</v>
      </c>
      <c r="J448" s="89"/>
      <c r="K448" s="24"/>
      <c r="L448" s="89"/>
    </row>
    <row r="449" spans="1:12" ht="12.75">
      <c r="A449" s="19"/>
      <c r="B449" s="19"/>
      <c r="C449" s="12"/>
      <c r="D449" s="26"/>
      <c r="E449" s="12"/>
      <c r="F449" s="13"/>
      <c r="G449" s="13"/>
      <c r="H449" s="13"/>
      <c r="I449" s="13"/>
      <c r="J449" s="89"/>
      <c r="K449" s="24"/>
      <c r="L449" s="89"/>
    </row>
    <row r="450" spans="1:12" ht="25.5">
      <c r="A450" s="19"/>
      <c r="B450" s="60">
        <v>80140</v>
      </c>
      <c r="C450" s="61" t="s">
        <v>513</v>
      </c>
      <c r="D450" s="26"/>
      <c r="E450" s="12">
        <f>E451</f>
        <v>1657230</v>
      </c>
      <c r="F450" s="12">
        <f>F451</f>
        <v>443500</v>
      </c>
      <c r="G450" s="12">
        <f>G451</f>
        <v>177400</v>
      </c>
      <c r="H450" s="12">
        <f>H451</f>
        <v>199082</v>
      </c>
      <c r="I450" s="12">
        <f>I451</f>
        <v>837248</v>
      </c>
      <c r="J450" s="89"/>
      <c r="K450" s="24"/>
      <c r="L450" s="89"/>
    </row>
    <row r="451" spans="1:12" ht="12.75">
      <c r="A451" s="19"/>
      <c r="B451" s="19"/>
      <c r="C451" s="12" t="s">
        <v>514</v>
      </c>
      <c r="D451" s="26" t="s">
        <v>484</v>
      </c>
      <c r="E451" s="12">
        <v>1657230</v>
      </c>
      <c r="F451" s="13">
        <v>443500</v>
      </c>
      <c r="G451" s="13">
        <v>177400</v>
      </c>
      <c r="H451" s="13">
        <v>199082</v>
      </c>
      <c r="I451" s="13">
        <v>837248</v>
      </c>
      <c r="J451" s="89"/>
      <c r="K451" s="24"/>
      <c r="L451" s="89"/>
    </row>
    <row r="452" spans="1:12" ht="12.75">
      <c r="A452" s="19"/>
      <c r="B452" s="19"/>
      <c r="C452" s="111" t="s">
        <v>340</v>
      </c>
      <c r="D452" s="112"/>
      <c r="E452" s="12">
        <v>500000</v>
      </c>
      <c r="F452" s="13"/>
      <c r="G452" s="13"/>
      <c r="H452" s="13">
        <v>15982</v>
      </c>
      <c r="I452" s="13">
        <v>484018</v>
      </c>
      <c r="J452" s="89"/>
      <c r="K452" s="24"/>
      <c r="L452" s="89"/>
    </row>
    <row r="453" spans="1:12" ht="12.75">
      <c r="A453" s="19"/>
      <c r="B453" s="19"/>
      <c r="C453" s="59"/>
      <c r="D453" s="26"/>
      <c r="E453" s="17"/>
      <c r="F453" s="10"/>
      <c r="G453" s="10"/>
      <c r="H453" s="10"/>
      <c r="I453" s="13"/>
      <c r="J453" s="89"/>
      <c r="K453" s="24"/>
      <c r="L453" s="89"/>
    </row>
    <row r="454" spans="1:12" ht="12.75">
      <c r="A454" s="60"/>
      <c r="B454" s="60">
        <v>80142</v>
      </c>
      <c r="C454" s="61" t="s">
        <v>372</v>
      </c>
      <c r="D454" s="26" t="s">
        <v>388</v>
      </c>
      <c r="E454" s="12">
        <f>E455</f>
        <v>324900</v>
      </c>
      <c r="F454" s="12">
        <f>F455</f>
        <v>125000</v>
      </c>
      <c r="G454" s="12">
        <f>G455</f>
        <v>74900</v>
      </c>
      <c r="H454" s="12">
        <f>H455</f>
        <v>60000</v>
      </c>
      <c r="I454" s="12">
        <f>I455</f>
        <v>65000</v>
      </c>
      <c r="J454" s="89"/>
      <c r="K454" s="24"/>
      <c r="L454" s="89"/>
    </row>
    <row r="455" spans="1:12" ht="12.75">
      <c r="A455" s="19"/>
      <c r="B455" s="19"/>
      <c r="C455" s="12" t="s">
        <v>373</v>
      </c>
      <c r="D455" s="26"/>
      <c r="E455" s="17">
        <v>324900</v>
      </c>
      <c r="F455" s="10">
        <v>125000</v>
      </c>
      <c r="G455" s="10">
        <v>74900</v>
      </c>
      <c r="H455" s="10">
        <v>60000</v>
      </c>
      <c r="I455" s="13">
        <v>65000</v>
      </c>
      <c r="J455" s="89"/>
      <c r="K455" s="24"/>
      <c r="L455" s="89"/>
    </row>
    <row r="456" spans="1:12" ht="12.75">
      <c r="A456" s="19"/>
      <c r="B456" s="19"/>
      <c r="C456" s="59"/>
      <c r="D456" s="26"/>
      <c r="E456" s="17"/>
      <c r="F456" s="10"/>
      <c r="G456" s="10"/>
      <c r="H456" s="10"/>
      <c r="I456" s="13"/>
      <c r="J456" s="89"/>
      <c r="K456" s="24"/>
      <c r="L456" s="89"/>
    </row>
    <row r="457" spans="1:12" ht="12.75">
      <c r="A457" s="19"/>
      <c r="B457" s="60">
        <v>80143</v>
      </c>
      <c r="C457" s="61" t="s">
        <v>209</v>
      </c>
      <c r="D457" s="26"/>
      <c r="E457" s="12">
        <f>E458</f>
        <v>845600</v>
      </c>
      <c r="F457" s="12">
        <f>F458</f>
        <v>283600</v>
      </c>
      <c r="G457" s="12">
        <f>G458</f>
        <v>211700</v>
      </c>
      <c r="H457" s="12">
        <f>H458</f>
        <v>195100</v>
      </c>
      <c r="I457" s="12">
        <f>I458</f>
        <v>155200</v>
      </c>
      <c r="J457" s="89"/>
      <c r="K457" s="24"/>
      <c r="L457" s="89"/>
    </row>
    <row r="458" spans="1:12" ht="12.75">
      <c r="A458" s="19"/>
      <c r="B458" s="19"/>
      <c r="C458" s="12" t="s">
        <v>210</v>
      </c>
      <c r="D458" s="26" t="s">
        <v>360</v>
      </c>
      <c r="E458" s="17">
        <v>845600</v>
      </c>
      <c r="F458" s="10">
        <v>283600</v>
      </c>
      <c r="G458" s="10">
        <v>211700</v>
      </c>
      <c r="H458" s="10">
        <v>195100</v>
      </c>
      <c r="I458" s="13">
        <v>155200</v>
      </c>
      <c r="J458" s="89"/>
      <c r="K458" s="24"/>
      <c r="L458" s="89"/>
    </row>
    <row r="459" spans="1:12" ht="12.75">
      <c r="A459" s="19"/>
      <c r="B459" s="19"/>
      <c r="C459" s="59"/>
      <c r="D459" s="26"/>
      <c r="E459" s="17"/>
      <c r="F459" s="10"/>
      <c r="G459" s="10"/>
      <c r="H459" s="10"/>
      <c r="I459" s="13"/>
      <c r="J459" s="89"/>
      <c r="K459" s="24"/>
      <c r="L459" s="89"/>
    </row>
    <row r="460" spans="1:12" ht="12.75">
      <c r="A460" s="19"/>
      <c r="B460" s="60">
        <v>80145</v>
      </c>
      <c r="C460" s="61" t="s">
        <v>211</v>
      </c>
      <c r="D460" s="26" t="s">
        <v>389</v>
      </c>
      <c r="E460" s="113">
        <f>E461</f>
        <v>26700</v>
      </c>
      <c r="F460" s="113">
        <f>F461</f>
        <v>3328</v>
      </c>
      <c r="G460" s="113">
        <f>G461</f>
        <v>0</v>
      </c>
      <c r="H460" s="113">
        <f>H461</f>
        <v>10753</v>
      </c>
      <c r="I460" s="113">
        <f>I461</f>
        <v>12619</v>
      </c>
      <c r="J460" s="89"/>
      <c r="K460" s="24"/>
      <c r="L460" s="89"/>
    </row>
    <row r="461" spans="1:12" ht="12.75">
      <c r="A461" s="19"/>
      <c r="B461" s="19"/>
      <c r="C461" s="28" t="s">
        <v>566</v>
      </c>
      <c r="D461" s="26"/>
      <c r="E461" s="17">
        <v>26700</v>
      </c>
      <c r="F461" s="10">
        <v>3328</v>
      </c>
      <c r="G461" s="10"/>
      <c r="H461" s="10">
        <v>10753</v>
      </c>
      <c r="I461" s="10">
        <v>12619</v>
      </c>
      <c r="J461" s="89"/>
      <c r="K461" s="24"/>
      <c r="L461" s="89"/>
    </row>
    <row r="462" spans="1:12" ht="12.75">
      <c r="A462" s="19"/>
      <c r="B462" s="19"/>
      <c r="C462" s="28"/>
      <c r="D462" s="26"/>
      <c r="E462" s="12"/>
      <c r="F462" s="10"/>
      <c r="G462" s="13"/>
      <c r="H462" s="13"/>
      <c r="I462" s="13"/>
      <c r="J462" s="89"/>
      <c r="K462" s="24"/>
      <c r="L462" s="89"/>
    </row>
    <row r="463" spans="1:12" ht="12.75">
      <c r="A463" s="60"/>
      <c r="B463" s="60">
        <v>80146</v>
      </c>
      <c r="C463" s="11" t="s">
        <v>385</v>
      </c>
      <c r="D463" s="26" t="s">
        <v>389</v>
      </c>
      <c r="E463" s="12">
        <v>609800</v>
      </c>
      <c r="F463" s="13"/>
      <c r="G463" s="13">
        <v>151713</v>
      </c>
      <c r="H463" s="13">
        <v>102928</v>
      </c>
      <c r="I463" s="13">
        <v>355159</v>
      </c>
      <c r="J463" s="89"/>
      <c r="K463" s="24"/>
      <c r="L463" s="89"/>
    </row>
    <row r="464" spans="1:12" ht="12.75">
      <c r="A464" s="60"/>
      <c r="B464" s="60"/>
      <c r="C464" s="11"/>
      <c r="D464" s="26"/>
      <c r="E464" s="12"/>
      <c r="F464" s="13"/>
      <c r="G464" s="13"/>
      <c r="H464" s="13"/>
      <c r="I464" s="13"/>
      <c r="J464" s="89"/>
      <c r="K464" s="24"/>
      <c r="L464" s="89"/>
    </row>
    <row r="465" spans="1:12" ht="12.75">
      <c r="A465" s="19"/>
      <c r="B465" s="60">
        <v>80195</v>
      </c>
      <c r="C465" s="61" t="s">
        <v>779</v>
      </c>
      <c r="E465" s="12">
        <v>2251674</v>
      </c>
      <c r="F465" s="12">
        <f>F467+F469+F471+F473+F475+F477+F479+F481+F483+F485</f>
        <v>770</v>
      </c>
      <c r="G465" s="12">
        <f>G467+G469+G471+G473+G475+G477+G479+G481+G483+G485</f>
        <v>606517</v>
      </c>
      <c r="H465" s="12">
        <f>H467+H469+H471+H473+H475+H477+H479+H481+H483+H485</f>
        <v>200937</v>
      </c>
      <c r="I465" s="12">
        <f>I467+I469+I471+I473+I475+I477+I479+I481+I483+I485</f>
        <v>1443450</v>
      </c>
      <c r="J465" s="89"/>
      <c r="K465" s="24"/>
      <c r="L465" s="89"/>
    </row>
    <row r="466" spans="1:12" ht="12.75">
      <c r="A466" s="19"/>
      <c r="B466" s="19"/>
      <c r="C466" s="59"/>
      <c r="D466" s="26"/>
      <c r="E466" s="17"/>
      <c r="F466" s="10"/>
      <c r="G466" s="10"/>
      <c r="H466" s="10"/>
      <c r="I466" s="13"/>
      <c r="J466" s="89"/>
      <c r="K466" s="24"/>
      <c r="L466" s="89"/>
    </row>
    <row r="467" spans="1:12" ht="12.75">
      <c r="A467" s="19"/>
      <c r="B467" s="19"/>
      <c r="C467" s="62" t="s">
        <v>361</v>
      </c>
      <c r="D467" s="26"/>
      <c r="E467" s="17">
        <v>403700</v>
      </c>
      <c r="F467" s="10"/>
      <c r="G467" s="10"/>
      <c r="H467" s="10"/>
      <c r="I467" s="13">
        <v>403700</v>
      </c>
      <c r="J467" s="89"/>
      <c r="K467" s="24"/>
      <c r="L467" s="89"/>
    </row>
    <row r="468" spans="1:12" ht="12.75">
      <c r="A468" s="19"/>
      <c r="B468" s="19"/>
      <c r="C468" s="59"/>
      <c r="D468" s="26"/>
      <c r="E468" s="17"/>
      <c r="F468" s="10"/>
      <c r="G468" s="10"/>
      <c r="H468" s="10"/>
      <c r="I468" s="13"/>
      <c r="J468" s="89"/>
      <c r="K468" s="24"/>
      <c r="L468" s="89"/>
    </row>
    <row r="469" spans="1:12" ht="12.75">
      <c r="A469" s="19"/>
      <c r="B469" s="19"/>
      <c r="C469" s="62" t="s">
        <v>212</v>
      </c>
      <c r="D469" s="26" t="s">
        <v>785</v>
      </c>
      <c r="E469" s="12">
        <v>50000</v>
      </c>
      <c r="F469" s="13"/>
      <c r="G469" s="13"/>
      <c r="H469" s="13"/>
      <c r="I469" s="13">
        <v>50000</v>
      </c>
      <c r="J469" s="89"/>
      <c r="K469" s="24"/>
      <c r="L469" s="89"/>
    </row>
    <row r="470" spans="1:12" ht="12.75">
      <c r="A470" s="19"/>
      <c r="B470" s="19"/>
      <c r="C470" s="59"/>
      <c r="D470" s="26"/>
      <c r="E470" s="17"/>
      <c r="F470" s="10"/>
      <c r="G470" s="10"/>
      <c r="H470" s="10"/>
      <c r="I470" s="13"/>
      <c r="J470" s="89"/>
      <c r="K470" s="24"/>
      <c r="L470" s="89"/>
    </row>
    <row r="471" spans="1:12" ht="12.75">
      <c r="A471" s="19"/>
      <c r="B471" s="19"/>
      <c r="C471" s="62" t="s">
        <v>213</v>
      </c>
      <c r="D471" s="26" t="s">
        <v>785</v>
      </c>
      <c r="E471" s="12">
        <v>35000</v>
      </c>
      <c r="F471" s="13"/>
      <c r="G471" s="13"/>
      <c r="H471" s="13"/>
      <c r="I471" s="13">
        <v>35000</v>
      </c>
      <c r="J471" s="89"/>
      <c r="K471" s="24"/>
      <c r="L471" s="89"/>
    </row>
    <row r="472" spans="1:12" ht="12.75">
      <c r="A472" s="19"/>
      <c r="B472" s="19"/>
      <c r="C472" s="62"/>
      <c r="D472" s="26"/>
      <c r="E472" s="12"/>
      <c r="F472" s="13"/>
      <c r="G472" s="13"/>
      <c r="H472" s="13"/>
      <c r="I472" s="13"/>
      <c r="J472" s="89"/>
      <c r="K472" s="24"/>
      <c r="L472" s="89"/>
    </row>
    <row r="473" spans="1:12" ht="12.75">
      <c r="A473" s="19"/>
      <c r="B473" s="19"/>
      <c r="C473" s="62" t="s">
        <v>226</v>
      </c>
      <c r="D473" s="26" t="s">
        <v>785</v>
      </c>
      <c r="E473" s="12">
        <v>1990</v>
      </c>
      <c r="F473" s="13"/>
      <c r="G473" s="13"/>
      <c r="H473" s="13"/>
      <c r="I473" s="13">
        <v>1990</v>
      </c>
      <c r="J473" s="89"/>
      <c r="K473" s="24"/>
      <c r="L473" s="89"/>
    </row>
    <row r="474" spans="1:12" ht="12.75">
      <c r="A474" s="19"/>
      <c r="B474" s="19"/>
      <c r="C474" s="62"/>
      <c r="D474" s="26"/>
      <c r="E474" s="12"/>
      <c r="F474" s="13"/>
      <c r="G474" s="13"/>
      <c r="H474" s="13"/>
      <c r="I474" s="13"/>
      <c r="J474" s="89"/>
      <c r="K474" s="24"/>
      <c r="L474" s="89"/>
    </row>
    <row r="475" spans="1:12" ht="25.5">
      <c r="A475" s="19"/>
      <c r="B475" s="19"/>
      <c r="C475" s="62" t="s">
        <v>227</v>
      </c>
      <c r="D475" s="26" t="s">
        <v>785</v>
      </c>
      <c r="E475" s="12">
        <v>782694</v>
      </c>
      <c r="F475" s="13"/>
      <c r="G475" s="13">
        <v>587012</v>
      </c>
      <c r="H475" s="13">
        <v>195682</v>
      </c>
      <c r="I475" s="13"/>
      <c r="J475" s="89"/>
      <c r="K475" s="24"/>
      <c r="L475" s="89"/>
    </row>
    <row r="476" spans="1:12" ht="12.75">
      <c r="A476" s="19"/>
      <c r="B476" s="19"/>
      <c r="C476" s="17"/>
      <c r="D476" s="26"/>
      <c r="E476" s="12"/>
      <c r="F476" s="13"/>
      <c r="G476" s="13"/>
      <c r="H476" s="13"/>
      <c r="I476" s="13"/>
      <c r="J476" s="89"/>
      <c r="K476" s="24"/>
      <c r="L476" s="89"/>
    </row>
    <row r="477" spans="1:12" ht="12.75">
      <c r="A477" s="19"/>
      <c r="B477" s="19"/>
      <c r="C477" s="62" t="s">
        <v>228</v>
      </c>
      <c r="D477" s="26" t="s">
        <v>389</v>
      </c>
      <c r="E477" s="12">
        <v>52000</v>
      </c>
      <c r="F477" s="13">
        <v>770</v>
      </c>
      <c r="G477" s="13">
        <v>19505</v>
      </c>
      <c r="H477" s="13">
        <v>5255</v>
      </c>
      <c r="I477" s="13">
        <v>26470</v>
      </c>
      <c r="J477" s="89"/>
      <c r="K477" s="24"/>
      <c r="L477" s="89"/>
    </row>
    <row r="478" spans="1:12" ht="12.75">
      <c r="A478" s="19"/>
      <c r="B478" s="19"/>
      <c r="C478" s="73"/>
      <c r="D478" s="26"/>
      <c r="E478" s="12"/>
      <c r="F478" s="10"/>
      <c r="G478" s="10"/>
      <c r="H478" s="10"/>
      <c r="I478" s="13"/>
      <c r="J478" s="89"/>
      <c r="K478" s="24"/>
      <c r="L478" s="89"/>
    </row>
    <row r="479" spans="1:12" ht="12.75">
      <c r="A479" s="19"/>
      <c r="B479" s="19"/>
      <c r="C479" s="62" t="s">
        <v>229</v>
      </c>
      <c r="D479" s="26" t="s">
        <v>446</v>
      </c>
      <c r="E479" s="12">
        <v>706580</v>
      </c>
      <c r="F479" s="13"/>
      <c r="G479" s="13"/>
      <c r="H479" s="13"/>
      <c r="I479" s="13">
        <v>706580</v>
      </c>
      <c r="J479" s="89"/>
      <c r="K479" s="24"/>
      <c r="L479" s="89"/>
    </row>
    <row r="480" spans="1:12" ht="12.75">
      <c r="A480" s="19"/>
      <c r="B480" s="19"/>
      <c r="C480" s="59"/>
      <c r="D480" s="88"/>
      <c r="E480" s="12"/>
      <c r="F480" s="10"/>
      <c r="G480" s="10"/>
      <c r="H480" s="10"/>
      <c r="I480" s="13"/>
      <c r="J480" s="89"/>
      <c r="K480" s="24"/>
      <c r="L480" s="89"/>
    </row>
    <row r="481" spans="1:12" ht="12.75">
      <c r="A481" s="19"/>
      <c r="B481" s="19"/>
      <c r="C481" s="23" t="s">
        <v>545</v>
      </c>
      <c r="D481" s="88" t="s">
        <v>785</v>
      </c>
      <c r="E481" s="12">
        <v>202700</v>
      </c>
      <c r="F481" s="13"/>
      <c r="G481" s="13"/>
      <c r="H481" s="13"/>
      <c r="I481" s="13">
        <v>202700</v>
      </c>
      <c r="J481" s="89"/>
      <c r="K481" s="24"/>
      <c r="L481" s="89"/>
    </row>
    <row r="482" spans="1:12" ht="12.75">
      <c r="A482" s="19"/>
      <c r="B482" s="19"/>
      <c r="C482" s="59"/>
      <c r="D482" s="88"/>
      <c r="E482" s="12"/>
      <c r="F482" s="10"/>
      <c r="G482" s="10"/>
      <c r="H482" s="10"/>
      <c r="I482" s="13"/>
      <c r="J482" s="89"/>
      <c r="K482" s="24"/>
      <c r="L482" s="89"/>
    </row>
    <row r="483" spans="1:12" ht="12.75">
      <c r="A483" s="19"/>
      <c r="B483" s="19"/>
      <c r="C483" s="62" t="s">
        <v>775</v>
      </c>
      <c r="D483" s="26" t="s">
        <v>389</v>
      </c>
      <c r="E483" s="12">
        <v>14850</v>
      </c>
      <c r="F483" s="10"/>
      <c r="G483" s="10"/>
      <c r="H483" s="13"/>
      <c r="I483" s="13">
        <v>14850</v>
      </c>
      <c r="J483" s="89"/>
      <c r="K483" s="24"/>
      <c r="L483" s="89"/>
    </row>
    <row r="484" spans="1:12" ht="12.75">
      <c r="A484" s="19"/>
      <c r="B484" s="19"/>
      <c r="C484" s="62"/>
      <c r="D484" s="88"/>
      <c r="E484" s="12"/>
      <c r="F484" s="10"/>
      <c r="G484" s="10"/>
      <c r="H484" s="13"/>
      <c r="I484" s="13"/>
      <c r="J484" s="89"/>
      <c r="K484" s="24"/>
      <c r="L484" s="89"/>
    </row>
    <row r="485" spans="1:12" ht="38.25">
      <c r="A485" s="19"/>
      <c r="B485" s="19"/>
      <c r="C485" s="62" t="s">
        <v>776</v>
      </c>
      <c r="D485" s="88" t="s">
        <v>389</v>
      </c>
      <c r="E485" s="12">
        <v>2160</v>
      </c>
      <c r="F485" s="10"/>
      <c r="G485" s="10"/>
      <c r="H485" s="13"/>
      <c r="I485" s="13">
        <v>2160</v>
      </c>
      <c r="J485" s="89"/>
      <c r="K485" s="24"/>
      <c r="L485" s="89"/>
    </row>
    <row r="486" spans="1:12" ht="12.75">
      <c r="A486" s="19"/>
      <c r="B486" s="19"/>
      <c r="C486" s="62"/>
      <c r="D486" s="88"/>
      <c r="E486" s="12"/>
      <c r="F486" s="10"/>
      <c r="G486" s="10"/>
      <c r="H486" s="13"/>
      <c r="I486" s="13"/>
      <c r="J486" s="89"/>
      <c r="K486" s="24"/>
      <c r="L486" s="89"/>
    </row>
    <row r="487" spans="1:12" ht="24" customHeight="1">
      <c r="A487" s="2">
        <v>851</v>
      </c>
      <c r="B487" s="2"/>
      <c r="C487" s="3" t="s">
        <v>230</v>
      </c>
      <c r="D487" s="100"/>
      <c r="E487" s="3">
        <f>E488+E502+E506+E497+E511+E494</f>
        <v>5897257</v>
      </c>
      <c r="F487" s="3">
        <f>F488+F502+F506+F497+F511+F494</f>
        <v>1815320</v>
      </c>
      <c r="G487" s="3">
        <f>G488+G502+G506+G497+G511+G494</f>
        <v>1570250</v>
      </c>
      <c r="H487" s="3">
        <f>H488+H502+H506+H497+H511+H494</f>
        <v>1279000</v>
      </c>
      <c r="I487" s="3">
        <f>I488+I502+I506+I497+I511+I494</f>
        <v>1232687</v>
      </c>
      <c r="J487" s="89"/>
      <c r="K487" s="24"/>
      <c r="L487" s="89"/>
    </row>
    <row r="488" spans="1:12" ht="12.75">
      <c r="A488" s="4"/>
      <c r="B488" s="4">
        <v>85121</v>
      </c>
      <c r="C488" s="11" t="s">
        <v>231</v>
      </c>
      <c r="D488" s="37"/>
      <c r="E488" s="13">
        <f>E489+E490+E491+E492</f>
        <v>300000</v>
      </c>
      <c r="F488" s="13">
        <f>F489+F490+F491+F492</f>
        <v>2000</v>
      </c>
      <c r="G488" s="13">
        <f>G489+G490+G491+G492</f>
        <v>0</v>
      </c>
      <c r="H488" s="13">
        <f>H489+H490+H491+H492</f>
        <v>67750</v>
      </c>
      <c r="I488" s="13">
        <f>I489+I490+I491+I492</f>
        <v>230250</v>
      </c>
      <c r="J488" s="89"/>
      <c r="K488" s="24"/>
      <c r="L488" s="89"/>
    </row>
    <row r="489" spans="1:12" ht="30.75" customHeight="1">
      <c r="A489" s="4"/>
      <c r="B489" s="8"/>
      <c r="C489" s="28" t="s">
        <v>421</v>
      </c>
      <c r="D489" s="30" t="s">
        <v>448</v>
      </c>
      <c r="E489" s="10">
        <v>149220</v>
      </c>
      <c r="F489" s="10">
        <v>2000</v>
      </c>
      <c r="G489" s="10"/>
      <c r="H489" s="10">
        <v>67750</v>
      </c>
      <c r="I489" s="10">
        <v>79470</v>
      </c>
      <c r="J489" s="89"/>
      <c r="K489" s="24"/>
      <c r="L489" s="89"/>
    </row>
    <row r="490" spans="1:12" ht="12.75">
      <c r="A490" s="4"/>
      <c r="B490" s="8"/>
      <c r="C490" s="28" t="s">
        <v>179</v>
      </c>
      <c r="D490" s="30"/>
      <c r="E490" s="10">
        <v>70780</v>
      </c>
      <c r="F490" s="10"/>
      <c r="G490" s="10"/>
      <c r="H490" s="10"/>
      <c r="I490" s="10">
        <v>70780</v>
      </c>
      <c r="J490" s="89"/>
      <c r="K490" s="24"/>
      <c r="L490" s="89"/>
    </row>
    <row r="491" spans="1:12" ht="38.25">
      <c r="A491" s="4"/>
      <c r="B491" s="8"/>
      <c r="C491" s="28" t="s">
        <v>180</v>
      </c>
      <c r="D491" s="30"/>
      <c r="E491" s="10">
        <v>60000</v>
      </c>
      <c r="F491" s="10"/>
      <c r="G491" s="10"/>
      <c r="H491" s="10"/>
      <c r="I491" s="10">
        <v>60000</v>
      </c>
      <c r="J491" s="89"/>
      <c r="K491" s="24"/>
      <c r="L491" s="89"/>
    </row>
    <row r="492" spans="1:12" ht="25.5">
      <c r="A492" s="4"/>
      <c r="B492" s="8"/>
      <c r="C492" s="28" t="s">
        <v>181</v>
      </c>
      <c r="D492" s="30"/>
      <c r="E492" s="10">
        <v>20000</v>
      </c>
      <c r="F492" s="10"/>
      <c r="G492" s="10"/>
      <c r="H492" s="10"/>
      <c r="I492" s="10">
        <v>20000</v>
      </c>
      <c r="J492" s="89"/>
      <c r="K492" s="24"/>
      <c r="L492" s="89"/>
    </row>
    <row r="493" spans="1:12" ht="12.75">
      <c r="A493" s="4"/>
      <c r="B493" s="4"/>
      <c r="C493" s="9"/>
      <c r="D493" s="54"/>
      <c r="E493" s="10"/>
      <c r="F493" s="10"/>
      <c r="G493" s="10"/>
      <c r="H493" s="10"/>
      <c r="I493" s="10"/>
      <c r="J493" s="89"/>
      <c r="K493" s="24"/>
      <c r="L493" s="89"/>
    </row>
    <row r="494" spans="1:12" ht="12.75">
      <c r="A494" s="4"/>
      <c r="B494" s="4">
        <v>85141</v>
      </c>
      <c r="C494" s="21" t="s">
        <v>182</v>
      </c>
      <c r="D494" s="54"/>
      <c r="E494" s="10">
        <f>E495</f>
        <v>60344</v>
      </c>
      <c r="F494" s="10"/>
      <c r="G494" s="10"/>
      <c r="H494" s="10">
        <v>30000</v>
      </c>
      <c r="I494" s="10">
        <v>30344</v>
      </c>
      <c r="J494" s="89"/>
      <c r="K494" s="24"/>
      <c r="L494" s="89"/>
    </row>
    <row r="495" spans="1:12" ht="12.75">
      <c r="A495" s="4"/>
      <c r="B495" s="4"/>
      <c r="C495" s="10" t="s">
        <v>183</v>
      </c>
      <c r="D495" s="54"/>
      <c r="E495" s="10">
        <f>E496</f>
        <v>60344</v>
      </c>
      <c r="F495" s="10"/>
      <c r="G495" s="10"/>
      <c r="H495" s="10"/>
      <c r="I495" s="10"/>
      <c r="J495" s="89"/>
      <c r="K495" s="24"/>
      <c r="L495" s="89"/>
    </row>
    <row r="496" spans="1:12" ht="12.75">
      <c r="A496" s="4"/>
      <c r="B496" s="4"/>
      <c r="C496" s="28" t="s">
        <v>565</v>
      </c>
      <c r="D496" s="54"/>
      <c r="E496" s="10">
        <v>60344</v>
      </c>
      <c r="F496" s="10"/>
      <c r="G496" s="10"/>
      <c r="H496" s="10"/>
      <c r="I496" s="10"/>
      <c r="J496" s="89"/>
      <c r="K496" s="24"/>
      <c r="L496" s="89"/>
    </row>
    <row r="497" spans="1:12" ht="12.75">
      <c r="A497" s="4"/>
      <c r="B497" s="4">
        <v>85149</v>
      </c>
      <c r="C497" s="21" t="s">
        <v>430</v>
      </c>
      <c r="D497" s="54"/>
      <c r="E497" s="10">
        <f>E498+E499+E500</f>
        <v>425500</v>
      </c>
      <c r="F497" s="10">
        <f>F498+F499+F500</f>
        <v>87500</v>
      </c>
      <c r="G497" s="10">
        <f>G498+G499+G500</f>
        <v>150500</v>
      </c>
      <c r="H497" s="10">
        <f>H498+H499+H500</f>
        <v>100000</v>
      </c>
      <c r="I497" s="10">
        <f>I498+I499+I500</f>
        <v>87500</v>
      </c>
      <c r="J497" s="89"/>
      <c r="K497" s="24"/>
      <c r="L497" s="89"/>
    </row>
    <row r="498" spans="1:12" ht="25.5">
      <c r="A498" s="4"/>
      <c r="B498" s="4"/>
      <c r="C498" s="9" t="s">
        <v>431</v>
      </c>
      <c r="D498" s="30" t="s">
        <v>447</v>
      </c>
      <c r="E498" s="10">
        <v>350000</v>
      </c>
      <c r="F498" s="10">
        <v>87500</v>
      </c>
      <c r="G498" s="10">
        <v>87500</v>
      </c>
      <c r="H498" s="10">
        <v>87500</v>
      </c>
      <c r="I498" s="10">
        <v>87500</v>
      </c>
      <c r="J498" s="89"/>
      <c r="K498" s="24"/>
      <c r="L498" s="89"/>
    </row>
    <row r="499" spans="1:12" ht="12.75">
      <c r="A499" s="4"/>
      <c r="B499" s="4"/>
      <c r="C499" s="28" t="s">
        <v>420</v>
      </c>
      <c r="D499" s="30" t="s">
        <v>785</v>
      </c>
      <c r="E499" s="10">
        <v>50000</v>
      </c>
      <c r="F499" s="10"/>
      <c r="G499" s="10">
        <v>50000</v>
      </c>
      <c r="H499" s="10"/>
      <c r="I499" s="10"/>
      <c r="J499" s="89"/>
      <c r="K499" s="24"/>
      <c r="L499" s="89"/>
    </row>
    <row r="500" spans="1:12" ht="25.5">
      <c r="A500" s="4"/>
      <c r="B500" s="4"/>
      <c r="C500" s="28" t="s">
        <v>419</v>
      </c>
      <c r="D500" s="30" t="s">
        <v>785</v>
      </c>
      <c r="E500" s="10">
        <v>25500</v>
      </c>
      <c r="F500" s="10"/>
      <c r="G500" s="10">
        <v>13000</v>
      </c>
      <c r="H500" s="10">
        <v>12500</v>
      </c>
      <c r="I500" s="10"/>
      <c r="J500" s="89"/>
      <c r="K500" s="24"/>
      <c r="L500" s="89"/>
    </row>
    <row r="501" spans="1:12" ht="12.75">
      <c r="A501" s="4"/>
      <c r="B501" s="4"/>
      <c r="C501" s="9"/>
      <c r="D501" s="54"/>
      <c r="E501" s="10"/>
      <c r="F501" s="10"/>
      <c r="G501" s="10"/>
      <c r="H501" s="10"/>
      <c r="I501" s="10"/>
      <c r="J501" s="89"/>
      <c r="K501" s="24"/>
      <c r="L501" s="89"/>
    </row>
    <row r="502" spans="1:12" ht="12.75">
      <c r="A502" s="4"/>
      <c r="B502" s="4">
        <v>85154</v>
      </c>
      <c r="C502" s="11" t="s">
        <v>232</v>
      </c>
      <c r="D502" s="26" t="s">
        <v>447</v>
      </c>
      <c r="E502" s="13">
        <f>E503+E504</f>
        <v>2183070</v>
      </c>
      <c r="F502" s="13">
        <f>F503+F504</f>
        <v>430570</v>
      </c>
      <c r="G502" s="13">
        <f>G503+G504</f>
        <v>876500</v>
      </c>
      <c r="H502" s="13">
        <f>H503+H504</f>
        <v>438000</v>
      </c>
      <c r="I502" s="13">
        <f>I503+I504</f>
        <v>438000</v>
      </c>
      <c r="J502" s="89"/>
      <c r="K502" s="24"/>
      <c r="L502" s="89"/>
    </row>
    <row r="503" spans="1:12" ht="25.5">
      <c r="A503" s="4"/>
      <c r="B503" s="8"/>
      <c r="C503" s="10" t="s">
        <v>302</v>
      </c>
      <c r="D503" s="26"/>
      <c r="E503" s="10">
        <v>2178070</v>
      </c>
      <c r="F503" s="10">
        <v>430570</v>
      </c>
      <c r="G503" s="10">
        <v>876500</v>
      </c>
      <c r="H503" s="10">
        <v>438000</v>
      </c>
      <c r="I503" s="10">
        <v>433000</v>
      </c>
      <c r="J503" s="89"/>
      <c r="K503" s="24"/>
      <c r="L503" s="89"/>
    </row>
    <row r="504" spans="1:12" ht="25.5">
      <c r="A504" s="4"/>
      <c r="B504" s="8"/>
      <c r="C504" s="28" t="s">
        <v>184</v>
      </c>
      <c r="D504" s="26"/>
      <c r="E504" s="10">
        <v>5000</v>
      </c>
      <c r="F504" s="10"/>
      <c r="G504" s="10"/>
      <c r="H504" s="10"/>
      <c r="I504" s="10">
        <v>5000</v>
      </c>
      <c r="J504" s="89"/>
      <c r="K504" s="24"/>
      <c r="L504" s="89"/>
    </row>
    <row r="505" spans="1:12" ht="12.75">
      <c r="A505" s="8"/>
      <c r="B505" s="8"/>
      <c r="C505" s="9"/>
      <c r="D505" s="54"/>
      <c r="E505" s="10"/>
      <c r="F505" s="10"/>
      <c r="G505" s="10"/>
      <c r="H505" s="10"/>
      <c r="I505" s="10"/>
      <c r="J505" s="89"/>
      <c r="K505" s="24"/>
      <c r="L505" s="89"/>
    </row>
    <row r="506" spans="1:12" ht="38.25">
      <c r="A506" s="8"/>
      <c r="B506" s="4">
        <v>85156</v>
      </c>
      <c r="C506" s="11" t="s">
        <v>554</v>
      </c>
      <c r="D506" s="26"/>
      <c r="E506" s="13">
        <f>E508+E510</f>
        <v>2728343</v>
      </c>
      <c r="F506" s="13">
        <f>F508+F510</f>
        <v>1295250</v>
      </c>
      <c r="G506" s="13">
        <f>G508+G510</f>
        <v>543250</v>
      </c>
      <c r="H506" s="13">
        <f>H508+H510</f>
        <v>543250</v>
      </c>
      <c r="I506" s="13">
        <f>I508+I510</f>
        <v>346593</v>
      </c>
      <c r="J506" s="89"/>
      <c r="K506" s="24"/>
      <c r="L506" s="89"/>
    </row>
    <row r="507" spans="1:12" ht="12.75">
      <c r="A507" s="8"/>
      <c r="B507" s="4"/>
      <c r="C507" s="28"/>
      <c r="D507" s="26"/>
      <c r="E507" s="13"/>
      <c r="F507" s="10"/>
      <c r="G507" s="10"/>
      <c r="H507" s="10"/>
      <c r="I507" s="10"/>
      <c r="J507" s="89"/>
      <c r="K507" s="24"/>
      <c r="L507" s="89"/>
    </row>
    <row r="508" spans="1:12" ht="12.75">
      <c r="A508" s="8"/>
      <c r="B508" s="8"/>
      <c r="C508" s="28" t="s">
        <v>565</v>
      </c>
      <c r="D508" s="30" t="s">
        <v>555</v>
      </c>
      <c r="E508" s="10">
        <v>2715343</v>
      </c>
      <c r="F508" s="10">
        <v>1292000</v>
      </c>
      <c r="G508" s="10">
        <v>540000</v>
      </c>
      <c r="H508" s="10">
        <v>540000</v>
      </c>
      <c r="I508" s="10">
        <v>343343</v>
      </c>
      <c r="J508" s="89"/>
      <c r="K508" s="24"/>
      <c r="L508" s="89"/>
    </row>
    <row r="509" spans="1:12" ht="12.75">
      <c r="A509" s="8"/>
      <c r="B509" s="4"/>
      <c r="D509" s="26"/>
      <c r="E509" s="13"/>
      <c r="F509" s="10"/>
      <c r="G509" s="10"/>
      <c r="H509" s="10"/>
      <c r="I509" s="10"/>
      <c r="J509" s="89"/>
      <c r="K509" s="24"/>
      <c r="L509" s="89"/>
    </row>
    <row r="510" spans="1:12" ht="12.75">
      <c r="A510" s="8"/>
      <c r="B510" s="8"/>
      <c r="C510" s="28" t="s">
        <v>565</v>
      </c>
      <c r="D510" s="13" t="s">
        <v>258</v>
      </c>
      <c r="E510" s="10">
        <v>13000</v>
      </c>
      <c r="F510" s="10">
        <v>3250</v>
      </c>
      <c r="G510" s="10">
        <v>3250</v>
      </c>
      <c r="H510" s="10">
        <v>3250</v>
      </c>
      <c r="I510" s="10">
        <v>3250</v>
      </c>
      <c r="J510" s="89"/>
      <c r="K510" s="24"/>
      <c r="L510" s="89"/>
    </row>
    <row r="511" spans="1:12" ht="12.75">
      <c r="A511" s="8"/>
      <c r="B511" s="4">
        <v>85195</v>
      </c>
      <c r="C511" s="11" t="s">
        <v>587</v>
      </c>
      <c r="D511" s="42"/>
      <c r="E511" s="13">
        <f>E512</f>
        <v>200000</v>
      </c>
      <c r="F511" s="13">
        <f>F512</f>
        <v>0</v>
      </c>
      <c r="G511" s="13">
        <f>G512</f>
        <v>0</v>
      </c>
      <c r="H511" s="13">
        <f>H512</f>
        <v>100000</v>
      </c>
      <c r="I511" s="13">
        <f>I512</f>
        <v>100000</v>
      </c>
      <c r="J511" s="89"/>
      <c r="K511" s="24"/>
      <c r="L511" s="89"/>
    </row>
    <row r="512" spans="1:12" ht="30.75" customHeight="1">
      <c r="A512" s="8"/>
      <c r="B512" s="8"/>
      <c r="C512" s="9" t="s">
        <v>185</v>
      </c>
      <c r="D512" s="42"/>
      <c r="E512" s="10">
        <v>200000</v>
      </c>
      <c r="F512" s="10"/>
      <c r="G512" s="10"/>
      <c r="H512" s="10">
        <v>100000</v>
      </c>
      <c r="I512" s="10">
        <v>100000</v>
      </c>
      <c r="J512" s="89"/>
      <c r="K512" s="24"/>
      <c r="L512" s="89"/>
    </row>
    <row r="513" spans="1:12" ht="12.75">
      <c r="A513" s="8"/>
      <c r="B513" s="8"/>
      <c r="C513" s="9"/>
      <c r="D513" s="42"/>
      <c r="E513" s="10"/>
      <c r="F513" s="10"/>
      <c r="G513" s="10"/>
      <c r="H513" s="10"/>
      <c r="I513" s="10"/>
      <c r="J513" s="89"/>
      <c r="K513" s="24"/>
      <c r="L513" s="89"/>
    </row>
    <row r="514" spans="1:12" ht="22.5" customHeight="1">
      <c r="A514" s="2">
        <v>852</v>
      </c>
      <c r="B514" s="2"/>
      <c r="C514" s="3" t="s">
        <v>432</v>
      </c>
      <c r="D514" s="69"/>
      <c r="E514" s="3">
        <f>E515+E527+E538+E547+E557+E560+E564+E567+E572+E574+E583+E586+E589+E593+E549</f>
        <v>35807652</v>
      </c>
      <c r="F514" s="3">
        <f>F515+F527+F538+F547+F557+F560+F564+F567+F572+F574+F583+F586+F589+F593+F549</f>
        <v>6857908</v>
      </c>
      <c r="G514" s="3">
        <f>G515+G527+G538+G547+G557+G560+G564+G567+G572+G574+G583+G586+G589+G593+G549</f>
        <v>10092163</v>
      </c>
      <c r="H514" s="3">
        <f>H515+H527+H538+H547+H557+H560+H564+H567+H572+H574+H583+H586+H589+H593+H549</f>
        <v>9351151</v>
      </c>
      <c r="I514" s="3">
        <f>I515+I527+I538+I547+I557+I560+I564+I567+I572+I574+I583+I586+I589+I593+I549</f>
        <v>9506430</v>
      </c>
      <c r="J514" s="89"/>
      <c r="K514" s="24"/>
      <c r="L514" s="89"/>
    </row>
    <row r="515" spans="1:12" ht="12.75">
      <c r="A515" s="4"/>
      <c r="B515" s="4">
        <v>85201</v>
      </c>
      <c r="C515" s="11" t="s">
        <v>556</v>
      </c>
      <c r="D515" s="37"/>
      <c r="E515" s="13">
        <f>E516+E519+E524</f>
        <v>3175460</v>
      </c>
      <c r="F515" s="13">
        <f>F516+F519+F524</f>
        <v>785900</v>
      </c>
      <c r="G515" s="13">
        <f>G516+G519+G524</f>
        <v>746300</v>
      </c>
      <c r="H515" s="13">
        <f>H516+H519+H524</f>
        <v>746300</v>
      </c>
      <c r="I515" s="13">
        <f>I516+I519+I524</f>
        <v>896960</v>
      </c>
      <c r="J515" s="89"/>
      <c r="K515" s="24"/>
      <c r="L515" s="89"/>
    </row>
    <row r="516" spans="1:12" ht="12.75">
      <c r="A516" s="8"/>
      <c r="B516" s="8"/>
      <c r="C516" s="12" t="s">
        <v>557</v>
      </c>
      <c r="D516" s="26" t="s">
        <v>557</v>
      </c>
      <c r="E516" s="13">
        <f>E517+E518</f>
        <v>1003000</v>
      </c>
      <c r="F516" s="10">
        <v>280000</v>
      </c>
      <c r="G516" s="10">
        <v>241000</v>
      </c>
      <c r="H516" s="10">
        <v>241000</v>
      </c>
      <c r="I516" s="10">
        <v>241000</v>
      </c>
      <c r="J516" s="89"/>
      <c r="K516" s="24"/>
      <c r="L516" s="89"/>
    </row>
    <row r="517" spans="1:12" ht="12.75">
      <c r="A517" s="8"/>
      <c r="B517" s="8"/>
      <c r="C517" s="28" t="s">
        <v>566</v>
      </c>
      <c r="D517" s="54"/>
      <c r="E517" s="10">
        <v>481400</v>
      </c>
      <c r="F517" s="10"/>
      <c r="G517" s="10"/>
      <c r="H517" s="10"/>
      <c r="I517" s="10"/>
      <c r="J517" s="89"/>
      <c r="K517" s="24"/>
      <c r="L517" s="89"/>
    </row>
    <row r="518" spans="1:12" ht="12.75">
      <c r="A518" s="8"/>
      <c r="B518" s="8"/>
      <c r="C518" s="28" t="s">
        <v>459</v>
      </c>
      <c r="D518" s="38" t="s">
        <v>785</v>
      </c>
      <c r="E518" s="10">
        <v>521600</v>
      </c>
      <c r="F518" s="10"/>
      <c r="G518" s="10"/>
      <c r="H518" s="10"/>
      <c r="I518" s="10"/>
      <c r="J518" s="89"/>
      <c r="K518" s="24"/>
      <c r="L518" s="89"/>
    </row>
    <row r="519" spans="1:12" ht="12.75">
      <c r="A519" s="8"/>
      <c r="B519" s="8"/>
      <c r="C519" s="12" t="s">
        <v>558</v>
      </c>
      <c r="D519" s="26" t="s">
        <v>558</v>
      </c>
      <c r="E519" s="13">
        <f>E520+E521+E522+E523</f>
        <v>2119860</v>
      </c>
      <c r="F519" s="13">
        <v>492300</v>
      </c>
      <c r="G519" s="13">
        <v>492300</v>
      </c>
      <c r="H519" s="13">
        <v>492300</v>
      </c>
      <c r="I519" s="13">
        <v>642960</v>
      </c>
      <c r="J519" s="89"/>
      <c r="K519" s="24"/>
      <c r="L519" s="89"/>
    </row>
    <row r="520" spans="1:12" ht="12.75">
      <c r="A520" s="8"/>
      <c r="B520" s="8"/>
      <c r="C520" s="28" t="s">
        <v>566</v>
      </c>
      <c r="D520" s="54"/>
      <c r="E520" s="10">
        <v>905200</v>
      </c>
      <c r="F520" s="10"/>
      <c r="G520" s="10"/>
      <c r="H520" s="10"/>
      <c r="I520" s="10"/>
      <c r="J520" s="89"/>
      <c r="K520" s="24"/>
      <c r="L520" s="89"/>
    </row>
    <row r="521" spans="1:12" ht="12.75">
      <c r="A521" s="8"/>
      <c r="B521" s="8"/>
      <c r="C521" s="28" t="s">
        <v>459</v>
      </c>
      <c r="D521" s="55"/>
      <c r="E521" s="10">
        <v>1158960</v>
      </c>
      <c r="F521" s="10"/>
      <c r="G521" s="10"/>
      <c r="H521" s="10"/>
      <c r="I521" s="10"/>
      <c r="J521" s="89"/>
      <c r="K521" s="24"/>
      <c r="L521" s="89"/>
    </row>
    <row r="522" spans="1:12" ht="12.75">
      <c r="A522" s="8"/>
      <c r="B522" s="8"/>
      <c r="C522" s="28" t="s">
        <v>255</v>
      </c>
      <c r="D522" s="55"/>
      <c r="E522" s="10">
        <v>50000</v>
      </c>
      <c r="F522" s="10"/>
      <c r="G522" s="10"/>
      <c r="H522" s="10"/>
      <c r="I522" s="10">
        <v>50000</v>
      </c>
      <c r="J522" s="89"/>
      <c r="K522" s="24"/>
      <c r="L522" s="89"/>
    </row>
    <row r="523" spans="1:12" ht="12.75">
      <c r="A523" s="8"/>
      <c r="B523" s="8"/>
      <c r="C523" s="28" t="s">
        <v>186</v>
      </c>
      <c r="D523" s="55"/>
      <c r="E523" s="10">
        <v>5700</v>
      </c>
      <c r="F523" s="10"/>
      <c r="G523" s="10"/>
      <c r="H523" s="10"/>
      <c r="I523" s="10">
        <v>5700</v>
      </c>
      <c r="J523" s="89"/>
      <c r="K523" s="24"/>
      <c r="L523" s="89"/>
    </row>
    <row r="524" spans="1:12" ht="25.5">
      <c r="A524" s="8"/>
      <c r="B524" s="8"/>
      <c r="C524" s="13" t="s">
        <v>371</v>
      </c>
      <c r="D524" s="26" t="s">
        <v>233</v>
      </c>
      <c r="E524" s="13">
        <v>52600</v>
      </c>
      <c r="F524" s="13">
        <v>13600</v>
      </c>
      <c r="G524" s="13">
        <v>13000</v>
      </c>
      <c r="H524" s="13">
        <v>13000</v>
      </c>
      <c r="I524" s="13">
        <v>13000</v>
      </c>
      <c r="J524" s="89"/>
      <c r="K524" s="24"/>
      <c r="L524" s="89"/>
    </row>
    <row r="525" spans="1:12" ht="12.75">
      <c r="A525" s="8"/>
      <c r="B525" s="8"/>
      <c r="C525" s="28" t="s">
        <v>566</v>
      </c>
      <c r="D525" s="54"/>
      <c r="E525" s="10"/>
      <c r="F525" s="10"/>
      <c r="G525" s="10"/>
      <c r="H525" s="10"/>
      <c r="I525" s="10"/>
      <c r="J525" s="89"/>
      <c r="K525" s="24"/>
      <c r="L525" s="89"/>
    </row>
    <row r="526" spans="1:12" ht="12.75">
      <c r="A526" s="8"/>
      <c r="B526" s="8"/>
      <c r="C526" s="28"/>
      <c r="D526" s="54"/>
      <c r="E526" s="10"/>
      <c r="F526" s="10"/>
      <c r="G526" s="10"/>
      <c r="H526" s="10"/>
      <c r="I526" s="10"/>
      <c r="J526" s="89"/>
      <c r="K526" s="24"/>
      <c r="L526" s="89"/>
    </row>
    <row r="527" spans="1:12" ht="12.75">
      <c r="A527" s="4"/>
      <c r="B527" s="4">
        <v>85202</v>
      </c>
      <c r="C527" s="11" t="s">
        <v>559</v>
      </c>
      <c r="D527" s="37"/>
      <c r="E527" s="13">
        <f>E528+E531+E536</f>
        <v>5024885</v>
      </c>
      <c r="F527" s="13">
        <f>F528+F531+F536</f>
        <v>1261300</v>
      </c>
      <c r="G527" s="13">
        <f>G528+G531+G536</f>
        <v>1174380</v>
      </c>
      <c r="H527" s="13">
        <f>H528+H531+H536</f>
        <v>1186120</v>
      </c>
      <c r="I527" s="13">
        <f>I528+I531+I536</f>
        <v>1403085</v>
      </c>
      <c r="J527" s="89"/>
      <c r="K527" s="24"/>
      <c r="L527" s="89"/>
    </row>
    <row r="528" spans="1:12" ht="25.5">
      <c r="A528" s="4"/>
      <c r="B528" s="4"/>
      <c r="C528" s="13" t="s">
        <v>560</v>
      </c>
      <c r="D528" s="26" t="s">
        <v>233</v>
      </c>
      <c r="E528" s="13">
        <f>E529</f>
        <v>1079200</v>
      </c>
      <c r="F528" s="10">
        <v>242000</v>
      </c>
      <c r="G528" s="10">
        <v>249000</v>
      </c>
      <c r="H528" s="10">
        <v>279000</v>
      </c>
      <c r="I528" s="10">
        <v>309200</v>
      </c>
      <c r="J528" s="89"/>
      <c r="K528" s="24"/>
      <c r="L528" s="89"/>
    </row>
    <row r="529" spans="1:12" ht="12.75">
      <c r="A529" s="4"/>
      <c r="B529" s="8"/>
      <c r="C529" s="28" t="s">
        <v>566</v>
      </c>
      <c r="D529" s="98"/>
      <c r="E529" s="10">
        <v>1079200</v>
      </c>
      <c r="F529" s="10"/>
      <c r="G529" s="10"/>
      <c r="H529" s="10"/>
      <c r="I529" s="10"/>
      <c r="J529" s="89"/>
      <c r="K529" s="24"/>
      <c r="L529" s="89"/>
    </row>
    <row r="530" spans="1:12" ht="12.75">
      <c r="A530" s="4"/>
      <c r="B530" s="8"/>
      <c r="C530" s="9"/>
      <c r="D530" s="98"/>
      <c r="E530" s="10"/>
      <c r="F530" s="10"/>
      <c r="G530" s="10"/>
      <c r="H530" s="10"/>
      <c r="I530" s="10"/>
      <c r="J530" s="89"/>
      <c r="K530" s="24"/>
      <c r="L530" s="89"/>
    </row>
    <row r="531" spans="1:12" ht="25.5">
      <c r="A531" s="8"/>
      <c r="B531" s="8"/>
      <c r="C531" s="13" t="s">
        <v>250</v>
      </c>
      <c r="D531" s="26" t="s">
        <v>561</v>
      </c>
      <c r="E531" s="13">
        <f>E532+E533+E534+E535</f>
        <v>3230244</v>
      </c>
      <c r="F531" s="10">
        <v>827000</v>
      </c>
      <c r="G531" s="10">
        <v>739880</v>
      </c>
      <c r="H531" s="10">
        <v>741800</v>
      </c>
      <c r="I531" s="10">
        <v>921564</v>
      </c>
      <c r="J531" s="89"/>
      <c r="K531" s="24"/>
      <c r="L531" s="89"/>
    </row>
    <row r="532" spans="1:12" ht="12.75">
      <c r="A532" s="8"/>
      <c r="B532" s="8"/>
      <c r="C532" s="28" t="s">
        <v>566</v>
      </c>
      <c r="D532" s="98"/>
      <c r="E532" s="10">
        <v>998780</v>
      </c>
      <c r="F532" s="10"/>
      <c r="G532" s="10"/>
      <c r="H532" s="10"/>
      <c r="I532" s="10"/>
      <c r="J532" s="89"/>
      <c r="K532" s="24"/>
      <c r="L532" s="89"/>
    </row>
    <row r="533" spans="1:12" ht="12.75">
      <c r="A533" s="8"/>
      <c r="B533" s="8"/>
      <c r="C533" s="28" t="s">
        <v>459</v>
      </c>
      <c r="D533" s="98"/>
      <c r="E533" s="10">
        <v>1995044</v>
      </c>
      <c r="F533" s="10"/>
      <c r="G533" s="10"/>
      <c r="H533" s="10"/>
      <c r="I533" s="10"/>
      <c r="J533" s="89"/>
      <c r="K533" s="24"/>
      <c r="L533" s="89"/>
    </row>
    <row r="534" spans="1:12" ht="12.75">
      <c r="A534" s="8"/>
      <c r="B534" s="8"/>
      <c r="C534" s="28" t="s">
        <v>256</v>
      </c>
      <c r="D534" s="98"/>
      <c r="E534" s="10">
        <v>66420</v>
      </c>
      <c r="F534" s="10"/>
      <c r="G534" s="10"/>
      <c r="H534" s="10">
        <v>14820</v>
      </c>
      <c r="I534" s="10">
        <v>51600</v>
      </c>
      <c r="J534" s="89"/>
      <c r="K534" s="24"/>
      <c r="L534" s="89"/>
    </row>
    <row r="535" spans="1:12" ht="12.75">
      <c r="A535" s="8"/>
      <c r="B535" s="8"/>
      <c r="C535" s="28" t="s">
        <v>187</v>
      </c>
      <c r="D535" s="98"/>
      <c r="E535" s="10">
        <v>170000</v>
      </c>
      <c r="F535" s="10"/>
      <c r="G535" s="10"/>
      <c r="H535" s="10"/>
      <c r="I535" s="10">
        <v>170000</v>
      </c>
      <c r="J535" s="89"/>
      <c r="K535" s="24"/>
      <c r="L535" s="89"/>
    </row>
    <row r="536" spans="1:12" ht="25.5">
      <c r="A536" s="8"/>
      <c r="B536" s="8"/>
      <c r="C536" s="158" t="s">
        <v>449</v>
      </c>
      <c r="D536" s="30" t="s">
        <v>562</v>
      </c>
      <c r="E536" s="13">
        <f>E537</f>
        <v>715441</v>
      </c>
      <c r="F536" s="13">
        <v>192300</v>
      </c>
      <c r="G536" s="13">
        <v>185500</v>
      </c>
      <c r="H536" s="13">
        <v>165320</v>
      </c>
      <c r="I536" s="13">
        <v>172321</v>
      </c>
      <c r="J536" s="89"/>
      <c r="K536" s="24"/>
      <c r="L536" s="89"/>
    </row>
    <row r="537" spans="1:12" ht="12.75">
      <c r="A537" s="8"/>
      <c r="B537" s="8"/>
      <c r="C537" s="28" t="s">
        <v>423</v>
      </c>
      <c r="D537" s="162"/>
      <c r="E537" s="10">
        <v>715441</v>
      </c>
      <c r="F537" s="10"/>
      <c r="G537" s="10"/>
      <c r="H537" s="10"/>
      <c r="I537" s="10"/>
      <c r="J537" s="89"/>
      <c r="K537" s="24"/>
      <c r="L537" s="89"/>
    </row>
    <row r="538" spans="1:12" ht="12.75">
      <c r="A538" s="4"/>
      <c r="B538" s="4">
        <v>85203</v>
      </c>
      <c r="C538" s="11" t="s">
        <v>563</v>
      </c>
      <c r="D538" s="37"/>
      <c r="E538" s="13">
        <f>E539+E545+E541</f>
        <v>444960</v>
      </c>
      <c r="F538" s="13">
        <f>F539+F545+F541</f>
        <v>92100</v>
      </c>
      <c r="G538" s="13">
        <f>G539+G545+G541</f>
        <v>143600</v>
      </c>
      <c r="H538" s="13">
        <f>H539+H545+H541</f>
        <v>101600</v>
      </c>
      <c r="I538" s="13">
        <f>I539+I545+I541</f>
        <v>107660</v>
      </c>
      <c r="J538" s="89"/>
      <c r="K538" s="24"/>
      <c r="L538" s="89"/>
    </row>
    <row r="539" spans="1:12" ht="12.75">
      <c r="A539" s="4"/>
      <c r="B539" s="8"/>
      <c r="C539" s="12" t="s">
        <v>273</v>
      </c>
      <c r="D539" s="26" t="s">
        <v>546</v>
      </c>
      <c r="E539" s="13">
        <f>E540</f>
        <v>106200</v>
      </c>
      <c r="F539" s="10">
        <v>75900</v>
      </c>
      <c r="G539" s="10">
        <v>30300</v>
      </c>
      <c r="H539" s="10"/>
      <c r="I539" s="10"/>
      <c r="J539" s="89"/>
      <c r="K539" s="24"/>
      <c r="L539" s="89"/>
    </row>
    <row r="540" spans="1:12" ht="12.75">
      <c r="A540" s="4"/>
      <c r="B540" s="8"/>
      <c r="C540" s="28" t="s">
        <v>460</v>
      </c>
      <c r="D540" s="26"/>
      <c r="E540" s="10">
        <v>106200</v>
      </c>
      <c r="F540" s="13"/>
      <c r="G540" s="13"/>
      <c r="H540" s="13"/>
      <c r="I540" s="13"/>
      <c r="J540" s="89"/>
      <c r="K540" s="24"/>
      <c r="L540" s="89"/>
    </row>
    <row r="541" spans="1:12" ht="25.5">
      <c r="A541" s="4"/>
      <c r="B541" s="8"/>
      <c r="C541" s="12" t="s">
        <v>274</v>
      </c>
      <c r="D541" s="26"/>
      <c r="E541" s="10">
        <f>E542+E543</f>
        <v>310860</v>
      </c>
      <c r="F541" s="10">
        <f>F542+F543</f>
        <v>0</v>
      </c>
      <c r="G541" s="10">
        <v>101600</v>
      </c>
      <c r="H541" s="10">
        <v>101600</v>
      </c>
      <c r="I541" s="10">
        <v>107660</v>
      </c>
      <c r="J541" s="89"/>
      <c r="K541" s="24"/>
      <c r="L541" s="89"/>
    </row>
    <row r="542" spans="1:12" ht="12.75">
      <c r="A542" s="4"/>
      <c r="B542" s="8"/>
      <c r="C542" s="28" t="s">
        <v>460</v>
      </c>
      <c r="D542" s="26"/>
      <c r="E542" s="10">
        <v>286860</v>
      </c>
      <c r="F542" s="13"/>
      <c r="G542" s="13"/>
      <c r="H542" s="13"/>
      <c r="I542" s="13"/>
      <c r="J542" s="89"/>
      <c r="K542" s="24"/>
      <c r="L542" s="89"/>
    </row>
    <row r="543" spans="1:12" ht="12.75">
      <c r="A543" s="4"/>
      <c r="B543" s="8"/>
      <c r="C543" s="28" t="s">
        <v>566</v>
      </c>
      <c r="E543" s="10">
        <v>24000</v>
      </c>
      <c r="F543" s="13"/>
      <c r="G543" s="13"/>
      <c r="H543" s="13"/>
      <c r="I543" s="13"/>
      <c r="J543" s="89"/>
      <c r="K543" s="24"/>
      <c r="L543" s="89"/>
    </row>
    <row r="544" spans="1:12" ht="12.75">
      <c r="A544" s="4"/>
      <c r="B544" s="8"/>
      <c r="C544" s="158" t="s">
        <v>422</v>
      </c>
      <c r="D544" s="158" t="s">
        <v>248</v>
      </c>
      <c r="E544" s="10"/>
      <c r="F544" s="10"/>
      <c r="G544" s="10"/>
      <c r="H544" s="10"/>
      <c r="I544" s="10"/>
      <c r="J544" s="89"/>
      <c r="K544" s="24"/>
      <c r="L544" s="89"/>
    </row>
    <row r="545" spans="1:12" ht="12.75">
      <c r="A545" s="4"/>
      <c r="B545" s="8"/>
      <c r="C545" s="28" t="s">
        <v>423</v>
      </c>
      <c r="E545" s="10">
        <v>27900</v>
      </c>
      <c r="F545" s="10">
        <v>16200</v>
      </c>
      <c r="G545" s="10">
        <v>11700</v>
      </c>
      <c r="H545" s="10">
        <v>0</v>
      </c>
      <c r="I545" s="10">
        <v>0</v>
      </c>
      <c r="J545" s="89"/>
      <c r="K545" s="24"/>
      <c r="L545" s="89"/>
    </row>
    <row r="546" spans="1:12" ht="12.75">
      <c r="A546" s="4"/>
      <c r="B546" s="8"/>
      <c r="C546" s="28"/>
      <c r="E546" s="10"/>
      <c r="F546" s="10"/>
      <c r="G546" s="10"/>
      <c r="H546" s="10"/>
      <c r="I546" s="10"/>
      <c r="J546" s="89"/>
      <c r="K546" s="24"/>
      <c r="L546" s="89"/>
    </row>
    <row r="547" spans="1:12" ht="25.5">
      <c r="A547" s="8"/>
      <c r="B547" s="4">
        <v>85204</v>
      </c>
      <c r="C547" s="126" t="s">
        <v>239</v>
      </c>
      <c r="D547" s="26" t="s">
        <v>233</v>
      </c>
      <c r="E547" s="13">
        <f>E548</f>
        <v>2460714</v>
      </c>
      <c r="F547" s="13">
        <v>572500</v>
      </c>
      <c r="G547" s="13">
        <v>663730</v>
      </c>
      <c r="H547" s="13">
        <v>612230</v>
      </c>
      <c r="I547" s="13">
        <v>612254</v>
      </c>
      <c r="J547" s="89"/>
      <c r="K547" s="24"/>
      <c r="L547" s="89"/>
    </row>
    <row r="548" spans="1:12" ht="12.75">
      <c r="A548" s="8"/>
      <c r="B548" s="8"/>
      <c r="C548" s="28" t="s">
        <v>566</v>
      </c>
      <c r="E548" s="10">
        <v>2460714</v>
      </c>
      <c r="F548" s="10"/>
      <c r="G548" s="10"/>
      <c r="H548" s="10"/>
      <c r="I548" s="10"/>
      <c r="J548" s="89"/>
      <c r="K548" s="24"/>
      <c r="L548" s="89"/>
    </row>
    <row r="549" spans="1:12" ht="25.5">
      <c r="A549" s="4"/>
      <c r="B549" s="4">
        <v>85212</v>
      </c>
      <c r="C549" s="61" t="s">
        <v>247</v>
      </c>
      <c r="D549" s="26" t="s">
        <v>248</v>
      </c>
      <c r="E549" s="13">
        <f>E553+E550+E555</f>
        <v>9361015</v>
      </c>
      <c r="F549" s="13">
        <f>F553+F550+F555</f>
        <v>0</v>
      </c>
      <c r="G549" s="13">
        <f>G553+G550+G555</f>
        <v>3556104</v>
      </c>
      <c r="H549" s="13">
        <f>H553+H550+H555</f>
        <v>3044700</v>
      </c>
      <c r="I549" s="13">
        <f>I553+I550+I555</f>
        <v>2760211</v>
      </c>
      <c r="J549" s="89"/>
      <c r="K549" s="24"/>
      <c r="L549" s="89"/>
    </row>
    <row r="550" spans="1:12" ht="12.75">
      <c r="A550" s="4"/>
      <c r="B550" s="4"/>
      <c r="C550" s="12" t="s">
        <v>293</v>
      </c>
      <c r="D550" s="26"/>
      <c r="E550" s="13">
        <f>E551</f>
        <v>9290661</v>
      </c>
      <c r="F550" s="10"/>
      <c r="G550" s="10">
        <v>3525060</v>
      </c>
      <c r="H550" s="10">
        <v>3025060</v>
      </c>
      <c r="I550" s="10">
        <v>2740541</v>
      </c>
      <c r="J550" s="89"/>
      <c r="K550" s="24"/>
      <c r="L550" s="89"/>
    </row>
    <row r="551" spans="1:12" ht="12.75">
      <c r="A551" s="4"/>
      <c r="B551" s="4"/>
      <c r="C551" s="28" t="s">
        <v>461</v>
      </c>
      <c r="D551" s="26"/>
      <c r="E551" s="10">
        <v>9290661</v>
      </c>
      <c r="F551" s="10"/>
      <c r="G551" s="10"/>
      <c r="H551" s="10"/>
      <c r="I551" s="10"/>
      <c r="J551" s="89"/>
      <c r="K551" s="24"/>
      <c r="L551" s="89"/>
    </row>
    <row r="552" spans="1:12" ht="12.75">
      <c r="A552" s="4"/>
      <c r="B552" s="4"/>
      <c r="C552" s="61"/>
      <c r="D552" s="26"/>
      <c r="E552" s="13"/>
      <c r="F552" s="10"/>
      <c r="G552" s="10"/>
      <c r="H552" s="10"/>
      <c r="I552" s="10"/>
      <c r="J552" s="89"/>
      <c r="K552" s="24"/>
      <c r="L552" s="89"/>
    </row>
    <row r="553" spans="1:12" ht="25.5">
      <c r="A553" s="4"/>
      <c r="B553" s="4"/>
      <c r="C553" s="136" t="s">
        <v>294</v>
      </c>
      <c r="D553" s="26"/>
      <c r="E553" s="13">
        <v>45309</v>
      </c>
      <c r="F553" s="10"/>
      <c r="G553" s="10">
        <v>22704</v>
      </c>
      <c r="H553" s="10">
        <v>11300</v>
      </c>
      <c r="I553" s="10">
        <v>11305</v>
      </c>
      <c r="J553" s="89"/>
      <c r="K553" s="24"/>
      <c r="L553" s="89"/>
    </row>
    <row r="554" spans="1:12" ht="12.75">
      <c r="A554" s="4"/>
      <c r="B554" s="4"/>
      <c r="C554" s="12"/>
      <c r="D554" s="26"/>
      <c r="E554" s="13"/>
      <c r="F554" s="10"/>
      <c r="G554" s="10"/>
      <c r="H554" s="10"/>
      <c r="I554" s="10"/>
      <c r="J554" s="89"/>
      <c r="K554" s="24"/>
      <c r="L554" s="89"/>
    </row>
    <row r="555" spans="1:12" ht="25.5">
      <c r="A555" s="4"/>
      <c r="B555" s="4"/>
      <c r="C555" s="12" t="s">
        <v>295</v>
      </c>
      <c r="D555" s="26" t="s">
        <v>575</v>
      </c>
      <c r="E555" s="13">
        <f>E556</f>
        <v>25045</v>
      </c>
      <c r="F555" s="10"/>
      <c r="G555" s="10">
        <v>8340</v>
      </c>
      <c r="H555" s="10">
        <v>8340</v>
      </c>
      <c r="I555" s="10">
        <v>8365</v>
      </c>
      <c r="J555" s="89"/>
      <c r="K555" s="24"/>
      <c r="L555" s="89"/>
    </row>
    <row r="556" spans="1:12" ht="12.75">
      <c r="A556" s="4"/>
      <c r="B556" s="4"/>
      <c r="C556" s="28" t="s">
        <v>461</v>
      </c>
      <c r="D556" s="26"/>
      <c r="E556" s="13">
        <v>25045</v>
      </c>
      <c r="F556" s="10"/>
      <c r="G556" s="10"/>
      <c r="H556" s="10"/>
      <c r="I556" s="10"/>
      <c r="J556" s="89"/>
      <c r="K556" s="24"/>
      <c r="L556" s="89"/>
    </row>
    <row r="557" spans="1:12" ht="25.5">
      <c r="A557" s="4"/>
      <c r="B557" s="4">
        <v>85213</v>
      </c>
      <c r="C557" s="11" t="s">
        <v>548</v>
      </c>
      <c r="D557" s="26" t="s">
        <v>233</v>
      </c>
      <c r="E557" s="13">
        <f>E558</f>
        <v>202000</v>
      </c>
      <c r="F557" s="13">
        <v>50500</v>
      </c>
      <c r="G557" s="13">
        <v>50500</v>
      </c>
      <c r="H557" s="13">
        <v>50500</v>
      </c>
      <c r="I557" s="13">
        <v>50500</v>
      </c>
      <c r="J557" s="89"/>
      <c r="K557" s="24"/>
      <c r="L557" s="89"/>
    </row>
    <row r="558" spans="1:12" ht="12.75">
      <c r="A558" s="4"/>
      <c r="B558" s="4"/>
      <c r="C558" s="28" t="s">
        <v>461</v>
      </c>
      <c r="D558" s="26"/>
      <c r="E558" s="10">
        <v>202000</v>
      </c>
      <c r="F558" s="10"/>
      <c r="G558" s="10"/>
      <c r="H558" s="10"/>
      <c r="I558" s="10"/>
      <c r="J558" s="89"/>
      <c r="K558" s="24"/>
      <c r="L558" s="89"/>
    </row>
    <row r="559" spans="1:12" ht="12.75">
      <c r="A559" s="4"/>
      <c r="B559" s="4"/>
      <c r="C559" s="12"/>
      <c r="D559" s="26"/>
      <c r="E559" s="13"/>
      <c r="F559" s="10"/>
      <c r="G559" s="10"/>
      <c r="H559" s="10"/>
      <c r="I559" s="10"/>
      <c r="J559" s="89"/>
      <c r="K559" s="24"/>
      <c r="L559" s="89"/>
    </row>
    <row r="560" spans="1:12" ht="25.5">
      <c r="A560" s="4"/>
      <c r="B560" s="4">
        <v>85214</v>
      </c>
      <c r="C560" s="11" t="s">
        <v>572</v>
      </c>
      <c r="D560" s="26" t="s">
        <v>233</v>
      </c>
      <c r="E560" s="13">
        <f>E561+E562+E563</f>
        <v>3864125</v>
      </c>
      <c r="F560" s="13">
        <f>F561+F562+F563</f>
        <v>1281450</v>
      </c>
      <c r="G560" s="13">
        <f>G561+G562+G563</f>
        <v>1116850</v>
      </c>
      <c r="H560" s="13">
        <f>H561+H562+H563</f>
        <v>715450</v>
      </c>
      <c r="I560" s="13">
        <f>I561+I562+I563</f>
        <v>750375</v>
      </c>
      <c r="J560" s="89"/>
      <c r="K560" s="24"/>
      <c r="L560" s="89"/>
    </row>
    <row r="561" spans="1:12" ht="12.75">
      <c r="A561" s="4"/>
      <c r="B561" s="8"/>
      <c r="C561" s="28" t="s">
        <v>566</v>
      </c>
      <c r="D561" s="37"/>
      <c r="E561" s="10">
        <v>1612200</v>
      </c>
      <c r="F561" s="10">
        <v>524450</v>
      </c>
      <c r="G561" s="10">
        <v>324450</v>
      </c>
      <c r="H561" s="10">
        <v>375450</v>
      </c>
      <c r="I561" s="10">
        <v>387850</v>
      </c>
      <c r="J561" s="89"/>
      <c r="K561" s="24"/>
      <c r="L561" s="89"/>
    </row>
    <row r="562" spans="1:12" ht="12.75">
      <c r="A562" s="4"/>
      <c r="B562" s="4"/>
      <c r="C562" s="28" t="s">
        <v>461</v>
      </c>
      <c r="D562" s="37"/>
      <c r="E562" s="10">
        <v>1839133</v>
      </c>
      <c r="F562" s="10">
        <v>757000</v>
      </c>
      <c r="G562" s="10">
        <v>792400</v>
      </c>
      <c r="H562" s="10">
        <v>140000</v>
      </c>
      <c r="I562" s="10">
        <v>149733</v>
      </c>
      <c r="J562" s="89"/>
      <c r="K562" s="24"/>
      <c r="L562" s="89"/>
    </row>
    <row r="563" spans="1:12" ht="22.5" customHeight="1">
      <c r="A563" s="4"/>
      <c r="B563" s="8"/>
      <c r="C563" s="9" t="s">
        <v>116</v>
      </c>
      <c r="D563" s="37"/>
      <c r="E563" s="10">
        <v>412792</v>
      </c>
      <c r="F563" s="10"/>
      <c r="G563" s="10"/>
      <c r="H563" s="10">
        <v>200000</v>
      </c>
      <c r="I563" s="10">
        <v>212792</v>
      </c>
      <c r="J563" s="89"/>
      <c r="K563" s="24"/>
      <c r="L563" s="89"/>
    </row>
    <row r="564" spans="1:12" ht="12.75">
      <c r="A564" s="4"/>
      <c r="B564" s="4">
        <v>85215</v>
      </c>
      <c r="C564" s="11" t="s">
        <v>573</v>
      </c>
      <c r="D564" s="168" t="s">
        <v>265</v>
      </c>
      <c r="E564" s="13">
        <f>E565</f>
        <v>5200000</v>
      </c>
      <c r="F564" s="10">
        <v>1300000</v>
      </c>
      <c r="G564" s="10">
        <v>1300000</v>
      </c>
      <c r="H564" s="10">
        <v>1300000</v>
      </c>
      <c r="I564" s="10">
        <v>1300000</v>
      </c>
      <c r="J564" s="89"/>
      <c r="K564" s="24"/>
      <c r="L564" s="89"/>
    </row>
    <row r="565" spans="1:12" ht="12.75">
      <c r="A565" s="4"/>
      <c r="B565" s="8"/>
      <c r="C565" s="28" t="s">
        <v>566</v>
      </c>
      <c r="D565" s="54"/>
      <c r="E565" s="10">
        <v>5200000</v>
      </c>
      <c r="F565" s="10"/>
      <c r="G565" s="10"/>
      <c r="H565" s="10"/>
      <c r="I565" s="10"/>
      <c r="J565" s="89"/>
      <c r="K565" s="24"/>
      <c r="L565" s="89"/>
    </row>
    <row r="566" spans="1:12" ht="12.75">
      <c r="A566" s="4"/>
      <c r="B566" s="8"/>
      <c r="C566" s="28"/>
      <c r="D566" s="55"/>
      <c r="E566" s="10"/>
      <c r="F566" s="10"/>
      <c r="G566" s="10"/>
      <c r="H566" s="10"/>
      <c r="I566" s="10"/>
      <c r="J566" s="89"/>
      <c r="K566" s="24"/>
      <c r="L566" s="89"/>
    </row>
    <row r="567" spans="1:12" ht="12.75">
      <c r="A567" s="4"/>
      <c r="B567" s="4">
        <v>85216</v>
      </c>
      <c r="C567" s="126" t="s">
        <v>574</v>
      </c>
      <c r="E567" s="13">
        <f>E568+E570</f>
        <v>40003</v>
      </c>
      <c r="F567" s="13">
        <f>F568+F570</f>
        <v>35198</v>
      </c>
      <c r="G567" s="13">
        <f>G568+G570</f>
        <v>4805</v>
      </c>
      <c r="H567" s="13">
        <f>H568+H570</f>
        <v>0</v>
      </c>
      <c r="I567" s="13">
        <f>I568+I570</f>
        <v>0</v>
      </c>
      <c r="J567" s="89"/>
      <c r="K567" s="24"/>
      <c r="L567" s="89"/>
    </row>
    <row r="568" spans="1:12" ht="25.5">
      <c r="A568" s="4"/>
      <c r="B568" s="8"/>
      <c r="C568" s="28" t="s">
        <v>461</v>
      </c>
      <c r="D568" s="26" t="s">
        <v>233</v>
      </c>
      <c r="E568" s="10">
        <v>25248</v>
      </c>
      <c r="F568" s="10">
        <v>25248</v>
      </c>
      <c r="G568" s="10"/>
      <c r="H568" s="10"/>
      <c r="I568" s="10"/>
      <c r="J568" s="89"/>
      <c r="K568" s="24"/>
      <c r="L568" s="89"/>
    </row>
    <row r="569" spans="1:12" ht="12.75">
      <c r="A569" s="4"/>
      <c r="B569" s="8"/>
      <c r="C569" s="9"/>
      <c r="D569" s="54"/>
      <c r="E569" s="10"/>
      <c r="F569" s="10"/>
      <c r="G569" s="10"/>
      <c r="H569" s="10"/>
      <c r="I569" s="10"/>
      <c r="J569" s="89"/>
      <c r="K569" s="24"/>
      <c r="L569" s="89"/>
    </row>
    <row r="570" spans="1:12" ht="25.5">
      <c r="A570" s="4"/>
      <c r="B570" s="8"/>
      <c r="C570" s="28" t="s">
        <v>461</v>
      </c>
      <c r="D570" s="30" t="s">
        <v>575</v>
      </c>
      <c r="E570" s="10">
        <v>14755</v>
      </c>
      <c r="F570" s="10">
        <v>9950</v>
      </c>
      <c r="G570" s="10">
        <v>4805</v>
      </c>
      <c r="H570" s="10"/>
      <c r="I570" s="10"/>
      <c r="J570" s="89"/>
      <c r="K570" s="24"/>
      <c r="L570" s="89"/>
    </row>
    <row r="571" spans="1:12" ht="12.75">
      <c r="A571" s="4"/>
      <c r="B571" s="4"/>
      <c r="C571" s="9"/>
      <c r="D571" s="30"/>
      <c r="E571" s="10"/>
      <c r="F571" s="10"/>
      <c r="G571" s="10"/>
      <c r="H571" s="10"/>
      <c r="I571" s="10"/>
      <c r="J571" s="89"/>
      <c r="K571" s="24"/>
      <c r="L571" s="89"/>
    </row>
    <row r="572" spans="1:12" ht="25.5">
      <c r="A572" s="4"/>
      <c r="B572" s="4">
        <v>85218</v>
      </c>
      <c r="C572" s="126" t="s">
        <v>576</v>
      </c>
      <c r="D572" s="26" t="s">
        <v>233</v>
      </c>
      <c r="E572" s="13">
        <f>E573</f>
        <v>58600</v>
      </c>
      <c r="F572" s="10">
        <v>14650</v>
      </c>
      <c r="G572" s="10">
        <v>14650</v>
      </c>
      <c r="H572" s="10">
        <v>14650</v>
      </c>
      <c r="I572" s="10">
        <v>14650</v>
      </c>
      <c r="J572" s="89"/>
      <c r="K572" s="24"/>
      <c r="L572" s="89"/>
    </row>
    <row r="573" spans="1:12" ht="12.75">
      <c r="A573" s="4"/>
      <c r="B573" s="8"/>
      <c r="C573" s="28" t="s">
        <v>566</v>
      </c>
      <c r="D573" s="163"/>
      <c r="E573" s="10">
        <v>58600</v>
      </c>
      <c r="F573" s="17"/>
      <c r="G573" s="10"/>
      <c r="H573" s="10"/>
      <c r="I573" s="10"/>
      <c r="J573" s="89"/>
      <c r="K573" s="24"/>
      <c r="L573" s="89"/>
    </row>
    <row r="574" spans="1:12" ht="12.75">
      <c r="A574" s="4" t="s">
        <v>259</v>
      </c>
      <c r="B574" s="4">
        <v>85219</v>
      </c>
      <c r="C574" s="11" t="s">
        <v>577</v>
      </c>
      <c r="E574" s="13">
        <f>E575+E577+E581+E578+E579+E576+E582</f>
        <v>3640600</v>
      </c>
      <c r="F574" s="13">
        <f>F575+F577+F581+F578+F579+F576+F582</f>
        <v>939175</v>
      </c>
      <c r="G574" s="13">
        <f>G575+G577+G581+G578+G579+G576+G582</f>
        <v>752445</v>
      </c>
      <c r="H574" s="13">
        <f>H575+H577+H581+H578+H579+H576+H582</f>
        <v>936625</v>
      </c>
      <c r="I574" s="13">
        <f>I575+I577+I581+I578+I579+I576+I582</f>
        <v>1012355</v>
      </c>
      <c r="J574" s="89"/>
      <c r="K574" s="24"/>
      <c r="L574" s="89"/>
    </row>
    <row r="575" spans="1:12" ht="25.5">
      <c r="A575" s="4"/>
      <c r="B575" s="4"/>
      <c r="C575" s="28" t="s">
        <v>566</v>
      </c>
      <c r="D575" s="26" t="s">
        <v>233</v>
      </c>
      <c r="E575" s="10">
        <v>1726000</v>
      </c>
      <c r="F575" s="17">
        <v>421925</v>
      </c>
      <c r="G575" s="17">
        <v>434625</v>
      </c>
      <c r="H575" s="10">
        <v>434625</v>
      </c>
      <c r="I575" s="10">
        <v>434825</v>
      </c>
      <c r="J575" s="89"/>
      <c r="K575" s="24"/>
      <c r="L575" s="89"/>
    </row>
    <row r="576" spans="1:12" ht="12.75">
      <c r="A576" s="4"/>
      <c r="B576" s="4"/>
      <c r="C576" s="28" t="s">
        <v>459</v>
      </c>
      <c r="D576" s="26"/>
      <c r="E576" s="10">
        <v>670557</v>
      </c>
      <c r="F576" s="17"/>
      <c r="G576" s="17"/>
      <c r="H576" s="10">
        <v>335000</v>
      </c>
      <c r="I576" s="10">
        <v>335557</v>
      </c>
      <c r="J576" s="89"/>
      <c r="K576" s="24"/>
      <c r="L576" s="89"/>
    </row>
    <row r="577" spans="1:12" ht="12.75">
      <c r="A577" s="4"/>
      <c r="B577" s="4"/>
      <c r="C577" s="28" t="s">
        <v>461</v>
      </c>
      <c r="D577" s="30" t="s">
        <v>785</v>
      </c>
      <c r="E577" s="10">
        <v>414443</v>
      </c>
      <c r="F577" s="17">
        <v>271250</v>
      </c>
      <c r="G577" s="17">
        <v>143193</v>
      </c>
      <c r="H577" s="17">
        <v>0</v>
      </c>
      <c r="I577" s="17">
        <v>0</v>
      </c>
      <c r="J577" s="89"/>
      <c r="K577" s="24"/>
      <c r="L577" s="89"/>
    </row>
    <row r="578" spans="1:12" ht="12.75">
      <c r="A578" s="4"/>
      <c r="B578" s="4"/>
      <c r="C578" s="28" t="s">
        <v>362</v>
      </c>
      <c r="D578" s="30" t="s">
        <v>785</v>
      </c>
      <c r="E578" s="10">
        <v>5000</v>
      </c>
      <c r="F578" s="17"/>
      <c r="G578" s="17"/>
      <c r="H578" s="17">
        <v>5000</v>
      </c>
      <c r="I578" s="17"/>
      <c r="J578" s="89"/>
      <c r="K578" s="24"/>
      <c r="L578" s="89"/>
    </row>
    <row r="579" spans="1:12" ht="25.5">
      <c r="A579" s="4"/>
      <c r="B579" s="4"/>
      <c r="C579" s="9" t="s">
        <v>490</v>
      </c>
      <c r="D579" s="30" t="s">
        <v>785</v>
      </c>
      <c r="E579" s="10">
        <v>67600</v>
      </c>
      <c r="F579" s="17">
        <v>30000</v>
      </c>
      <c r="G579" s="17">
        <v>12627</v>
      </c>
      <c r="H579" s="17"/>
      <c r="I579" s="17">
        <v>24973</v>
      </c>
      <c r="J579" s="89"/>
      <c r="K579" s="24"/>
      <c r="L579" s="89"/>
    </row>
    <row r="580" spans="1:12" ht="12.75">
      <c r="A580" s="4"/>
      <c r="B580" s="4"/>
      <c r="C580" s="28"/>
      <c r="D580" s="30"/>
      <c r="E580" s="10"/>
      <c r="F580" s="17"/>
      <c r="G580" s="17"/>
      <c r="H580" s="17"/>
      <c r="I580" s="17"/>
      <c r="J580" s="89"/>
      <c r="K580" s="24"/>
      <c r="L580" s="89"/>
    </row>
    <row r="581" spans="1:12" ht="25.5" customHeight="1">
      <c r="A581" s="4"/>
      <c r="B581" s="4"/>
      <c r="C581" s="28" t="s">
        <v>527</v>
      </c>
      <c r="D581" s="30" t="s">
        <v>528</v>
      </c>
      <c r="E581" s="10">
        <v>703000</v>
      </c>
      <c r="F581" s="17">
        <v>216000</v>
      </c>
      <c r="G581" s="17">
        <v>162000</v>
      </c>
      <c r="H581" s="17">
        <v>162000</v>
      </c>
      <c r="I581" s="17">
        <v>163000</v>
      </c>
      <c r="J581" s="89"/>
      <c r="K581" s="24"/>
      <c r="L581" s="89"/>
    </row>
    <row r="582" spans="1:12" ht="12.75">
      <c r="A582" s="4"/>
      <c r="B582" s="4"/>
      <c r="C582" s="9" t="s">
        <v>98</v>
      </c>
      <c r="D582" s="37"/>
      <c r="E582" s="10">
        <v>54000</v>
      </c>
      <c r="F582" s="10"/>
      <c r="G582" s="10"/>
      <c r="H582" s="10"/>
      <c r="I582" s="10">
        <v>54000</v>
      </c>
      <c r="J582" s="89"/>
      <c r="K582" s="24"/>
      <c r="L582" s="89"/>
    </row>
    <row r="583" spans="1:12" ht="25.5">
      <c r="A583" s="4"/>
      <c r="B583" s="4">
        <v>85220</v>
      </c>
      <c r="C583" s="11" t="s">
        <v>578</v>
      </c>
      <c r="D583" s="30" t="s">
        <v>579</v>
      </c>
      <c r="E583" s="13">
        <f>SUM(E584:E584)</f>
        <v>380000</v>
      </c>
      <c r="F583" s="13">
        <v>95000</v>
      </c>
      <c r="G583" s="13">
        <v>95000</v>
      </c>
      <c r="H583" s="13">
        <v>95000</v>
      </c>
      <c r="I583" s="13">
        <v>95000</v>
      </c>
      <c r="J583" s="89"/>
      <c r="K583" s="24"/>
      <c r="L583" s="89"/>
    </row>
    <row r="584" spans="1:12" ht="12.75">
      <c r="A584" s="4"/>
      <c r="B584" s="8"/>
      <c r="C584" s="28" t="s">
        <v>566</v>
      </c>
      <c r="D584" s="30"/>
      <c r="E584" s="10">
        <v>380000</v>
      </c>
      <c r="F584" s="10"/>
      <c r="G584" s="10"/>
      <c r="H584" s="10"/>
      <c r="I584" s="10"/>
      <c r="J584" s="89"/>
      <c r="K584" s="24"/>
      <c r="L584" s="89"/>
    </row>
    <row r="585" spans="1:12" ht="12.75">
      <c r="A585" s="4"/>
      <c r="B585" s="8"/>
      <c r="C585" s="9"/>
      <c r="D585" s="37"/>
      <c r="E585" s="10"/>
      <c r="F585" s="10"/>
      <c r="G585" s="10"/>
      <c r="H585" s="10"/>
      <c r="I585" s="10"/>
      <c r="J585" s="89"/>
      <c r="K585" s="24"/>
      <c r="L585" s="89"/>
    </row>
    <row r="586" spans="1:12" ht="24.75" customHeight="1">
      <c r="A586" s="4"/>
      <c r="B586" s="4">
        <v>85226</v>
      </c>
      <c r="C586" s="11" t="s">
        <v>583</v>
      </c>
      <c r="D586" s="26" t="s">
        <v>584</v>
      </c>
      <c r="E586" s="13">
        <f>E587</f>
        <v>283400</v>
      </c>
      <c r="F586" s="13">
        <v>79760</v>
      </c>
      <c r="G586" s="13">
        <v>79700</v>
      </c>
      <c r="H586" s="13">
        <v>69360</v>
      </c>
      <c r="I586" s="13">
        <v>54580</v>
      </c>
      <c r="J586" s="89"/>
      <c r="K586" s="24"/>
      <c r="L586" s="89"/>
    </row>
    <row r="587" spans="1:12" ht="12.75">
      <c r="A587" s="8"/>
      <c r="B587" s="8"/>
      <c r="C587" s="28" t="s">
        <v>566</v>
      </c>
      <c r="E587" s="10">
        <v>283400</v>
      </c>
      <c r="F587" s="10"/>
      <c r="G587" s="10"/>
      <c r="H587" s="10"/>
      <c r="I587" s="10"/>
      <c r="J587" s="89"/>
      <c r="K587" s="24"/>
      <c r="L587" s="89"/>
    </row>
    <row r="588" spans="1:12" ht="12.75">
      <c r="A588" s="8"/>
      <c r="B588" s="8"/>
      <c r="D588" s="54"/>
      <c r="E588" s="10"/>
      <c r="F588" s="13"/>
      <c r="G588" s="13"/>
      <c r="H588" s="13"/>
      <c r="I588" s="13"/>
      <c r="J588" s="89"/>
      <c r="K588" s="24"/>
      <c r="L588" s="89"/>
    </row>
    <row r="589" spans="1:12" ht="25.5">
      <c r="A589" s="4"/>
      <c r="B589" s="4">
        <v>85228</v>
      </c>
      <c r="C589" s="11" t="s">
        <v>585</v>
      </c>
      <c r="D589" s="30" t="s">
        <v>579</v>
      </c>
      <c r="E589" s="13">
        <f>E590+E591</f>
        <v>833600</v>
      </c>
      <c r="F589" s="13">
        <v>194750</v>
      </c>
      <c r="G589" s="13">
        <v>194750</v>
      </c>
      <c r="H589" s="13">
        <v>222050</v>
      </c>
      <c r="I589" s="13">
        <v>222050</v>
      </c>
      <c r="J589" s="89"/>
      <c r="K589" s="24"/>
      <c r="L589" s="89"/>
    </row>
    <row r="590" spans="1:12" ht="12.75">
      <c r="A590" s="4"/>
      <c r="B590" s="8"/>
      <c r="C590" s="28" t="s">
        <v>566</v>
      </c>
      <c r="D590" s="30"/>
      <c r="E590" s="10">
        <v>754600</v>
      </c>
      <c r="F590" s="13"/>
      <c r="G590" s="13"/>
      <c r="H590" s="10"/>
      <c r="I590" s="10"/>
      <c r="J590" s="89"/>
      <c r="K590" s="24"/>
      <c r="L590" s="89"/>
    </row>
    <row r="591" spans="1:12" ht="12.75">
      <c r="A591" s="4"/>
      <c r="B591" s="8"/>
      <c r="C591" s="28" t="s">
        <v>461</v>
      </c>
      <c r="D591" s="37"/>
      <c r="E591" s="10">
        <v>79000</v>
      </c>
      <c r="F591" s="10"/>
      <c r="G591" s="10"/>
      <c r="H591" s="10"/>
      <c r="I591" s="10"/>
      <c r="J591" s="89"/>
      <c r="K591" s="24"/>
      <c r="L591" s="89"/>
    </row>
    <row r="592" spans="1:12" ht="12.75">
      <c r="A592" s="4"/>
      <c r="B592" s="8"/>
      <c r="C592" s="28"/>
      <c r="D592" s="37"/>
      <c r="E592" s="10"/>
      <c r="F592" s="10"/>
      <c r="G592" s="10"/>
      <c r="H592" s="10"/>
      <c r="I592" s="10"/>
      <c r="J592" s="89"/>
      <c r="K592" s="24"/>
      <c r="L592" s="89"/>
    </row>
    <row r="593" spans="1:12" ht="12.75">
      <c r="A593" s="4"/>
      <c r="B593" s="4">
        <v>85295</v>
      </c>
      <c r="C593" s="11" t="s">
        <v>587</v>
      </c>
      <c r="D593" s="37"/>
      <c r="E593" s="13">
        <f>E594+E597+E599+E602+E604</f>
        <v>838290</v>
      </c>
      <c r="F593" s="13">
        <f>F594+F597+F599+F602+F604</f>
        <v>155625</v>
      </c>
      <c r="G593" s="13">
        <f>G594+G597+G599+G602+G604</f>
        <v>199349</v>
      </c>
      <c r="H593" s="13">
        <f>H594+H597+H599+H602+H604</f>
        <v>256566</v>
      </c>
      <c r="I593" s="13">
        <f>I594+I597+I599+I602+I604</f>
        <v>226750</v>
      </c>
      <c r="J593" s="89"/>
      <c r="K593" s="24"/>
      <c r="L593" s="89"/>
    </row>
    <row r="594" spans="1:12" ht="25.5">
      <c r="A594" s="8"/>
      <c r="B594" s="8"/>
      <c r="C594" s="13" t="s">
        <v>588</v>
      </c>
      <c r="D594" s="30" t="s">
        <v>579</v>
      </c>
      <c r="E594" s="10">
        <f>E595+E596</f>
        <v>606200</v>
      </c>
      <c r="F594" s="10">
        <f>F595+F596</f>
        <v>144050</v>
      </c>
      <c r="G594" s="10">
        <f>G595+G596</f>
        <v>149174</v>
      </c>
      <c r="H594" s="10">
        <f>H595+H596</f>
        <v>204891</v>
      </c>
      <c r="I594" s="10">
        <f>I595+I596</f>
        <v>108085</v>
      </c>
      <c r="J594" s="89"/>
      <c r="K594" s="24"/>
      <c r="L594" s="89"/>
    </row>
    <row r="595" spans="1:12" ht="12.75">
      <c r="A595" s="8"/>
      <c r="B595" s="8"/>
      <c r="C595" s="28" t="s">
        <v>566</v>
      </c>
      <c r="D595" s="30"/>
      <c r="E595" s="10">
        <v>547270</v>
      </c>
      <c r="F595" s="10">
        <v>144050</v>
      </c>
      <c r="G595" s="10">
        <v>144050</v>
      </c>
      <c r="H595" s="10">
        <v>151085</v>
      </c>
      <c r="I595" s="10">
        <v>108085</v>
      </c>
      <c r="J595" s="89"/>
      <c r="K595" s="24"/>
      <c r="L595" s="89"/>
    </row>
    <row r="596" spans="1:12" ht="12.75">
      <c r="A596" s="8"/>
      <c r="B596" s="8"/>
      <c r="C596" s="9" t="s">
        <v>491</v>
      </c>
      <c r="D596" s="54"/>
      <c r="E596" s="10">
        <v>58930</v>
      </c>
      <c r="F596" s="10"/>
      <c r="G596" s="10">
        <v>5124</v>
      </c>
      <c r="H596" s="10">
        <v>53806</v>
      </c>
      <c r="I596" s="10"/>
      <c r="J596" s="89"/>
      <c r="K596" s="24"/>
      <c r="L596" s="89"/>
    </row>
    <row r="597" spans="1:12" ht="25.5">
      <c r="A597" s="8"/>
      <c r="B597" s="8"/>
      <c r="C597" s="13" t="s">
        <v>589</v>
      </c>
      <c r="D597" s="30" t="s">
        <v>579</v>
      </c>
      <c r="E597" s="13">
        <f>E598</f>
        <v>36000</v>
      </c>
      <c r="F597" s="10">
        <v>9000</v>
      </c>
      <c r="G597" s="10">
        <v>9000</v>
      </c>
      <c r="H597" s="10">
        <v>9000</v>
      </c>
      <c r="I597" s="10">
        <v>9000</v>
      </c>
      <c r="J597" s="89"/>
      <c r="K597" s="24"/>
      <c r="L597" s="89"/>
    </row>
    <row r="598" spans="1:12" ht="12.75">
      <c r="A598" s="8"/>
      <c r="B598" s="8"/>
      <c r="C598" s="28" t="s">
        <v>566</v>
      </c>
      <c r="D598" s="30"/>
      <c r="E598" s="13">
        <v>36000</v>
      </c>
      <c r="F598" s="10"/>
      <c r="G598" s="10"/>
      <c r="H598" s="10"/>
      <c r="I598" s="10"/>
      <c r="J598" s="89"/>
      <c r="K598" s="24"/>
      <c r="L598" s="89"/>
    </row>
    <row r="599" spans="1:12" ht="25.5">
      <c r="A599" s="8"/>
      <c r="B599" s="8"/>
      <c r="C599" s="13" t="s">
        <v>227</v>
      </c>
      <c r="D599" s="158" t="s">
        <v>248</v>
      </c>
      <c r="E599" s="13">
        <f>E600</f>
        <v>13300</v>
      </c>
      <c r="F599" s="10">
        <v>2575</v>
      </c>
      <c r="G599" s="10">
        <v>2575</v>
      </c>
      <c r="H599" s="10">
        <v>4075</v>
      </c>
      <c r="I599" s="10">
        <v>4075</v>
      </c>
      <c r="J599" s="89"/>
      <c r="K599" s="24"/>
      <c r="L599" s="89"/>
    </row>
    <row r="600" spans="1:12" ht="12.75">
      <c r="A600" s="8"/>
      <c r="B600" s="8"/>
      <c r="C600" s="28" t="s">
        <v>566</v>
      </c>
      <c r="D600" s="30"/>
      <c r="E600" s="10">
        <v>13300</v>
      </c>
      <c r="F600" s="10"/>
      <c r="G600" s="10"/>
      <c r="H600" s="10"/>
      <c r="I600" s="10"/>
      <c r="J600" s="89"/>
      <c r="K600" s="24"/>
      <c r="L600" s="89"/>
    </row>
    <row r="601" spans="1:12" ht="12.75">
      <c r="A601" s="8"/>
      <c r="B601" s="8"/>
      <c r="C601" s="28"/>
      <c r="D601" s="30"/>
      <c r="E601" s="10"/>
      <c r="F601" s="10"/>
      <c r="G601" s="10"/>
      <c r="H601" s="10"/>
      <c r="I601" s="10"/>
      <c r="J601" s="89"/>
      <c r="K601" s="24"/>
      <c r="L601" s="89"/>
    </row>
    <row r="602" spans="1:12" ht="12.75">
      <c r="A602" s="8"/>
      <c r="B602" s="8"/>
      <c r="C602" s="13" t="s">
        <v>226</v>
      </c>
      <c r="D602" s="158" t="s">
        <v>248</v>
      </c>
      <c r="E602" s="13">
        <f>E603</f>
        <v>3000</v>
      </c>
      <c r="F602" s="10"/>
      <c r="G602" s="10"/>
      <c r="H602" s="10"/>
      <c r="I602" s="10">
        <v>3000</v>
      </c>
      <c r="J602" s="89"/>
      <c r="K602" s="24"/>
      <c r="L602" s="89"/>
    </row>
    <row r="603" spans="1:12" ht="12.75">
      <c r="A603" s="8"/>
      <c r="B603" s="8"/>
      <c r="C603" s="28" t="s">
        <v>566</v>
      </c>
      <c r="D603" s="54"/>
      <c r="E603" s="10">
        <v>3000</v>
      </c>
      <c r="F603" s="10"/>
      <c r="G603" s="10"/>
      <c r="H603" s="10"/>
      <c r="I603" s="10"/>
      <c r="J603" s="89"/>
      <c r="K603" s="24"/>
      <c r="L603" s="89"/>
    </row>
    <row r="604" spans="1:12" ht="28.5" customHeight="1">
      <c r="A604" s="8"/>
      <c r="B604" s="8"/>
      <c r="C604" s="13" t="s">
        <v>269</v>
      </c>
      <c r="D604" s="38" t="s">
        <v>233</v>
      </c>
      <c r="E604" s="13">
        <f>E605</f>
        <v>179790</v>
      </c>
      <c r="F604" s="10"/>
      <c r="G604" s="10">
        <v>38600</v>
      </c>
      <c r="H604" s="10">
        <v>38600</v>
      </c>
      <c r="I604" s="10">
        <v>102590</v>
      </c>
      <c r="J604" s="89"/>
      <c r="K604" s="24"/>
      <c r="L604" s="89"/>
    </row>
    <row r="605" spans="1:12" ht="25.5">
      <c r="A605" s="8"/>
      <c r="B605" s="8"/>
      <c r="C605" s="158" t="s">
        <v>270</v>
      </c>
      <c r="D605" s="54"/>
      <c r="E605" s="13">
        <v>179790</v>
      </c>
      <c r="F605" s="10"/>
      <c r="G605" s="10"/>
      <c r="H605" s="10"/>
      <c r="I605" s="10"/>
      <c r="J605" s="89"/>
      <c r="K605" s="24"/>
      <c r="L605" s="89"/>
    </row>
    <row r="606" spans="1:12" ht="26.25" customHeight="1">
      <c r="A606" s="2">
        <v>853</v>
      </c>
      <c r="B606" s="2"/>
      <c r="C606" s="3" t="s">
        <v>434</v>
      </c>
      <c r="D606" s="69"/>
      <c r="E606" s="3">
        <f>E608+E618+E621+E627+E634+E631+E624</f>
        <v>4622564</v>
      </c>
      <c r="F606" s="3">
        <f>F608+F618+F621+F627+F634+F631+F624</f>
        <v>1288575</v>
      </c>
      <c r="G606" s="3">
        <f>G608+G618+G621+G627+G634+G631+G624</f>
        <v>1082675</v>
      </c>
      <c r="H606" s="3">
        <f>H608+H618+H621+H627+H634+H631+H624</f>
        <v>1055875</v>
      </c>
      <c r="I606" s="3">
        <f>I608+I618+I621+I627+I634+I631+I624</f>
        <v>1195439</v>
      </c>
      <c r="J606" s="89"/>
      <c r="K606" s="24"/>
      <c r="L606" s="89"/>
    </row>
    <row r="607" spans="1:12" ht="12.75">
      <c r="A607" s="8"/>
      <c r="B607" s="8"/>
      <c r="C607" s="28"/>
      <c r="D607" s="54"/>
      <c r="E607" s="10"/>
      <c r="F607" s="10"/>
      <c r="G607" s="10"/>
      <c r="H607" s="10"/>
      <c r="I607" s="10"/>
      <c r="J607" s="89"/>
      <c r="K607" s="24"/>
      <c r="L607" s="89"/>
    </row>
    <row r="608" spans="1:12" ht="22.5" customHeight="1">
      <c r="A608" s="4"/>
      <c r="B608" s="4">
        <v>85305</v>
      </c>
      <c r="C608" s="11" t="s">
        <v>567</v>
      </c>
      <c r="D608" s="37"/>
      <c r="E608" s="13">
        <f>E610+E611+E612+E614+E615+E616</f>
        <v>2409500</v>
      </c>
      <c r="F608" s="13">
        <f>F610+F611+F612+F614+F615+F616</f>
        <v>682700</v>
      </c>
      <c r="G608" s="13">
        <f>G610+G611+G612+G614+G615+G616</f>
        <v>590900</v>
      </c>
      <c r="H608" s="13">
        <f>H610+H611+H612+H614+H615+H616</f>
        <v>562600</v>
      </c>
      <c r="I608" s="13">
        <f>I610+I611+I612+I614+I615+I616</f>
        <v>573300</v>
      </c>
      <c r="J608" s="89"/>
      <c r="K608" s="24"/>
      <c r="L608" s="89"/>
    </row>
    <row r="609" spans="1:12" s="130" customFormat="1" ht="12.75">
      <c r="A609" s="127"/>
      <c r="B609" s="127"/>
      <c r="C609" s="95" t="s">
        <v>547</v>
      </c>
      <c r="D609" s="37"/>
      <c r="E609" s="11"/>
      <c r="F609" s="13"/>
      <c r="G609" s="13"/>
      <c r="H609" s="13"/>
      <c r="I609" s="13"/>
      <c r="J609" s="128"/>
      <c r="K609" s="129"/>
      <c r="L609" s="128"/>
    </row>
    <row r="610" spans="1:12" ht="12.75">
      <c r="A610" s="4"/>
      <c r="B610" s="4"/>
      <c r="C610" s="13" t="s">
        <v>568</v>
      </c>
      <c r="D610" s="30" t="s">
        <v>568</v>
      </c>
      <c r="E610" s="13">
        <v>340000</v>
      </c>
      <c r="F610" s="10">
        <v>96900</v>
      </c>
      <c r="G610" s="10">
        <v>84600</v>
      </c>
      <c r="H610" s="10">
        <v>80300</v>
      </c>
      <c r="I610" s="10">
        <v>78200</v>
      </c>
      <c r="J610" s="89"/>
      <c r="K610" s="24"/>
      <c r="L610" s="89"/>
    </row>
    <row r="611" spans="1:12" ht="12.75">
      <c r="A611" s="4"/>
      <c r="B611" s="4"/>
      <c r="C611" s="9" t="s">
        <v>99</v>
      </c>
      <c r="D611" s="54"/>
      <c r="E611" s="10">
        <v>12200</v>
      </c>
      <c r="F611" s="10"/>
      <c r="G611" s="10"/>
      <c r="H611" s="10"/>
      <c r="I611" s="10">
        <v>12200</v>
      </c>
      <c r="J611" s="89"/>
      <c r="K611" s="24"/>
      <c r="L611" s="89"/>
    </row>
    <row r="612" spans="1:12" ht="12.75">
      <c r="A612" s="4"/>
      <c r="B612" s="4"/>
      <c r="C612" s="13" t="s">
        <v>569</v>
      </c>
      <c r="D612" s="30" t="s">
        <v>569</v>
      </c>
      <c r="E612" s="13">
        <v>890000</v>
      </c>
      <c r="F612" s="17">
        <v>258200</v>
      </c>
      <c r="G612" s="17">
        <v>220900</v>
      </c>
      <c r="H612" s="17">
        <v>210900</v>
      </c>
      <c r="I612" s="17">
        <v>200000</v>
      </c>
      <c r="J612" s="89"/>
      <c r="K612" s="24"/>
      <c r="L612" s="89"/>
    </row>
    <row r="613" spans="1:12" ht="12.75">
      <c r="A613" s="4"/>
      <c r="B613" s="4"/>
      <c r="C613" s="13"/>
      <c r="D613" s="30"/>
      <c r="E613" s="13"/>
      <c r="F613" s="17"/>
      <c r="G613" s="17"/>
      <c r="H613" s="17"/>
      <c r="I613" s="17"/>
      <c r="J613" s="89"/>
      <c r="K613" s="24"/>
      <c r="L613" s="89"/>
    </row>
    <row r="614" spans="1:12" ht="12.75">
      <c r="A614" s="4"/>
      <c r="B614" s="4"/>
      <c r="C614" s="13" t="s">
        <v>570</v>
      </c>
      <c r="D614" s="30" t="s">
        <v>570</v>
      </c>
      <c r="E614" s="13">
        <v>527000</v>
      </c>
      <c r="F614" s="10">
        <v>150400</v>
      </c>
      <c r="G614" s="10">
        <v>131000</v>
      </c>
      <c r="H614" s="10">
        <v>124400</v>
      </c>
      <c r="I614" s="10">
        <v>121200</v>
      </c>
      <c r="J614" s="89"/>
      <c r="K614" s="24"/>
      <c r="L614" s="89"/>
    </row>
    <row r="615" spans="1:12" ht="12.75">
      <c r="A615" s="4"/>
      <c r="B615" s="8"/>
      <c r="C615" s="9" t="s">
        <v>99</v>
      </c>
      <c r="D615" s="54"/>
      <c r="E615" s="10">
        <v>18300</v>
      </c>
      <c r="F615" s="10"/>
      <c r="G615" s="10"/>
      <c r="H615" s="10"/>
      <c r="I615" s="10">
        <v>18300</v>
      </c>
      <c r="J615" s="89"/>
      <c r="K615" s="24"/>
      <c r="L615" s="89"/>
    </row>
    <row r="616" spans="1:12" ht="12.75">
      <c r="A616" s="4"/>
      <c r="B616" s="4"/>
      <c r="C616" s="12" t="s">
        <v>571</v>
      </c>
      <c r="D616" s="26" t="s">
        <v>571</v>
      </c>
      <c r="E616" s="13">
        <v>622000</v>
      </c>
      <c r="F616" s="10">
        <v>177200</v>
      </c>
      <c r="G616" s="10">
        <v>154400</v>
      </c>
      <c r="H616" s="10">
        <v>147000</v>
      </c>
      <c r="I616" s="10">
        <v>143400</v>
      </c>
      <c r="J616" s="89"/>
      <c r="K616" s="24"/>
      <c r="L616" s="89"/>
    </row>
    <row r="617" spans="1:12" ht="12.75">
      <c r="A617" s="8"/>
      <c r="B617" s="8"/>
      <c r="C617" s="28"/>
      <c r="D617" s="54"/>
      <c r="E617" s="10"/>
      <c r="F617" s="10"/>
      <c r="G617" s="10"/>
      <c r="H617" s="10"/>
      <c r="I617" s="10"/>
      <c r="J617" s="89"/>
      <c r="K617" s="24"/>
      <c r="L617" s="89"/>
    </row>
    <row r="618" spans="1:12" ht="38.25">
      <c r="A618" s="8"/>
      <c r="B618" s="4">
        <v>85321</v>
      </c>
      <c r="C618" s="11" t="s">
        <v>580</v>
      </c>
      <c r="D618" s="30" t="s">
        <v>409</v>
      </c>
      <c r="E618" s="13">
        <f>E619+E620</f>
        <v>234000</v>
      </c>
      <c r="F618" s="13">
        <v>58500</v>
      </c>
      <c r="G618" s="13">
        <v>58500</v>
      </c>
      <c r="H618" s="13">
        <v>58500</v>
      </c>
      <c r="I618" s="13">
        <v>58500</v>
      </c>
      <c r="J618" s="89"/>
      <c r="K618" s="24"/>
      <c r="L618" s="89"/>
    </row>
    <row r="619" spans="1:12" ht="12.75">
      <c r="A619" s="8"/>
      <c r="B619" s="4"/>
      <c r="C619" s="28" t="s">
        <v>566</v>
      </c>
      <c r="E619" s="10">
        <v>38000</v>
      </c>
      <c r="F619" s="13"/>
      <c r="G619" s="13"/>
      <c r="H619" s="13"/>
      <c r="I619" s="13"/>
      <c r="J619" s="89"/>
      <c r="K619" s="24"/>
      <c r="L619" s="89"/>
    </row>
    <row r="620" spans="1:12" ht="12.75">
      <c r="A620" s="8"/>
      <c r="B620" s="8"/>
      <c r="C620" s="28" t="s">
        <v>461</v>
      </c>
      <c r="E620" s="10">
        <v>196000</v>
      </c>
      <c r="F620" s="10"/>
      <c r="G620" s="10"/>
      <c r="H620" s="10"/>
      <c r="I620" s="10"/>
      <c r="J620" s="89"/>
      <c r="K620" s="24"/>
      <c r="L620" s="89"/>
    </row>
    <row r="621" spans="1:12" ht="12.75">
      <c r="A621" s="4"/>
      <c r="B621" s="4">
        <v>85322</v>
      </c>
      <c r="C621" s="11" t="s">
        <v>581</v>
      </c>
      <c r="D621" s="37"/>
      <c r="E621" s="110">
        <f>E622</f>
        <v>38400</v>
      </c>
      <c r="F621" s="13">
        <v>9600</v>
      </c>
      <c r="G621" s="13">
        <v>9600</v>
      </c>
      <c r="H621" s="13">
        <v>9600</v>
      </c>
      <c r="I621" s="13">
        <v>9600</v>
      </c>
      <c r="J621" s="89"/>
      <c r="K621" s="24"/>
      <c r="L621" s="89"/>
    </row>
    <row r="622" spans="1:12" ht="25.5">
      <c r="A622" s="4"/>
      <c r="B622" s="4"/>
      <c r="C622" s="13" t="s">
        <v>582</v>
      </c>
      <c r="D622" s="30" t="s">
        <v>579</v>
      </c>
      <c r="E622" s="13">
        <f>E623</f>
        <v>38400</v>
      </c>
      <c r="F622" s="75"/>
      <c r="G622" s="75"/>
      <c r="H622" s="75"/>
      <c r="I622" s="75"/>
      <c r="J622" s="89"/>
      <c r="K622" s="24"/>
      <c r="L622" s="89"/>
    </row>
    <row r="623" spans="1:12" ht="12.75">
      <c r="A623" s="4"/>
      <c r="B623" s="8"/>
      <c r="C623" s="28" t="s">
        <v>566</v>
      </c>
      <c r="E623" s="10">
        <v>38400</v>
      </c>
      <c r="F623" s="10"/>
      <c r="G623" s="10"/>
      <c r="H623" s="29"/>
      <c r="I623" s="10"/>
      <c r="J623" s="89"/>
      <c r="K623" s="24"/>
      <c r="L623" s="89"/>
    </row>
    <row r="624" spans="1:12" ht="12.75">
      <c r="A624" s="4"/>
      <c r="B624" s="4">
        <v>85324</v>
      </c>
      <c r="C624" s="11" t="s">
        <v>257</v>
      </c>
      <c r="D624" s="40" t="s">
        <v>248</v>
      </c>
      <c r="E624" s="13">
        <f>E625+E626</f>
        <v>39964</v>
      </c>
      <c r="F624" s="13">
        <f>F625+F626</f>
        <v>0</v>
      </c>
      <c r="G624" s="13">
        <f>G625+G626</f>
        <v>2700</v>
      </c>
      <c r="H624" s="13">
        <f>H625+H626</f>
        <v>4200</v>
      </c>
      <c r="I624" s="13">
        <f>I625+I626</f>
        <v>33064</v>
      </c>
      <c r="J624" s="89"/>
      <c r="K624" s="24"/>
      <c r="L624" s="89"/>
    </row>
    <row r="625" spans="1:12" ht="12.75">
      <c r="A625" s="4"/>
      <c r="B625" s="8"/>
      <c r="C625" s="28" t="s">
        <v>524</v>
      </c>
      <c r="E625" s="10">
        <v>15457</v>
      </c>
      <c r="F625" s="10"/>
      <c r="G625" s="10"/>
      <c r="H625" s="29"/>
      <c r="I625" s="10">
        <v>15457</v>
      </c>
      <c r="J625" s="89"/>
      <c r="K625" s="24"/>
      <c r="L625" s="89"/>
    </row>
    <row r="626" spans="1:12" ht="12.75">
      <c r="A626" s="4"/>
      <c r="B626" s="8"/>
      <c r="C626" s="28" t="s">
        <v>271</v>
      </c>
      <c r="E626" s="10">
        <v>24507</v>
      </c>
      <c r="F626" s="10"/>
      <c r="G626" s="10">
        <v>2700</v>
      </c>
      <c r="H626" s="29">
        <v>4200</v>
      </c>
      <c r="I626" s="10">
        <v>17607</v>
      </c>
      <c r="J626" s="89"/>
      <c r="K626" s="24"/>
      <c r="L626" s="89"/>
    </row>
    <row r="627" spans="1:12" ht="12.75">
      <c r="A627" s="4"/>
      <c r="B627" s="4">
        <v>85333</v>
      </c>
      <c r="C627" s="11" t="s">
        <v>586</v>
      </c>
      <c r="D627" s="30" t="s">
        <v>555</v>
      </c>
      <c r="E627" s="13">
        <f>E628+E629+E630</f>
        <v>1618400</v>
      </c>
      <c r="F627" s="13">
        <v>467200</v>
      </c>
      <c r="G627" s="13">
        <v>350400</v>
      </c>
      <c r="H627" s="13">
        <v>350400</v>
      </c>
      <c r="I627" s="13">
        <v>450400</v>
      </c>
      <c r="J627" s="89"/>
      <c r="K627" s="24"/>
      <c r="L627" s="89"/>
    </row>
    <row r="628" spans="1:12" ht="12.75">
      <c r="A628" s="8"/>
      <c r="B628" s="8"/>
      <c r="C628" s="28" t="s">
        <v>566</v>
      </c>
      <c r="D628" s="54"/>
      <c r="E628" s="10">
        <v>1546400</v>
      </c>
      <c r="F628" s="10"/>
      <c r="G628" s="10"/>
      <c r="H628" s="10"/>
      <c r="I628" s="10"/>
      <c r="J628" s="89"/>
      <c r="K628" s="24"/>
      <c r="L628" s="89"/>
    </row>
    <row r="629" spans="1:12" ht="12.75">
      <c r="A629" s="8"/>
      <c r="B629" s="8"/>
      <c r="C629" s="177" t="s">
        <v>100</v>
      </c>
      <c r="D629" s="54"/>
      <c r="E629" s="10">
        <v>55000</v>
      </c>
      <c r="F629" s="10"/>
      <c r="G629" s="10"/>
      <c r="H629" s="10"/>
      <c r="I629" s="10">
        <v>55000</v>
      </c>
      <c r="J629" s="89"/>
      <c r="K629" s="24"/>
      <c r="L629" s="89"/>
    </row>
    <row r="630" spans="1:12" ht="12.75">
      <c r="A630" s="8"/>
      <c r="B630" s="8"/>
      <c r="C630" s="177" t="s">
        <v>101</v>
      </c>
      <c r="D630" s="55"/>
      <c r="E630" s="10">
        <v>17000</v>
      </c>
      <c r="F630" s="10"/>
      <c r="G630" s="10"/>
      <c r="H630" s="10"/>
      <c r="I630" s="10">
        <v>17000</v>
      </c>
      <c r="J630" s="89"/>
      <c r="K630" s="24"/>
      <c r="L630" s="89"/>
    </row>
    <row r="631" spans="1:12" ht="12.75">
      <c r="A631" s="8"/>
      <c r="B631" s="4">
        <v>85346</v>
      </c>
      <c r="C631" s="11" t="s">
        <v>435</v>
      </c>
      <c r="D631" s="40" t="s">
        <v>248</v>
      </c>
      <c r="E631" s="13">
        <f>E632</f>
        <v>12300</v>
      </c>
      <c r="F631" s="13">
        <v>3075</v>
      </c>
      <c r="G631" s="13">
        <v>3075</v>
      </c>
      <c r="H631" s="13">
        <v>3075</v>
      </c>
      <c r="I631" s="13">
        <v>3075</v>
      </c>
      <c r="J631" s="89"/>
      <c r="K631" s="24"/>
      <c r="L631" s="89"/>
    </row>
    <row r="632" spans="1:12" ht="12.75">
      <c r="A632" s="8"/>
      <c r="B632" s="8"/>
      <c r="C632" s="28" t="s">
        <v>566</v>
      </c>
      <c r="D632" s="54"/>
      <c r="E632" s="10">
        <v>12300</v>
      </c>
      <c r="F632" s="10"/>
      <c r="G632" s="10"/>
      <c r="H632" s="10"/>
      <c r="I632" s="10"/>
      <c r="J632" s="89"/>
      <c r="K632" s="24"/>
      <c r="L632" s="89"/>
    </row>
    <row r="633" spans="1:12" ht="12.75">
      <c r="A633" s="8"/>
      <c r="B633" s="8"/>
      <c r="C633" s="28"/>
      <c r="D633" s="54"/>
      <c r="E633" s="10"/>
      <c r="F633" s="10"/>
      <c r="G633" s="10"/>
      <c r="H633" s="10"/>
      <c r="I633" s="10"/>
      <c r="J633" s="89"/>
      <c r="K633" s="24"/>
      <c r="L633" s="89"/>
    </row>
    <row r="634" spans="1:12" ht="12.75">
      <c r="A634" s="8"/>
      <c r="B634" s="4">
        <v>85395</v>
      </c>
      <c r="C634" s="11" t="s">
        <v>779</v>
      </c>
      <c r="D634" s="40" t="s">
        <v>248</v>
      </c>
      <c r="E634" s="13">
        <f>E635</f>
        <v>270000</v>
      </c>
      <c r="F634" s="13">
        <v>67500</v>
      </c>
      <c r="G634" s="13">
        <v>67500</v>
      </c>
      <c r="H634" s="13">
        <v>67500</v>
      </c>
      <c r="I634" s="13">
        <v>67500</v>
      </c>
      <c r="J634" s="89"/>
      <c r="K634" s="24"/>
      <c r="L634" s="89"/>
    </row>
    <row r="635" spans="1:12" ht="12.75">
      <c r="A635" s="8"/>
      <c r="B635" s="8"/>
      <c r="C635" s="28" t="s">
        <v>433</v>
      </c>
      <c r="D635" s="54"/>
      <c r="E635" s="10">
        <v>270000</v>
      </c>
      <c r="F635" s="10"/>
      <c r="G635" s="10"/>
      <c r="H635" s="10"/>
      <c r="I635" s="10"/>
      <c r="J635" s="89"/>
      <c r="K635" s="24"/>
      <c r="L635" s="89"/>
    </row>
    <row r="636" spans="1:12" ht="12.75">
      <c r="A636" s="8"/>
      <c r="B636" s="8"/>
      <c r="C636" s="28"/>
      <c r="D636" s="54"/>
      <c r="E636" s="10"/>
      <c r="F636" s="10"/>
      <c r="G636" s="10"/>
      <c r="H636" s="10"/>
      <c r="I636" s="10"/>
      <c r="J636" s="89"/>
      <c r="K636" s="24"/>
      <c r="L636" s="89"/>
    </row>
    <row r="637" spans="1:12" ht="23.25" customHeight="1">
      <c r="A637" s="93">
        <v>854</v>
      </c>
      <c r="B637" s="93"/>
      <c r="C637" s="94" t="s">
        <v>590</v>
      </c>
      <c r="D637" s="81"/>
      <c r="E637" s="94">
        <f>E638+E679+E681+E692+E701+E704+E707+E710+E713</f>
        <v>10883713</v>
      </c>
      <c r="F637" s="94">
        <f>F638+F679+F681+F692+F701+F704+F707+F710+F713</f>
        <v>3476000</v>
      </c>
      <c r="G637" s="94">
        <f>G638+G679+G681+G692+G701+G704+G707+G710+G713</f>
        <v>2609198</v>
      </c>
      <c r="H637" s="94">
        <f>H638+H679+H681+H692+H701+H704+H707+H710+H713</f>
        <v>2566382</v>
      </c>
      <c r="I637" s="94">
        <f>I638+I679+I681+I692+I701+I704+I707+I710+I713</f>
        <v>2232133</v>
      </c>
      <c r="J637" s="89"/>
      <c r="K637" s="24"/>
      <c r="L637" s="89"/>
    </row>
    <row r="638" spans="1:12" ht="12.75">
      <c r="A638" s="19"/>
      <c r="B638" s="60">
        <v>85401</v>
      </c>
      <c r="C638" s="61" t="s">
        <v>591</v>
      </c>
      <c r="D638" s="26"/>
      <c r="E638" s="12">
        <v>2695300</v>
      </c>
      <c r="F638" s="12">
        <f>SUM(F640:F676)</f>
        <v>1009000</v>
      </c>
      <c r="G638" s="12">
        <f>SUM(G640:G676)</f>
        <v>595700</v>
      </c>
      <c r="H638" s="12">
        <f>SUM(H640:H676)</f>
        <v>633700</v>
      </c>
      <c r="I638" s="7">
        <v>456900</v>
      </c>
      <c r="J638" s="89"/>
      <c r="K638" s="24"/>
      <c r="L638" s="89"/>
    </row>
    <row r="639" spans="1:12" ht="12.75">
      <c r="A639" s="19"/>
      <c r="B639" s="19"/>
      <c r="C639" s="28" t="s">
        <v>566</v>
      </c>
      <c r="D639" s="26"/>
      <c r="E639" s="17"/>
      <c r="F639" s="10"/>
      <c r="G639" s="10"/>
      <c r="H639" s="10"/>
      <c r="I639" s="13"/>
      <c r="J639" s="89"/>
      <c r="K639" s="24"/>
      <c r="L639" s="89"/>
    </row>
    <row r="640" spans="1:12" ht="12.75">
      <c r="A640" s="19"/>
      <c r="B640" s="19"/>
      <c r="C640" s="12" t="s">
        <v>592</v>
      </c>
      <c r="D640" s="26" t="s">
        <v>593</v>
      </c>
      <c r="E640" s="12">
        <v>136400</v>
      </c>
      <c r="F640" s="13">
        <v>52200</v>
      </c>
      <c r="G640" s="13">
        <v>31700</v>
      </c>
      <c r="H640" s="13">
        <v>31500</v>
      </c>
      <c r="I640" s="13">
        <v>21000</v>
      </c>
      <c r="J640" s="89"/>
      <c r="K640" s="24"/>
      <c r="L640" s="89"/>
    </row>
    <row r="641" spans="1:12" ht="12.75">
      <c r="A641" s="19"/>
      <c r="B641" s="19"/>
      <c r="C641" s="59"/>
      <c r="D641" s="26"/>
      <c r="E641" s="17"/>
      <c r="F641" s="10"/>
      <c r="G641" s="10"/>
      <c r="H641" s="10"/>
      <c r="I641" s="13"/>
      <c r="J641" s="89"/>
      <c r="K641" s="24"/>
      <c r="L641" s="89"/>
    </row>
    <row r="642" spans="1:12" ht="12.75">
      <c r="A642" s="19"/>
      <c r="B642" s="19"/>
      <c r="C642" s="12" t="s">
        <v>594</v>
      </c>
      <c r="D642" s="26" t="s">
        <v>595</v>
      </c>
      <c r="E642" s="12">
        <v>187400</v>
      </c>
      <c r="F642" s="13">
        <v>72100</v>
      </c>
      <c r="G642" s="13">
        <v>43200</v>
      </c>
      <c r="H642" s="13">
        <v>43200</v>
      </c>
      <c r="I642" s="13">
        <v>28900</v>
      </c>
      <c r="J642" s="89"/>
      <c r="K642" s="24"/>
      <c r="L642" s="89"/>
    </row>
    <row r="643" spans="1:12" ht="12.75">
      <c r="A643" s="19"/>
      <c r="B643" s="19"/>
      <c r="C643" s="59"/>
      <c r="D643" s="26"/>
      <c r="E643" s="17"/>
      <c r="F643" s="10"/>
      <c r="G643" s="10"/>
      <c r="H643" s="10"/>
      <c r="I643" s="13"/>
      <c r="J643" s="89"/>
      <c r="K643" s="24"/>
      <c r="L643" s="89"/>
    </row>
    <row r="644" spans="1:12" ht="12.75">
      <c r="A644" s="19"/>
      <c r="B644" s="19"/>
      <c r="C644" s="12" t="s">
        <v>596</v>
      </c>
      <c r="D644" s="26" t="s">
        <v>597</v>
      </c>
      <c r="E644" s="12">
        <v>199700</v>
      </c>
      <c r="F644" s="13">
        <v>76800</v>
      </c>
      <c r="G644" s="13">
        <v>46100</v>
      </c>
      <c r="H644" s="13">
        <v>46200</v>
      </c>
      <c r="I644" s="13">
        <v>30600</v>
      </c>
      <c r="J644" s="89"/>
      <c r="K644" s="24"/>
      <c r="L644" s="89"/>
    </row>
    <row r="645" spans="1:12" ht="12.75">
      <c r="A645" s="19"/>
      <c r="B645" s="19"/>
      <c r="C645" s="59"/>
      <c r="D645" s="26"/>
      <c r="E645" s="17"/>
      <c r="F645" s="10"/>
      <c r="G645" s="10"/>
      <c r="H645" s="10"/>
      <c r="I645" s="13"/>
      <c r="J645" s="89"/>
      <c r="K645" s="24"/>
      <c r="L645" s="89"/>
    </row>
    <row r="646" spans="1:12" ht="12.75">
      <c r="A646" s="19"/>
      <c r="B646" s="19"/>
      <c r="C646" s="12" t="s">
        <v>598</v>
      </c>
      <c r="D646" s="26" t="s">
        <v>599</v>
      </c>
      <c r="E646" s="12">
        <v>66000</v>
      </c>
      <c r="F646" s="13">
        <v>22100</v>
      </c>
      <c r="G646" s="13">
        <v>14100</v>
      </c>
      <c r="H646" s="13">
        <v>20400</v>
      </c>
      <c r="I646" s="13">
        <v>9400</v>
      </c>
      <c r="J646" s="89"/>
      <c r="K646" s="24"/>
      <c r="L646" s="89"/>
    </row>
    <row r="647" spans="1:12" ht="12.75">
      <c r="A647" s="19"/>
      <c r="B647" s="19"/>
      <c r="C647" s="59"/>
      <c r="D647" s="26"/>
      <c r="E647" s="12"/>
      <c r="F647" s="10"/>
      <c r="G647" s="10"/>
      <c r="H647" s="10"/>
      <c r="I647" s="13"/>
      <c r="J647" s="89"/>
      <c r="K647" s="24"/>
      <c r="L647" s="89"/>
    </row>
    <row r="648" spans="1:12" ht="12.75">
      <c r="A648" s="19"/>
      <c r="B648" s="19"/>
      <c r="C648" s="12" t="s">
        <v>600</v>
      </c>
      <c r="D648" s="26" t="s">
        <v>601</v>
      </c>
      <c r="E648" s="12">
        <v>130000</v>
      </c>
      <c r="F648" s="13">
        <v>50000</v>
      </c>
      <c r="G648" s="13">
        <v>30000</v>
      </c>
      <c r="H648" s="13">
        <v>30000</v>
      </c>
      <c r="I648" s="13">
        <v>20000</v>
      </c>
      <c r="J648" s="89"/>
      <c r="K648" s="24"/>
      <c r="L648" s="89"/>
    </row>
    <row r="649" spans="1:9" ht="12.75">
      <c r="A649" s="19"/>
      <c r="B649" s="19"/>
      <c r="C649" s="59"/>
      <c r="D649" s="26"/>
      <c r="E649" s="17"/>
      <c r="F649" s="10"/>
      <c r="G649" s="10"/>
      <c r="H649" s="10"/>
      <c r="I649" s="13"/>
    </row>
    <row r="650" spans="1:9" ht="12.75">
      <c r="A650" s="19"/>
      <c r="B650" s="19"/>
      <c r="C650" s="12" t="s">
        <v>602</v>
      </c>
      <c r="D650" s="26" t="s">
        <v>603</v>
      </c>
      <c r="E650" s="12">
        <v>70100</v>
      </c>
      <c r="F650" s="13">
        <v>27000</v>
      </c>
      <c r="G650" s="13">
        <v>17000</v>
      </c>
      <c r="H650" s="13">
        <v>16200</v>
      </c>
      <c r="I650" s="13">
        <v>9900</v>
      </c>
    </row>
    <row r="651" spans="1:9" ht="12.75">
      <c r="A651" s="60"/>
      <c r="B651" s="60"/>
      <c r="C651" s="59"/>
      <c r="D651" s="26"/>
      <c r="E651" s="12"/>
      <c r="F651" s="10"/>
      <c r="G651" s="10"/>
      <c r="H651" s="10"/>
      <c r="I651" s="13"/>
    </row>
    <row r="652" spans="1:9" ht="12.75">
      <c r="A652" s="60"/>
      <c r="B652" s="19"/>
      <c r="C652" s="12" t="s">
        <v>604</v>
      </c>
      <c r="D652" s="26" t="s">
        <v>605</v>
      </c>
      <c r="E652" s="12">
        <v>45200</v>
      </c>
      <c r="F652" s="13">
        <v>17100</v>
      </c>
      <c r="G652" s="13">
        <v>10300</v>
      </c>
      <c r="H652" s="13">
        <v>10200</v>
      </c>
      <c r="I652" s="13">
        <v>7600</v>
      </c>
    </row>
    <row r="653" spans="1:9" ht="12.75">
      <c r="A653" s="19"/>
      <c r="B653" s="19"/>
      <c r="C653" s="59"/>
      <c r="D653" s="26"/>
      <c r="E653" s="17"/>
      <c r="F653" s="10"/>
      <c r="G653" s="10"/>
      <c r="H653" s="10"/>
      <c r="I653" s="13"/>
    </row>
    <row r="654" spans="1:9" ht="12.75">
      <c r="A654" s="19"/>
      <c r="B654" s="19"/>
      <c r="C654" s="12" t="s">
        <v>606</v>
      </c>
      <c r="D654" s="26" t="s">
        <v>607</v>
      </c>
      <c r="E654" s="12">
        <v>180100</v>
      </c>
      <c r="F654" s="13">
        <v>69300</v>
      </c>
      <c r="G654" s="13">
        <v>41500</v>
      </c>
      <c r="H654" s="13">
        <v>41400</v>
      </c>
      <c r="I654" s="13">
        <v>27900</v>
      </c>
    </row>
    <row r="655" spans="1:9" ht="12.75">
      <c r="A655" s="19"/>
      <c r="B655" s="60"/>
      <c r="C655" s="59"/>
      <c r="D655" s="26"/>
      <c r="E655" s="17"/>
      <c r="F655" s="10"/>
      <c r="G655" s="10"/>
      <c r="H655" s="10"/>
      <c r="I655" s="13"/>
    </row>
    <row r="656" spans="1:9" ht="12.75">
      <c r="A656" s="19"/>
      <c r="B656" s="19"/>
      <c r="C656" s="12" t="s">
        <v>608</v>
      </c>
      <c r="D656" s="26" t="s">
        <v>609</v>
      </c>
      <c r="E656" s="12">
        <v>107600</v>
      </c>
      <c r="F656" s="13">
        <v>41400</v>
      </c>
      <c r="G656" s="13">
        <v>24800</v>
      </c>
      <c r="H656" s="13">
        <v>24900</v>
      </c>
      <c r="I656" s="13">
        <v>16500</v>
      </c>
    </row>
    <row r="657" spans="1:9" ht="13.5" customHeight="1">
      <c r="A657" s="19"/>
      <c r="B657" s="19"/>
      <c r="C657" s="59"/>
      <c r="D657" s="26"/>
      <c r="E657" s="17"/>
      <c r="F657" s="10"/>
      <c r="G657" s="10"/>
      <c r="H657" s="10"/>
      <c r="I657" s="13"/>
    </row>
    <row r="658" spans="1:9" ht="12.75">
      <c r="A658" s="19"/>
      <c r="B658" s="19"/>
      <c r="C658" s="12" t="s">
        <v>610</v>
      </c>
      <c r="D658" s="26" t="s">
        <v>611</v>
      </c>
      <c r="E658" s="12">
        <v>216500</v>
      </c>
      <c r="F658" s="13">
        <v>89000</v>
      </c>
      <c r="G658" s="13">
        <v>35600</v>
      </c>
      <c r="H658" s="13">
        <v>53400</v>
      </c>
      <c r="I658" s="13">
        <v>38500</v>
      </c>
    </row>
    <row r="659" spans="1:9" ht="12.75">
      <c r="A659" s="19"/>
      <c r="B659" s="19"/>
      <c r="C659" s="59"/>
      <c r="D659" s="26"/>
      <c r="E659" s="17"/>
      <c r="F659" s="10"/>
      <c r="G659" s="10"/>
      <c r="H659" s="10"/>
      <c r="I659" s="13"/>
    </row>
    <row r="660" spans="1:9" ht="12.75">
      <c r="A660" s="19"/>
      <c r="B660" s="19"/>
      <c r="C660" s="12" t="s">
        <v>612</v>
      </c>
      <c r="D660" s="26" t="s">
        <v>613</v>
      </c>
      <c r="E660" s="12">
        <v>173700</v>
      </c>
      <c r="F660" s="13">
        <v>62300</v>
      </c>
      <c r="G660" s="13">
        <v>39600</v>
      </c>
      <c r="H660" s="13">
        <v>47300</v>
      </c>
      <c r="I660" s="13">
        <v>24500</v>
      </c>
    </row>
    <row r="661" spans="1:9" ht="12.75">
      <c r="A661" s="19"/>
      <c r="B661" s="19"/>
      <c r="C661" s="59"/>
      <c r="D661" s="26"/>
      <c r="E661" s="17"/>
      <c r="F661" s="10"/>
      <c r="G661" s="10"/>
      <c r="H661" s="10"/>
      <c r="I661" s="13"/>
    </row>
    <row r="662" spans="1:9" s="39" customFormat="1" ht="12.75">
      <c r="A662" s="19"/>
      <c r="B662" s="19"/>
      <c r="C662" s="12" t="s">
        <v>614</v>
      </c>
      <c r="D662" s="26" t="s">
        <v>615</v>
      </c>
      <c r="E662" s="12">
        <v>146100</v>
      </c>
      <c r="F662" s="13">
        <v>53400</v>
      </c>
      <c r="G662" s="13">
        <v>34200</v>
      </c>
      <c r="H662" s="13">
        <v>32100</v>
      </c>
      <c r="I662" s="13">
        <v>26400</v>
      </c>
    </row>
    <row r="663" spans="1:9" ht="12.75">
      <c r="A663" s="19"/>
      <c r="B663" s="19"/>
      <c r="C663" s="59"/>
      <c r="D663" s="26"/>
      <c r="E663" s="17"/>
      <c r="F663" s="10"/>
      <c r="G663" s="10"/>
      <c r="H663" s="10"/>
      <c r="I663" s="13"/>
    </row>
    <row r="664" spans="1:9" ht="12.75">
      <c r="A664" s="19"/>
      <c r="B664" s="19"/>
      <c r="C664" s="12" t="s">
        <v>616</v>
      </c>
      <c r="D664" s="26" t="s">
        <v>617</v>
      </c>
      <c r="E664" s="12">
        <v>206800</v>
      </c>
      <c r="F664" s="13">
        <v>74100</v>
      </c>
      <c r="G664" s="13">
        <v>47200</v>
      </c>
      <c r="H664" s="13">
        <v>44400</v>
      </c>
      <c r="I664" s="13">
        <v>41100</v>
      </c>
    </row>
    <row r="665" spans="1:9" ht="12.75">
      <c r="A665" s="19"/>
      <c r="B665" s="19"/>
      <c r="C665" s="59"/>
      <c r="D665" s="26"/>
      <c r="E665" s="17"/>
      <c r="F665" s="10"/>
      <c r="G665" s="10"/>
      <c r="H665" s="10"/>
      <c r="I665" s="13"/>
    </row>
    <row r="666" spans="1:9" ht="12.75">
      <c r="A666" s="19"/>
      <c r="B666" s="19"/>
      <c r="C666" s="12" t="s">
        <v>618</v>
      </c>
      <c r="D666" s="26" t="s">
        <v>619</v>
      </c>
      <c r="E666" s="12">
        <v>173000</v>
      </c>
      <c r="F666" s="13">
        <v>66500</v>
      </c>
      <c r="G666" s="13">
        <v>26600</v>
      </c>
      <c r="H666" s="13">
        <v>39900</v>
      </c>
      <c r="I666" s="13">
        <v>40000</v>
      </c>
    </row>
    <row r="667" spans="1:9" ht="12.75">
      <c r="A667" s="19"/>
      <c r="B667" s="19"/>
      <c r="C667" s="59"/>
      <c r="D667" s="26"/>
      <c r="E667" s="17"/>
      <c r="F667" s="10"/>
      <c r="G667" s="10"/>
      <c r="H667" s="10"/>
      <c r="I667" s="13"/>
    </row>
    <row r="668" spans="1:9" ht="12.75">
      <c r="A668" s="19"/>
      <c r="B668" s="19"/>
      <c r="C668" s="12" t="s">
        <v>620</v>
      </c>
      <c r="D668" s="26" t="s">
        <v>621</v>
      </c>
      <c r="E668" s="12">
        <v>44100</v>
      </c>
      <c r="F668" s="13">
        <v>17000</v>
      </c>
      <c r="G668" s="13">
        <v>10100</v>
      </c>
      <c r="H668" s="13">
        <v>10200</v>
      </c>
      <c r="I668" s="13">
        <v>6800</v>
      </c>
    </row>
    <row r="669" spans="1:9" ht="12.75">
      <c r="A669" s="19"/>
      <c r="B669" s="19"/>
      <c r="C669" s="59"/>
      <c r="D669" s="26"/>
      <c r="E669" s="17"/>
      <c r="F669" s="10"/>
      <c r="G669" s="10"/>
      <c r="H669" s="10"/>
      <c r="I669" s="13"/>
    </row>
    <row r="670" spans="1:9" ht="12.75">
      <c r="A670" s="19"/>
      <c r="B670" s="19"/>
      <c r="C670" s="12" t="s">
        <v>622</v>
      </c>
      <c r="D670" s="26" t="s">
        <v>623</v>
      </c>
      <c r="E670" s="12">
        <v>25300</v>
      </c>
      <c r="F670" s="13">
        <v>11200</v>
      </c>
      <c r="G670" s="13">
        <v>6700</v>
      </c>
      <c r="H670" s="13">
        <v>7400</v>
      </c>
      <c r="I670" s="13"/>
    </row>
    <row r="671" spans="1:9" ht="12.75">
      <c r="A671" s="19"/>
      <c r="B671" s="19"/>
      <c r="C671" s="59"/>
      <c r="D671" s="26"/>
      <c r="E671" s="17"/>
      <c r="F671" s="10"/>
      <c r="G671" s="10"/>
      <c r="H671" s="10"/>
      <c r="I671" s="13"/>
    </row>
    <row r="672" spans="1:9" ht="12.75">
      <c r="A672" s="19"/>
      <c r="B672" s="19"/>
      <c r="C672" s="12" t="s">
        <v>624</v>
      </c>
      <c r="D672" s="26" t="s">
        <v>625</v>
      </c>
      <c r="E672" s="12">
        <v>45900</v>
      </c>
      <c r="F672" s="13">
        <v>17100</v>
      </c>
      <c r="G672" s="13">
        <v>10300</v>
      </c>
      <c r="H672" s="13">
        <v>10200</v>
      </c>
      <c r="I672" s="13">
        <v>8300</v>
      </c>
    </row>
    <row r="673" spans="1:9" ht="12.75">
      <c r="A673" s="19"/>
      <c r="B673" s="19"/>
      <c r="C673" s="59"/>
      <c r="D673" s="26"/>
      <c r="E673" s="12"/>
      <c r="F673" s="10"/>
      <c r="G673" s="10"/>
      <c r="H673" s="10"/>
      <c r="I673" s="13"/>
    </row>
    <row r="674" spans="1:9" ht="12.75">
      <c r="A674" s="19"/>
      <c r="B674" s="19"/>
      <c r="C674" s="12" t="s">
        <v>626</v>
      </c>
      <c r="D674" s="26" t="s">
        <v>627</v>
      </c>
      <c r="E674" s="12">
        <v>175500</v>
      </c>
      <c r="F674" s="13">
        <v>66600</v>
      </c>
      <c r="G674" s="13">
        <v>39900</v>
      </c>
      <c r="H674" s="13">
        <v>39900</v>
      </c>
      <c r="I674" s="13">
        <v>29100</v>
      </c>
    </row>
    <row r="675" spans="1:9" s="39" customFormat="1" ht="12.75">
      <c r="A675" s="19"/>
      <c r="B675" s="19"/>
      <c r="C675" s="59"/>
      <c r="D675" s="26"/>
      <c r="E675" s="17"/>
      <c r="F675" s="10"/>
      <c r="G675" s="10"/>
      <c r="H675" s="10"/>
      <c r="I675" s="13"/>
    </row>
    <row r="676" spans="1:9" s="39" customFormat="1" ht="25.5">
      <c r="A676" s="19"/>
      <c r="B676" s="19"/>
      <c r="C676" s="12" t="s">
        <v>628</v>
      </c>
      <c r="D676" s="26" t="s">
        <v>629</v>
      </c>
      <c r="E676" s="12">
        <v>365900</v>
      </c>
      <c r="F676" s="13">
        <v>123800</v>
      </c>
      <c r="G676" s="13">
        <v>86800</v>
      </c>
      <c r="H676" s="13">
        <v>84900</v>
      </c>
      <c r="I676" s="13">
        <v>70400</v>
      </c>
    </row>
    <row r="677" spans="1:9" s="39" customFormat="1" ht="12.75">
      <c r="A677" s="19"/>
      <c r="B677" s="19"/>
      <c r="C677" s="59"/>
      <c r="D677" s="26"/>
      <c r="E677" s="17"/>
      <c r="F677" s="10"/>
      <c r="G677" s="10"/>
      <c r="H677" s="10"/>
      <c r="I677" s="13"/>
    </row>
    <row r="678" spans="1:9" ht="25.5">
      <c r="A678" s="19"/>
      <c r="B678" s="60">
        <v>85406</v>
      </c>
      <c r="C678" s="61" t="s">
        <v>656</v>
      </c>
      <c r="D678" s="26"/>
      <c r="E678" s="113">
        <f>E679</f>
        <v>2081700</v>
      </c>
      <c r="F678" s="113">
        <f>F679</f>
        <v>704900</v>
      </c>
      <c r="G678" s="113">
        <f>G679</f>
        <v>523800</v>
      </c>
      <c r="H678" s="113">
        <f>H679</f>
        <v>482300</v>
      </c>
      <c r="I678" s="113">
        <f>I679</f>
        <v>370700</v>
      </c>
    </row>
    <row r="679" spans="1:9" ht="12.75">
      <c r="A679" s="19"/>
      <c r="B679" s="19"/>
      <c r="C679" s="12" t="s">
        <v>657</v>
      </c>
      <c r="D679" s="88" t="s">
        <v>658</v>
      </c>
      <c r="E679" s="12">
        <v>2081700</v>
      </c>
      <c r="F679" s="12">
        <v>704900</v>
      </c>
      <c r="G679" s="12">
        <v>523800</v>
      </c>
      <c r="H679" s="12">
        <v>482300</v>
      </c>
      <c r="I679" s="13">
        <v>370700</v>
      </c>
    </row>
    <row r="680" spans="1:9" ht="12.75">
      <c r="A680" s="19"/>
      <c r="B680" s="19"/>
      <c r="C680" s="75"/>
      <c r="D680" s="76"/>
      <c r="E680" s="75"/>
      <c r="F680" s="13"/>
      <c r="G680" s="13"/>
      <c r="H680" s="13"/>
      <c r="I680" s="13"/>
    </row>
    <row r="681" spans="1:9" ht="12.75">
      <c r="A681" s="19"/>
      <c r="B681" s="60">
        <v>85407</v>
      </c>
      <c r="C681" s="61" t="s">
        <v>659</v>
      </c>
      <c r="D681" s="88"/>
      <c r="E681" s="12">
        <v>3574399</v>
      </c>
      <c r="F681" s="12">
        <f>F683+F685+F687+F689</f>
        <v>1147400</v>
      </c>
      <c r="G681" s="12">
        <f>G683+G685+G687+G689</f>
        <v>921250</v>
      </c>
      <c r="H681" s="12">
        <f>H683+H685+H687+H689</f>
        <v>817400</v>
      </c>
      <c r="I681" s="12">
        <v>688349</v>
      </c>
    </row>
    <row r="682" spans="1:9" ht="12.75">
      <c r="A682" s="19"/>
      <c r="B682" s="19"/>
      <c r="C682" s="59"/>
      <c r="D682" s="88"/>
      <c r="E682" s="17"/>
      <c r="F682" s="10"/>
      <c r="G682" s="10"/>
      <c r="H682" s="10"/>
      <c r="I682" s="13"/>
    </row>
    <row r="683" spans="1:9" ht="12.75">
      <c r="A683" s="19"/>
      <c r="B683" s="19"/>
      <c r="C683" s="12" t="s">
        <v>660</v>
      </c>
      <c r="D683" s="88" t="s">
        <v>661</v>
      </c>
      <c r="E683" s="12">
        <v>699100</v>
      </c>
      <c r="F683" s="13">
        <v>242400</v>
      </c>
      <c r="G683" s="13">
        <v>175800</v>
      </c>
      <c r="H683" s="13">
        <v>168600</v>
      </c>
      <c r="I683" s="13">
        <v>112300</v>
      </c>
    </row>
    <row r="684" spans="1:9" ht="12.75">
      <c r="A684" s="19"/>
      <c r="B684" s="19"/>
      <c r="C684" s="59"/>
      <c r="D684" s="88"/>
      <c r="E684" s="17"/>
      <c r="F684" s="10"/>
      <c r="G684" s="10"/>
      <c r="H684" s="10"/>
      <c r="I684" s="13"/>
    </row>
    <row r="685" spans="1:9" ht="12.75">
      <c r="A685" s="19"/>
      <c r="B685" s="19"/>
      <c r="C685" s="12" t="s">
        <v>662</v>
      </c>
      <c r="D685" s="88" t="s">
        <v>663</v>
      </c>
      <c r="E685" s="12">
        <v>2535299</v>
      </c>
      <c r="F685" s="13">
        <v>808100</v>
      </c>
      <c r="G685" s="13">
        <v>667750</v>
      </c>
      <c r="H685" s="13">
        <v>571100</v>
      </c>
      <c r="I685" s="13">
        <v>488349</v>
      </c>
    </row>
    <row r="686" spans="1:9" ht="12.75">
      <c r="A686" s="19"/>
      <c r="B686" s="19"/>
      <c r="C686" s="59"/>
      <c r="D686" s="26"/>
      <c r="E686" s="17"/>
      <c r="F686" s="8"/>
      <c r="G686" s="8"/>
      <c r="H686" s="8"/>
      <c r="I686" s="13"/>
    </row>
    <row r="687" spans="1:9" ht="12.75">
      <c r="A687" s="19"/>
      <c r="B687" s="19"/>
      <c r="C687" s="12" t="s">
        <v>664</v>
      </c>
      <c r="D687" s="26" t="s">
        <v>665</v>
      </c>
      <c r="E687" s="12">
        <v>191700</v>
      </c>
      <c r="F687" s="13">
        <v>59900</v>
      </c>
      <c r="G687" s="13">
        <v>40800</v>
      </c>
      <c r="H687" s="13">
        <v>40800</v>
      </c>
      <c r="I687" s="13">
        <v>50200</v>
      </c>
    </row>
    <row r="688" spans="1:9" ht="12.75">
      <c r="A688" s="19"/>
      <c r="B688" s="19"/>
      <c r="C688" s="109" t="s">
        <v>340</v>
      </c>
      <c r="D688" s="26"/>
      <c r="E688" s="17">
        <v>17700</v>
      </c>
      <c r="F688" s="8"/>
      <c r="G688" s="8"/>
      <c r="H688" s="8"/>
      <c r="I688" s="13">
        <v>17700</v>
      </c>
    </row>
    <row r="689" spans="1:9" ht="12.75">
      <c r="A689" s="19"/>
      <c r="B689" s="19"/>
      <c r="C689" s="12" t="s">
        <v>666</v>
      </c>
      <c r="D689" s="26" t="s">
        <v>446</v>
      </c>
      <c r="E689" s="12">
        <v>148300</v>
      </c>
      <c r="F689" s="13">
        <v>37000</v>
      </c>
      <c r="G689" s="13">
        <v>36900</v>
      </c>
      <c r="H689" s="13">
        <v>36900</v>
      </c>
      <c r="I689" s="13">
        <v>37500</v>
      </c>
    </row>
    <row r="690" spans="1:9" ht="12.75">
      <c r="A690" s="19"/>
      <c r="B690" s="19"/>
      <c r="C690" s="9" t="s">
        <v>551</v>
      </c>
      <c r="D690" s="26"/>
      <c r="E690" s="17"/>
      <c r="F690" s="10"/>
      <c r="G690" s="10"/>
      <c r="H690" s="10"/>
      <c r="I690" s="13"/>
    </row>
    <row r="691" spans="1:9" ht="12.75">
      <c r="A691" s="19"/>
      <c r="B691" s="19"/>
      <c r="C691" s="59"/>
      <c r="D691" s="26"/>
      <c r="E691" s="17"/>
      <c r="F691" s="10"/>
      <c r="G691" s="10"/>
      <c r="H691" s="10"/>
      <c r="I691" s="13"/>
    </row>
    <row r="692" spans="1:9" ht="12.75">
      <c r="A692" s="19"/>
      <c r="B692" s="60">
        <v>85410</v>
      </c>
      <c r="C692" s="61" t="s">
        <v>667</v>
      </c>
      <c r="D692" s="26"/>
      <c r="E692" s="12">
        <v>1912010</v>
      </c>
      <c r="F692" s="12">
        <f>F694+F696+F698</f>
        <v>575800</v>
      </c>
      <c r="G692" s="12">
        <f>G694+G696+G698</f>
        <v>438600</v>
      </c>
      <c r="H692" s="12">
        <f>H694+H696+H698</f>
        <v>438800</v>
      </c>
      <c r="I692" s="12">
        <v>458810</v>
      </c>
    </row>
    <row r="693" spans="1:9" ht="12.75">
      <c r="A693" s="19"/>
      <c r="B693" s="19"/>
      <c r="C693" s="59"/>
      <c r="D693" s="26"/>
      <c r="E693" s="17"/>
      <c r="F693" s="10"/>
      <c r="G693" s="10"/>
      <c r="H693" s="10"/>
      <c r="I693" s="13"/>
    </row>
    <row r="694" spans="1:9" ht="12.75">
      <c r="A694" s="19"/>
      <c r="B694" s="19"/>
      <c r="C694" s="12" t="s">
        <v>668</v>
      </c>
      <c r="D694" s="26" t="s">
        <v>189</v>
      </c>
      <c r="E694" s="12">
        <v>1122100</v>
      </c>
      <c r="F694" s="13">
        <v>379900</v>
      </c>
      <c r="G694" s="13">
        <v>234400</v>
      </c>
      <c r="H694" s="13">
        <v>259800</v>
      </c>
      <c r="I694" s="13">
        <v>248000</v>
      </c>
    </row>
    <row r="695" spans="1:9" ht="12.75">
      <c r="A695" s="19"/>
      <c r="B695" s="19"/>
      <c r="C695" s="59"/>
      <c r="D695" s="26"/>
      <c r="E695" s="17"/>
      <c r="F695" s="10"/>
      <c r="G695" s="10"/>
      <c r="H695" s="10"/>
      <c r="I695" s="13"/>
    </row>
    <row r="696" spans="1:9" ht="12.75">
      <c r="A696" s="19"/>
      <c r="B696" s="19"/>
      <c r="C696" s="12" t="s">
        <v>669</v>
      </c>
      <c r="D696" s="26" t="s">
        <v>670</v>
      </c>
      <c r="E696" s="12">
        <v>380100</v>
      </c>
      <c r="F696" s="13">
        <v>124800</v>
      </c>
      <c r="G696" s="13">
        <v>87500</v>
      </c>
      <c r="H696" s="13">
        <v>85100</v>
      </c>
      <c r="I696" s="13">
        <v>82700</v>
      </c>
    </row>
    <row r="697" spans="1:9" ht="12.75">
      <c r="A697" s="19"/>
      <c r="B697" s="19"/>
      <c r="C697" s="59"/>
      <c r="D697" s="26"/>
      <c r="E697" s="17"/>
      <c r="F697" s="10"/>
      <c r="G697" s="10"/>
      <c r="H697" s="10"/>
      <c r="I697" s="13"/>
    </row>
    <row r="698" spans="1:9" ht="12.75">
      <c r="A698" s="19"/>
      <c r="B698" s="19"/>
      <c r="C698" s="12" t="s">
        <v>671</v>
      </c>
      <c r="D698" s="26" t="s">
        <v>446</v>
      </c>
      <c r="E698" s="12">
        <v>409810</v>
      </c>
      <c r="F698" s="13">
        <v>71100</v>
      </c>
      <c r="G698" s="13">
        <v>116700</v>
      </c>
      <c r="H698" s="13">
        <v>93900</v>
      </c>
      <c r="I698" s="13">
        <v>128110</v>
      </c>
    </row>
    <row r="699" spans="1:9" ht="12.75">
      <c r="A699" s="19"/>
      <c r="B699" s="19"/>
      <c r="C699" s="9" t="s">
        <v>552</v>
      </c>
      <c r="D699" s="26"/>
      <c r="E699" s="17"/>
      <c r="F699" s="10"/>
      <c r="G699" s="10"/>
      <c r="H699" s="10"/>
      <c r="I699" s="13"/>
    </row>
    <row r="700" spans="1:9" ht="12.75">
      <c r="A700" s="19"/>
      <c r="B700" s="19"/>
      <c r="C700" s="59"/>
      <c r="D700" s="26"/>
      <c r="E700" s="17"/>
      <c r="F700" s="10"/>
      <c r="G700" s="10"/>
      <c r="H700" s="10"/>
      <c r="I700" s="13"/>
    </row>
    <row r="701" spans="1:9" ht="12.75">
      <c r="A701" s="19"/>
      <c r="B701" s="60">
        <v>85412</v>
      </c>
      <c r="C701" s="61" t="s">
        <v>672</v>
      </c>
      <c r="D701" s="26" t="s">
        <v>389</v>
      </c>
      <c r="E701" s="12">
        <v>130000</v>
      </c>
      <c r="F701" s="13">
        <v>14000</v>
      </c>
      <c r="G701" s="13">
        <v>70000</v>
      </c>
      <c r="H701" s="13">
        <v>46000</v>
      </c>
      <c r="I701" s="13"/>
    </row>
    <row r="702" spans="1:9" ht="12.75">
      <c r="A702" s="19"/>
      <c r="B702" s="19"/>
      <c r="C702" s="9" t="s">
        <v>566</v>
      </c>
      <c r="D702" s="26"/>
      <c r="E702" s="17"/>
      <c r="F702" s="10"/>
      <c r="G702" s="10"/>
      <c r="H702" s="10"/>
      <c r="I702" s="13"/>
    </row>
    <row r="703" spans="1:9" ht="12.75">
      <c r="A703" s="19"/>
      <c r="B703" s="19"/>
      <c r="C703" s="17"/>
      <c r="D703" s="26"/>
      <c r="E703" s="17"/>
      <c r="F703" s="10"/>
      <c r="G703" s="10"/>
      <c r="H703" s="10"/>
      <c r="I703" s="13"/>
    </row>
    <row r="704" spans="1:9" ht="12.75">
      <c r="A704" s="19"/>
      <c r="B704" s="60">
        <v>85415</v>
      </c>
      <c r="C704" s="61" t="s">
        <v>673</v>
      </c>
      <c r="D704" s="26" t="s">
        <v>446</v>
      </c>
      <c r="E704" s="12">
        <v>273024</v>
      </c>
      <c r="F704" s="10"/>
      <c r="G704" s="13"/>
      <c r="H704" s="13">
        <v>116574</v>
      </c>
      <c r="I704" s="13">
        <v>156450</v>
      </c>
    </row>
    <row r="705" spans="1:9" s="39" customFormat="1" ht="12.75">
      <c r="A705" s="19"/>
      <c r="B705" s="19"/>
      <c r="C705" s="9" t="s">
        <v>566</v>
      </c>
      <c r="D705" s="26"/>
      <c r="E705" s="17"/>
      <c r="F705" s="10"/>
      <c r="G705" s="10"/>
      <c r="H705" s="10"/>
      <c r="I705" s="13"/>
    </row>
    <row r="706" spans="1:9" ht="12.75">
      <c r="A706" s="19"/>
      <c r="B706" s="19"/>
      <c r="C706" s="17"/>
      <c r="D706" s="26"/>
      <c r="E706" s="17"/>
      <c r="F706" s="10"/>
      <c r="G706" s="10"/>
      <c r="H706" s="10"/>
      <c r="I706" s="13"/>
    </row>
    <row r="707" spans="1:9" ht="12.75">
      <c r="A707" s="19"/>
      <c r="B707" s="60">
        <v>85417</v>
      </c>
      <c r="C707" s="61" t="s">
        <v>674</v>
      </c>
      <c r="D707" s="26" t="s">
        <v>391</v>
      </c>
      <c r="E707" s="12">
        <v>77100</v>
      </c>
      <c r="F707" s="13">
        <v>24900</v>
      </c>
      <c r="G707" s="13">
        <v>17300</v>
      </c>
      <c r="H707" s="13">
        <v>17100</v>
      </c>
      <c r="I707" s="13">
        <v>17800</v>
      </c>
    </row>
    <row r="708" spans="1:9" ht="12.75">
      <c r="A708" s="19"/>
      <c r="B708" s="60"/>
      <c r="C708" s="9" t="s">
        <v>566</v>
      </c>
      <c r="D708" s="26"/>
      <c r="E708" s="17"/>
      <c r="F708" s="10"/>
      <c r="G708" s="10"/>
      <c r="H708" s="10"/>
      <c r="I708" s="13"/>
    </row>
    <row r="709" spans="1:9" ht="12.75">
      <c r="A709" s="19"/>
      <c r="B709" s="60"/>
      <c r="C709" s="9"/>
      <c r="D709" s="26"/>
      <c r="E709" s="17"/>
      <c r="F709" s="10"/>
      <c r="G709" s="10"/>
      <c r="H709" s="10"/>
      <c r="I709" s="13"/>
    </row>
    <row r="710" spans="1:9" ht="12.75">
      <c r="A710" s="19"/>
      <c r="B710" s="60">
        <v>85446</v>
      </c>
      <c r="C710" s="11" t="s">
        <v>438</v>
      </c>
      <c r="D710" s="26" t="s">
        <v>446</v>
      </c>
      <c r="E710" s="12">
        <v>45800</v>
      </c>
      <c r="F710" s="10"/>
      <c r="G710" s="10">
        <v>5516</v>
      </c>
      <c r="H710" s="10">
        <v>2160</v>
      </c>
      <c r="I710" s="13">
        <v>38124</v>
      </c>
    </row>
    <row r="711" spans="1:9" ht="12.75">
      <c r="A711" s="19"/>
      <c r="B711" s="60"/>
      <c r="C711" s="9" t="s">
        <v>566</v>
      </c>
      <c r="D711" s="26"/>
      <c r="E711" s="17"/>
      <c r="F711" s="10"/>
      <c r="G711" s="10"/>
      <c r="H711" s="10"/>
      <c r="I711" s="13"/>
    </row>
    <row r="712" spans="1:9" ht="12.75">
      <c r="A712" s="19"/>
      <c r="B712" s="60"/>
      <c r="C712" s="9"/>
      <c r="D712" s="26"/>
      <c r="E712" s="17"/>
      <c r="F712" s="10"/>
      <c r="G712" s="10"/>
      <c r="H712" s="10"/>
      <c r="I712" s="13"/>
    </row>
    <row r="713" spans="1:9" ht="12.75">
      <c r="A713" s="19"/>
      <c r="B713" s="60">
        <v>85495</v>
      </c>
      <c r="C713" s="61" t="s">
        <v>587</v>
      </c>
      <c r="D713" s="26" t="s">
        <v>390</v>
      </c>
      <c r="E713" s="12">
        <f>E714+E715+E716</f>
        <v>94380</v>
      </c>
      <c r="F713" s="12">
        <f>F714+F715+F716</f>
        <v>0</v>
      </c>
      <c r="G713" s="12">
        <f>G714+G715+G716</f>
        <v>37032</v>
      </c>
      <c r="H713" s="12">
        <f>H714+H715+H716</f>
        <v>12348</v>
      </c>
      <c r="I713" s="12">
        <f>I714+I715+I716</f>
        <v>45000</v>
      </c>
    </row>
    <row r="714" spans="1:9" ht="12.75">
      <c r="A714" s="19"/>
      <c r="B714" s="19"/>
      <c r="C714" s="62" t="s">
        <v>677</v>
      </c>
      <c r="D714" s="26"/>
      <c r="E714" s="17">
        <v>20000</v>
      </c>
      <c r="F714" s="10"/>
      <c r="G714" s="10"/>
      <c r="H714" s="10"/>
      <c r="I714" s="10">
        <v>20000</v>
      </c>
    </row>
    <row r="715" spans="1:9" ht="12.75">
      <c r="A715" s="19"/>
      <c r="B715" s="19"/>
      <c r="C715" s="62" t="s">
        <v>213</v>
      </c>
      <c r="D715" s="26"/>
      <c r="E715" s="17">
        <v>25000</v>
      </c>
      <c r="F715" s="10"/>
      <c r="G715" s="10"/>
      <c r="H715" s="10"/>
      <c r="I715" s="10">
        <v>25000</v>
      </c>
    </row>
    <row r="716" spans="1:9" ht="25.5">
      <c r="A716" s="19"/>
      <c r="B716" s="19"/>
      <c r="C716" s="62" t="s">
        <v>227</v>
      </c>
      <c r="D716" s="26"/>
      <c r="E716" s="17">
        <v>49380</v>
      </c>
      <c r="F716" s="10"/>
      <c r="G716" s="10">
        <v>37032</v>
      </c>
      <c r="H716" s="10">
        <v>12348</v>
      </c>
      <c r="I716" s="10"/>
    </row>
    <row r="717" spans="1:9" s="39" customFormat="1" ht="12.75">
      <c r="A717" s="19"/>
      <c r="B717" s="19"/>
      <c r="C717" s="62"/>
      <c r="D717" s="26"/>
      <c r="E717" s="17"/>
      <c r="F717" s="10"/>
      <c r="G717" s="10"/>
      <c r="H717" s="10"/>
      <c r="I717" s="29"/>
    </row>
    <row r="718" spans="1:9" ht="23.25" customHeight="1">
      <c r="A718" s="2">
        <v>900</v>
      </c>
      <c r="B718" s="2"/>
      <c r="C718" s="3" t="s">
        <v>678</v>
      </c>
      <c r="D718" s="69"/>
      <c r="E718" s="3">
        <f>E726+E728+E734+E737+E741+E745+E719+E724</f>
        <v>28171080</v>
      </c>
      <c r="F718" s="3">
        <f>F726+F728+F734+F737+F741+F745+F719+F724</f>
        <v>2952800</v>
      </c>
      <c r="G718" s="3">
        <f>G726+G728+G734+G737+G741+G745+G719+G724</f>
        <v>4699866</v>
      </c>
      <c r="H718" s="3">
        <f>H726+H728+H734+H737+H741+H745+H719+H724</f>
        <v>5778210</v>
      </c>
      <c r="I718" s="3">
        <f>I726+I728+I734+I737+I741+I745+I719+I724</f>
        <v>14740204</v>
      </c>
    </row>
    <row r="719" spans="1:9" ht="12.75">
      <c r="A719" s="4"/>
      <c r="B719" s="4">
        <v>90001</v>
      </c>
      <c r="C719" s="11" t="s">
        <v>508</v>
      </c>
      <c r="D719" s="30"/>
      <c r="E719" s="6">
        <f>E720+E721+E722</f>
        <v>6198300</v>
      </c>
      <c r="F719" s="6">
        <f>F720+F721+F722</f>
        <v>751600</v>
      </c>
      <c r="G719" s="6">
        <f>G720+G721+G722</f>
        <v>2302800</v>
      </c>
      <c r="H719" s="6">
        <f>H720+H721+H722</f>
        <v>1578700</v>
      </c>
      <c r="I719" s="6">
        <f>I720+I721+I722</f>
        <v>1565200</v>
      </c>
    </row>
    <row r="720" spans="1:9" ht="25.5">
      <c r="A720" s="4"/>
      <c r="B720" s="4"/>
      <c r="C720" s="9" t="s">
        <v>399</v>
      </c>
      <c r="D720" s="164" t="s">
        <v>797</v>
      </c>
      <c r="E720" s="10">
        <v>459000</v>
      </c>
      <c r="F720" s="10">
        <v>100000</v>
      </c>
      <c r="G720" s="10">
        <v>200000</v>
      </c>
      <c r="H720" s="10">
        <v>100000</v>
      </c>
      <c r="I720" s="10">
        <v>59000</v>
      </c>
    </row>
    <row r="721" spans="1:9" ht="25.5">
      <c r="A721" s="4"/>
      <c r="B721" s="4"/>
      <c r="C721" s="9" t="s">
        <v>272</v>
      </c>
      <c r="D721" s="30" t="s">
        <v>509</v>
      </c>
      <c r="E721" s="10">
        <v>1275700</v>
      </c>
      <c r="F721" s="10">
        <v>651600</v>
      </c>
      <c r="G721" s="10">
        <v>624100</v>
      </c>
      <c r="H721" s="10"/>
      <c r="I721" s="10"/>
    </row>
    <row r="722" spans="1:9" ht="38.25">
      <c r="A722" s="4"/>
      <c r="B722" s="4"/>
      <c r="C722" s="9" t="s">
        <v>275</v>
      </c>
      <c r="D722" s="30" t="s">
        <v>509</v>
      </c>
      <c r="E722" s="10">
        <v>4463600</v>
      </c>
      <c r="F722" s="10"/>
      <c r="G722" s="10">
        <v>1478700</v>
      </c>
      <c r="H722" s="10">
        <v>1478700</v>
      </c>
      <c r="I722" s="10">
        <v>1506200</v>
      </c>
    </row>
    <row r="723" spans="1:9" ht="12.75">
      <c r="A723" s="4"/>
      <c r="B723" s="4"/>
      <c r="C723" s="13"/>
      <c r="D723" s="30"/>
      <c r="E723" s="13"/>
      <c r="F723" s="13"/>
      <c r="G723" s="13"/>
      <c r="H723" s="13"/>
      <c r="I723" s="13"/>
    </row>
    <row r="724" spans="1:9" ht="12.75">
      <c r="A724" s="4"/>
      <c r="B724" s="4">
        <v>90002</v>
      </c>
      <c r="C724" s="11" t="s">
        <v>220</v>
      </c>
      <c r="D724" s="26" t="s">
        <v>770</v>
      </c>
      <c r="E724" s="13">
        <f>E725</f>
        <v>15000</v>
      </c>
      <c r="F724" s="13">
        <f>F725</f>
        <v>0</v>
      </c>
      <c r="G724" s="13">
        <f>G725</f>
        <v>0</v>
      </c>
      <c r="H724" s="13">
        <f>H725</f>
        <v>7500</v>
      </c>
      <c r="I724" s="13">
        <f>I725</f>
        <v>7500</v>
      </c>
    </row>
    <row r="725" spans="1:9" ht="12.75">
      <c r="A725" s="8"/>
      <c r="B725" s="8"/>
      <c r="C725" s="28" t="s">
        <v>117</v>
      </c>
      <c r="D725" s="38"/>
      <c r="E725" s="10">
        <v>15000</v>
      </c>
      <c r="F725" s="10"/>
      <c r="G725" s="10"/>
      <c r="H725" s="10">
        <v>7500</v>
      </c>
      <c r="I725" s="10">
        <v>7500</v>
      </c>
    </row>
    <row r="726" spans="1:9" ht="12.75">
      <c r="A726" s="4"/>
      <c r="B726" s="4">
        <v>90003</v>
      </c>
      <c r="C726" s="11" t="s">
        <v>679</v>
      </c>
      <c r="D726" s="30" t="s">
        <v>793</v>
      </c>
      <c r="E726" s="13">
        <f>E727</f>
        <v>3046123</v>
      </c>
      <c r="F726" s="10">
        <v>650000</v>
      </c>
      <c r="G726" s="10">
        <v>500000</v>
      </c>
      <c r="H726" s="10">
        <v>873000</v>
      </c>
      <c r="I726" s="10">
        <v>1023123</v>
      </c>
    </row>
    <row r="727" spans="1:9" ht="12.75">
      <c r="A727" s="8"/>
      <c r="B727" s="8"/>
      <c r="C727" s="28" t="s">
        <v>462</v>
      </c>
      <c r="D727" s="54"/>
      <c r="E727" s="10">
        <v>3046123</v>
      </c>
      <c r="F727" s="10"/>
      <c r="G727" s="10"/>
      <c r="H727" s="10"/>
      <c r="I727" s="10"/>
    </row>
    <row r="728" spans="1:9" s="52" customFormat="1" ht="12.75">
      <c r="A728" s="4"/>
      <c r="B728" s="4">
        <v>90004</v>
      </c>
      <c r="C728" s="11" t="s">
        <v>680</v>
      </c>
      <c r="D728" s="26" t="s">
        <v>770</v>
      </c>
      <c r="E728" s="13">
        <f>SUM(E729:E732)</f>
        <v>1435000</v>
      </c>
      <c r="F728" s="13">
        <f>SUM(F729:F732)</f>
        <v>220000</v>
      </c>
      <c r="G728" s="13">
        <f>SUM(G729:G732)</f>
        <v>530000</v>
      </c>
      <c r="H728" s="13">
        <f>SUM(H729:H732)</f>
        <v>360000</v>
      </c>
      <c r="I728" s="13">
        <f>SUM(I729:I732)</f>
        <v>325000</v>
      </c>
    </row>
    <row r="729" spans="1:9" ht="12.75">
      <c r="A729" s="8"/>
      <c r="B729" s="4"/>
      <c r="C729" s="28" t="s">
        <v>102</v>
      </c>
      <c r="D729" s="54"/>
      <c r="E729" s="10">
        <v>950000</v>
      </c>
      <c r="F729" s="10">
        <v>150000</v>
      </c>
      <c r="G729" s="10">
        <v>400000</v>
      </c>
      <c r="H729" s="10">
        <v>300000</v>
      </c>
      <c r="I729" s="10">
        <v>100000</v>
      </c>
    </row>
    <row r="730" spans="1:9" ht="12.75">
      <c r="A730" s="8"/>
      <c r="B730" s="4"/>
      <c r="C730" s="28" t="s">
        <v>402</v>
      </c>
      <c r="D730" s="54"/>
      <c r="E730" s="10">
        <v>440000</v>
      </c>
      <c r="F730" s="10">
        <v>70000</v>
      </c>
      <c r="G730" s="10">
        <v>130000</v>
      </c>
      <c r="H730" s="10">
        <v>50000</v>
      </c>
      <c r="I730" s="10">
        <v>190000</v>
      </c>
    </row>
    <row r="731" spans="1:9" ht="25.5">
      <c r="A731" s="8"/>
      <c r="B731" s="4"/>
      <c r="C731" s="28" t="s">
        <v>118</v>
      </c>
      <c r="D731" s="54"/>
      <c r="E731" s="10">
        <v>20000</v>
      </c>
      <c r="F731" s="10"/>
      <c r="G731" s="10"/>
      <c r="H731" s="10">
        <v>10000</v>
      </c>
      <c r="I731" s="10">
        <v>10000</v>
      </c>
    </row>
    <row r="732" spans="1:9" ht="12.75">
      <c r="A732" s="8"/>
      <c r="B732" s="4"/>
      <c r="C732" s="54" t="s">
        <v>103</v>
      </c>
      <c r="D732" s="54"/>
      <c r="E732" s="10">
        <v>25000</v>
      </c>
      <c r="F732" s="10"/>
      <c r="G732" s="10"/>
      <c r="H732" s="10"/>
      <c r="I732" s="10">
        <v>25000</v>
      </c>
    </row>
    <row r="733" spans="1:9" ht="12.75">
      <c r="A733" s="8"/>
      <c r="B733" s="4"/>
      <c r="C733" s="54"/>
      <c r="D733" s="54"/>
      <c r="E733" s="10"/>
      <c r="F733" s="10"/>
      <c r="G733" s="10"/>
      <c r="H733" s="10"/>
      <c r="I733" s="10"/>
    </row>
    <row r="734" spans="1:9" ht="26.25" customHeight="1">
      <c r="A734" s="8"/>
      <c r="B734" s="4">
        <v>90013</v>
      </c>
      <c r="C734" s="11" t="s">
        <v>681</v>
      </c>
      <c r="D734" s="26" t="s">
        <v>451</v>
      </c>
      <c r="E734" s="13">
        <f>E735+E736</f>
        <v>297200</v>
      </c>
      <c r="F734" s="13">
        <v>46700</v>
      </c>
      <c r="G734" s="13">
        <v>46700</v>
      </c>
      <c r="H734" s="13">
        <v>46700</v>
      </c>
      <c r="I734" s="13">
        <v>157100</v>
      </c>
    </row>
    <row r="735" spans="1:9" ht="12.75">
      <c r="A735" s="8"/>
      <c r="B735" s="8"/>
      <c r="C735" s="28" t="s">
        <v>566</v>
      </c>
      <c r="D735" s="54"/>
      <c r="E735" s="10">
        <v>192000</v>
      </c>
      <c r="F735" s="10"/>
      <c r="G735" s="10"/>
      <c r="H735" s="10"/>
      <c r="I735" s="10"/>
    </row>
    <row r="736" spans="1:9" ht="25.5">
      <c r="A736" s="8"/>
      <c r="B736" s="8"/>
      <c r="C736" s="54" t="s">
        <v>104</v>
      </c>
      <c r="D736" s="54"/>
      <c r="E736" s="10">
        <v>105200</v>
      </c>
      <c r="F736" s="10"/>
      <c r="G736" s="10"/>
      <c r="H736" s="10"/>
      <c r="I736" s="10">
        <v>105200</v>
      </c>
    </row>
    <row r="737" spans="1:9" ht="12.75">
      <c r="A737" s="4"/>
      <c r="B737" s="4">
        <v>90015</v>
      </c>
      <c r="C737" s="11" t="s">
        <v>682</v>
      </c>
      <c r="D737" s="37"/>
      <c r="E737" s="13">
        <f>SUM(E738:E740)</f>
        <v>3584000</v>
      </c>
      <c r="F737" s="13">
        <f>SUM(F738:F740)</f>
        <v>550000</v>
      </c>
      <c r="G737" s="13">
        <f>SUM(G738:G740)</f>
        <v>440100</v>
      </c>
      <c r="H737" s="13">
        <f>SUM(H738:H740)</f>
        <v>616600</v>
      </c>
      <c r="I737" s="13">
        <f>SUM(I738:I740)</f>
        <v>1977300</v>
      </c>
    </row>
    <row r="738" spans="1:9" ht="12.75">
      <c r="A738" s="4"/>
      <c r="B738" s="8"/>
      <c r="C738" s="28" t="s">
        <v>403</v>
      </c>
      <c r="D738" s="164" t="s">
        <v>797</v>
      </c>
      <c r="E738" s="10">
        <v>3310000</v>
      </c>
      <c r="F738" s="10">
        <v>550000</v>
      </c>
      <c r="G738" s="10">
        <v>440000</v>
      </c>
      <c r="H738" s="10">
        <v>580000</v>
      </c>
      <c r="I738" s="10">
        <v>1740000</v>
      </c>
    </row>
    <row r="739" spans="1:9" ht="12.75">
      <c r="A739" s="8"/>
      <c r="C739" s="23" t="s">
        <v>553</v>
      </c>
      <c r="D739" s="52" t="s">
        <v>785</v>
      </c>
      <c r="E739" s="10">
        <v>50000</v>
      </c>
      <c r="F739" s="10"/>
      <c r="G739" s="10">
        <v>100</v>
      </c>
      <c r="H739" s="10"/>
      <c r="I739" s="10">
        <v>49900</v>
      </c>
    </row>
    <row r="740" spans="1:9" ht="38.25">
      <c r="A740" s="8"/>
      <c r="B740" s="8"/>
      <c r="C740" s="23" t="s">
        <v>260</v>
      </c>
      <c r="D740" s="97" t="s">
        <v>780</v>
      </c>
      <c r="E740" s="10">
        <v>224000</v>
      </c>
      <c r="F740" s="10"/>
      <c r="G740" s="10"/>
      <c r="H740" s="10">
        <v>36600</v>
      </c>
      <c r="I740" s="10">
        <v>187400</v>
      </c>
    </row>
    <row r="741" spans="1:9" ht="12.75">
      <c r="A741" s="8"/>
      <c r="B741" s="4">
        <v>90017</v>
      </c>
      <c r="C741" s="51" t="s">
        <v>683</v>
      </c>
      <c r="D741" s="97"/>
      <c r="E741" s="13">
        <f>E743+E744</f>
        <v>1552700</v>
      </c>
      <c r="F741" s="10">
        <v>355000</v>
      </c>
      <c r="G741" s="10">
        <v>373000</v>
      </c>
      <c r="H741" s="10">
        <v>423600</v>
      </c>
      <c r="I741" s="10">
        <v>401100</v>
      </c>
    </row>
    <row r="742" spans="1:9" ht="12.75">
      <c r="A742" s="8"/>
      <c r="B742" s="4"/>
      <c r="C742" s="165" t="s">
        <v>793</v>
      </c>
      <c r="D742" s="97" t="s">
        <v>793</v>
      </c>
      <c r="E742" s="13"/>
      <c r="F742" s="10"/>
      <c r="G742" s="10"/>
      <c r="H742" s="10"/>
      <c r="I742" s="10"/>
    </row>
    <row r="743" spans="1:9" ht="12.75">
      <c r="A743" s="8"/>
      <c r="B743" s="8"/>
      <c r="C743" s="9" t="s">
        <v>566</v>
      </c>
      <c r="D743" s="97"/>
      <c r="E743" s="10">
        <v>1525700</v>
      </c>
      <c r="F743" s="10"/>
      <c r="G743" s="10"/>
      <c r="H743" s="10"/>
      <c r="I743" s="10"/>
    </row>
    <row r="744" spans="1:9" ht="12.75">
      <c r="A744" s="8"/>
      <c r="B744" s="8"/>
      <c r="C744" s="9" t="s">
        <v>119</v>
      </c>
      <c r="D744" s="97"/>
      <c r="E744" s="10">
        <v>27000</v>
      </c>
      <c r="F744" s="10"/>
      <c r="G744" s="10"/>
      <c r="H744" s="10"/>
      <c r="I744" s="10">
        <v>27000</v>
      </c>
    </row>
    <row r="745" spans="1:9" ht="12.75">
      <c r="A745" s="4"/>
      <c r="B745" s="4">
        <v>90095</v>
      </c>
      <c r="C745" s="11" t="s">
        <v>779</v>
      </c>
      <c r="D745" s="37"/>
      <c r="E745" s="13">
        <f>E747+E749+E753+E755+E767+E757+E758+E762+E751+E763+E765</f>
        <v>12042757</v>
      </c>
      <c r="F745" s="13">
        <f>F747+F749+F753+F755+F767+F757+F758+F762+F751+F763+F765</f>
        <v>379500</v>
      </c>
      <c r="G745" s="13">
        <f>G747+G749+G753+G755+G767+G757+G758+G762+G751+G763+G765</f>
        <v>507266</v>
      </c>
      <c r="H745" s="13">
        <f>H747+H749+H753+H755+H767+H757+H758+H762+H751+H763+H765</f>
        <v>1872110</v>
      </c>
      <c r="I745" s="13">
        <f>I747+I749+I753+I755+I767+I757+I758+I762+I751+I763+I765</f>
        <v>9283881</v>
      </c>
    </row>
    <row r="746" spans="1:9" ht="12.75">
      <c r="A746" s="8"/>
      <c r="B746" s="8"/>
      <c r="C746" s="13" t="s">
        <v>276</v>
      </c>
      <c r="D746" s="30" t="s">
        <v>797</v>
      </c>
      <c r="E746" s="10"/>
      <c r="F746" s="10"/>
      <c r="G746" s="10"/>
      <c r="H746" s="10"/>
      <c r="I746" s="10"/>
    </row>
    <row r="747" spans="1:9" ht="12.75">
      <c r="A747" s="8"/>
      <c r="B747" s="8"/>
      <c r="C747" s="9" t="s">
        <v>566</v>
      </c>
      <c r="D747" s="54"/>
      <c r="E747" s="10">
        <v>54800</v>
      </c>
      <c r="F747" s="10">
        <v>0</v>
      </c>
      <c r="G747" s="10">
        <v>12900</v>
      </c>
      <c r="H747" s="10">
        <v>22900</v>
      </c>
      <c r="I747" s="10">
        <v>19000</v>
      </c>
    </row>
    <row r="748" spans="1:9" ht="12.75">
      <c r="A748" s="8"/>
      <c r="B748" s="8"/>
      <c r="C748" s="13" t="s">
        <v>684</v>
      </c>
      <c r="D748" s="26" t="s">
        <v>770</v>
      </c>
      <c r="E748" s="20"/>
      <c r="F748" s="10"/>
      <c r="G748" s="10"/>
      <c r="H748" s="10"/>
      <c r="I748" s="10"/>
    </row>
    <row r="749" spans="1:9" ht="12.75">
      <c r="A749" s="8"/>
      <c r="B749" s="8"/>
      <c r="C749" s="9" t="s">
        <v>566</v>
      </c>
      <c r="D749" s="54"/>
      <c r="E749" s="10">
        <v>5000</v>
      </c>
      <c r="F749" s="10">
        <v>1500</v>
      </c>
      <c r="G749" s="10">
        <v>2500</v>
      </c>
      <c r="H749" s="10"/>
      <c r="I749" s="10">
        <v>1000</v>
      </c>
    </row>
    <row r="750" spans="1:9" ht="12.75">
      <c r="A750" s="8"/>
      <c r="B750" s="8"/>
      <c r="C750" s="13" t="s">
        <v>416</v>
      </c>
      <c r="D750" s="30" t="s">
        <v>797</v>
      </c>
      <c r="E750" s="10"/>
      <c r="F750" s="10"/>
      <c r="G750" s="10"/>
      <c r="H750" s="10"/>
      <c r="I750" s="10"/>
    </row>
    <row r="751" spans="1:9" ht="12.75">
      <c r="A751" s="8"/>
      <c r="B751" s="8"/>
      <c r="C751" s="9" t="s">
        <v>566</v>
      </c>
      <c r="D751" s="54"/>
      <c r="E751" s="10">
        <v>50000</v>
      </c>
      <c r="F751" s="10"/>
      <c r="G751" s="10"/>
      <c r="H751" s="10">
        <v>50000</v>
      </c>
      <c r="I751" s="10"/>
    </row>
    <row r="752" spans="1:9" ht="15" customHeight="1">
      <c r="A752" s="8"/>
      <c r="B752" s="8"/>
      <c r="C752" s="13" t="s">
        <v>685</v>
      </c>
      <c r="D752" s="30" t="s">
        <v>797</v>
      </c>
      <c r="E752" s="10"/>
      <c r="F752" s="10"/>
      <c r="G752" s="10"/>
      <c r="H752" s="10"/>
      <c r="I752" s="10"/>
    </row>
    <row r="753" spans="1:9" ht="12.75">
      <c r="A753" s="8"/>
      <c r="B753" s="8"/>
      <c r="C753" s="9" t="s">
        <v>566</v>
      </c>
      <c r="D753" s="54"/>
      <c r="E753" s="10">
        <v>4000</v>
      </c>
      <c r="F753" s="10">
        <v>0</v>
      </c>
      <c r="G753" s="10">
        <v>2000</v>
      </c>
      <c r="H753" s="10">
        <v>2000</v>
      </c>
      <c r="I753" s="10">
        <v>0</v>
      </c>
    </row>
    <row r="754" spans="1:9" ht="12.75">
      <c r="A754" s="8"/>
      <c r="B754" s="8"/>
      <c r="C754" s="13" t="s">
        <v>687</v>
      </c>
      <c r="D754" s="26" t="s">
        <v>770</v>
      </c>
      <c r="E754" s="10"/>
      <c r="F754" s="10"/>
      <c r="G754" s="10"/>
      <c r="H754" s="10"/>
      <c r="I754" s="10"/>
    </row>
    <row r="755" spans="1:9" ht="12.75">
      <c r="A755" s="8"/>
      <c r="B755" s="8"/>
      <c r="C755" s="9" t="s">
        <v>566</v>
      </c>
      <c r="D755" s="54"/>
      <c r="E755" s="10">
        <v>20000</v>
      </c>
      <c r="F755" s="10">
        <v>2000</v>
      </c>
      <c r="G755" s="10">
        <v>10000</v>
      </c>
      <c r="H755" s="10">
        <v>7000</v>
      </c>
      <c r="I755" s="10">
        <v>1000</v>
      </c>
    </row>
    <row r="756" spans="1:9" ht="12.75">
      <c r="A756" s="8"/>
      <c r="B756" s="8"/>
      <c r="C756" s="13" t="s">
        <v>424</v>
      </c>
      <c r="D756" s="108" t="s">
        <v>797</v>
      </c>
      <c r="E756" s="10"/>
      <c r="F756" s="10"/>
      <c r="G756" s="10"/>
      <c r="H756" s="10"/>
      <c r="I756" s="10"/>
    </row>
    <row r="757" spans="1:9" ht="12.75">
      <c r="A757" s="8"/>
      <c r="B757" s="8"/>
      <c r="C757" s="9" t="s">
        <v>566</v>
      </c>
      <c r="D757" s="55"/>
      <c r="E757" s="10">
        <v>10000</v>
      </c>
      <c r="F757" s="10">
        <v>0</v>
      </c>
      <c r="G757" s="10">
        <v>3000</v>
      </c>
      <c r="H757" s="10">
        <v>3000</v>
      </c>
      <c r="I757" s="10">
        <v>4000</v>
      </c>
    </row>
    <row r="758" spans="1:9" ht="25.5">
      <c r="A758" s="8"/>
      <c r="B758" s="8"/>
      <c r="C758" s="13" t="s">
        <v>400</v>
      </c>
      <c r="D758" s="108" t="s">
        <v>417</v>
      </c>
      <c r="E758" s="10">
        <f>E759+E760</f>
        <v>1250000</v>
      </c>
      <c r="F758" s="10">
        <v>300000</v>
      </c>
      <c r="G758" s="10">
        <v>350000</v>
      </c>
      <c r="H758" s="10">
        <v>300000</v>
      </c>
      <c r="I758" s="10">
        <v>300000</v>
      </c>
    </row>
    <row r="759" spans="1:9" ht="12.75">
      <c r="A759" s="8"/>
      <c r="B759" s="8"/>
      <c r="C759" s="9" t="s">
        <v>566</v>
      </c>
      <c r="D759" s="55"/>
      <c r="E759" s="10">
        <v>1191000</v>
      </c>
      <c r="F759" s="10"/>
      <c r="G759" s="10"/>
      <c r="H759" s="10"/>
      <c r="I759" s="10"/>
    </row>
    <row r="760" spans="1:9" ht="25.5">
      <c r="A760" s="8"/>
      <c r="B760" s="8"/>
      <c r="C760" s="9" t="s">
        <v>401</v>
      </c>
      <c r="D760" s="55"/>
      <c r="E760" s="10">
        <v>59000</v>
      </c>
      <c r="F760" s="10"/>
      <c r="G760" s="10"/>
      <c r="H760" s="10"/>
      <c r="I760" s="10"/>
    </row>
    <row r="761" spans="1:9" ht="12.75">
      <c r="A761" s="8"/>
      <c r="B761" s="8"/>
      <c r="C761" s="13" t="s">
        <v>425</v>
      </c>
      <c r="D761" s="108" t="s">
        <v>785</v>
      </c>
      <c r="E761" s="10"/>
      <c r="F761" s="10"/>
      <c r="G761" s="10"/>
      <c r="H761" s="10"/>
      <c r="I761" s="10"/>
    </row>
    <row r="762" spans="1:9" ht="12.75">
      <c r="A762" s="8"/>
      <c r="B762" s="8"/>
      <c r="C762" s="9" t="s">
        <v>566</v>
      </c>
      <c r="D762" s="55"/>
      <c r="E762" s="10">
        <v>10000</v>
      </c>
      <c r="F762" s="10"/>
      <c r="G762" s="10">
        <v>4000</v>
      </c>
      <c r="H762" s="10">
        <v>4000</v>
      </c>
      <c r="I762" s="10">
        <v>2000</v>
      </c>
    </row>
    <row r="763" spans="1:9" ht="25.5">
      <c r="A763" s="8"/>
      <c r="B763" s="8"/>
      <c r="C763" s="10" t="s">
        <v>251</v>
      </c>
      <c r="D763" s="30" t="s">
        <v>797</v>
      </c>
      <c r="E763" s="10">
        <f>E764</f>
        <v>80000</v>
      </c>
      <c r="F763" s="10">
        <v>20000</v>
      </c>
      <c r="G763" s="10">
        <v>20000</v>
      </c>
      <c r="H763" s="10">
        <v>20000</v>
      </c>
      <c r="I763" s="10">
        <v>20000</v>
      </c>
    </row>
    <row r="764" spans="1:9" ht="12.75">
      <c r="A764" s="8"/>
      <c r="B764" s="8"/>
      <c r="C764" s="9" t="s">
        <v>566</v>
      </c>
      <c r="D764" s="55"/>
      <c r="E764" s="10">
        <v>80000</v>
      </c>
      <c r="F764" s="10"/>
      <c r="G764" s="10"/>
      <c r="H764" s="10"/>
      <c r="I764" s="10"/>
    </row>
    <row r="765" spans="1:9" ht="25.5">
      <c r="A765" s="8"/>
      <c r="B765" s="8"/>
      <c r="C765" s="9" t="s">
        <v>292</v>
      </c>
      <c r="D765" s="30" t="s">
        <v>797</v>
      </c>
      <c r="E765" s="10">
        <f>E766</f>
        <v>156000</v>
      </c>
      <c r="F765" s="10">
        <f>F766</f>
        <v>0</v>
      </c>
      <c r="G765" s="10">
        <f>G766</f>
        <v>52000</v>
      </c>
      <c r="H765" s="10">
        <f>H766</f>
        <v>52000</v>
      </c>
      <c r="I765" s="10">
        <f>I766</f>
        <v>52000</v>
      </c>
    </row>
    <row r="766" spans="1:9" ht="12.75">
      <c r="A766" s="8"/>
      <c r="B766" s="8"/>
      <c r="C766" s="9" t="s">
        <v>566</v>
      </c>
      <c r="D766" s="55"/>
      <c r="E766" s="10">
        <v>156000</v>
      </c>
      <c r="F766" s="10"/>
      <c r="G766" s="10">
        <v>52000</v>
      </c>
      <c r="H766" s="10">
        <v>52000</v>
      </c>
      <c r="I766" s="10">
        <v>52000</v>
      </c>
    </row>
    <row r="767" spans="1:9" ht="12.75">
      <c r="A767" s="8"/>
      <c r="B767" s="8"/>
      <c r="C767" s="9" t="s">
        <v>235</v>
      </c>
      <c r="E767" s="27">
        <f>SUM(E769:E781)</f>
        <v>10402957</v>
      </c>
      <c r="F767" s="27">
        <f>SUM(F769:F781)</f>
        <v>56000</v>
      </c>
      <c r="G767" s="27">
        <f>SUM(G769:G781)</f>
        <v>50866</v>
      </c>
      <c r="H767" s="27">
        <f>SUM(H769:H781)</f>
        <v>1411210</v>
      </c>
      <c r="I767" s="27">
        <f>SUM(I769:I781)</f>
        <v>8884881</v>
      </c>
    </row>
    <row r="768" spans="1:9" ht="12.75">
      <c r="A768" s="8"/>
      <c r="B768" s="8"/>
      <c r="C768" s="91" t="s">
        <v>799</v>
      </c>
      <c r="E768" s="20"/>
      <c r="F768" s="20"/>
      <c r="G768" s="20"/>
      <c r="H768" s="20"/>
      <c r="I768" s="20"/>
    </row>
    <row r="769" spans="1:9" ht="12.75">
      <c r="A769" s="8"/>
      <c r="B769" s="8"/>
      <c r="C769" s="166" t="s">
        <v>532</v>
      </c>
      <c r="D769" s="30" t="s">
        <v>797</v>
      </c>
      <c r="E769" s="10">
        <v>690000</v>
      </c>
      <c r="F769" s="10"/>
      <c r="G769" s="10">
        <v>24308</v>
      </c>
      <c r="H769" s="10">
        <v>59067</v>
      </c>
      <c r="I769" s="10">
        <v>606625</v>
      </c>
    </row>
    <row r="770" spans="1:9" ht="25.5">
      <c r="A770" s="8"/>
      <c r="B770" s="8"/>
      <c r="C770" s="166" t="s">
        <v>363</v>
      </c>
      <c r="D770" s="30" t="s">
        <v>785</v>
      </c>
      <c r="E770" s="10">
        <v>100000</v>
      </c>
      <c r="F770" s="10"/>
      <c r="G770" s="10"/>
      <c r="H770" s="10"/>
      <c r="I770" s="10">
        <v>100000</v>
      </c>
    </row>
    <row r="771" spans="1:9" ht="12.75">
      <c r="A771" s="8"/>
      <c r="B771" s="8"/>
      <c r="C771" s="166" t="s">
        <v>234</v>
      </c>
      <c r="D771" s="30" t="s">
        <v>794</v>
      </c>
      <c r="E771" s="10">
        <v>2451547</v>
      </c>
      <c r="F771" s="10"/>
      <c r="G771" s="10">
        <v>8025</v>
      </c>
      <c r="H771" s="10">
        <v>304999</v>
      </c>
      <c r="I771" s="10">
        <v>2138523</v>
      </c>
    </row>
    <row r="772" spans="1:9" ht="25.5">
      <c r="A772" s="8"/>
      <c r="B772" s="8"/>
      <c r="C772" s="166" t="s">
        <v>497</v>
      </c>
      <c r="D772" s="30" t="s">
        <v>785</v>
      </c>
      <c r="E772" s="10">
        <v>420000</v>
      </c>
      <c r="F772" s="10"/>
      <c r="G772" s="10"/>
      <c r="H772" s="10"/>
      <c r="I772" s="10">
        <v>420000</v>
      </c>
    </row>
    <row r="773" spans="1:9" ht="38.25">
      <c r="A773" s="8"/>
      <c r="B773" s="8"/>
      <c r="C773" s="166" t="s">
        <v>426</v>
      </c>
      <c r="D773" s="30" t="s">
        <v>785</v>
      </c>
      <c r="E773" s="10">
        <v>4072728</v>
      </c>
      <c r="F773" s="10">
        <v>56000</v>
      </c>
      <c r="G773" s="10">
        <v>10043</v>
      </c>
      <c r="H773" s="10">
        <v>703474</v>
      </c>
      <c r="I773" s="10">
        <v>3303211</v>
      </c>
    </row>
    <row r="774" spans="1:9" ht="25.5">
      <c r="A774" s="8"/>
      <c r="B774" s="8"/>
      <c r="C774" s="166" t="s">
        <v>496</v>
      </c>
      <c r="D774" s="30" t="s">
        <v>785</v>
      </c>
      <c r="E774" s="10">
        <v>200000</v>
      </c>
      <c r="F774" s="10"/>
      <c r="G774" s="10"/>
      <c r="H774" s="10">
        <v>185685</v>
      </c>
      <c r="I774" s="10">
        <v>14315</v>
      </c>
    </row>
    <row r="775" spans="1:9" ht="25.5">
      <c r="A775" s="8"/>
      <c r="B775" s="8"/>
      <c r="C775" s="166" t="s">
        <v>492</v>
      </c>
      <c r="D775" s="30" t="s">
        <v>794</v>
      </c>
      <c r="E775" s="10">
        <v>88982</v>
      </c>
      <c r="F775" s="10"/>
      <c r="G775" s="10"/>
      <c r="H775" s="10">
        <v>85469</v>
      </c>
      <c r="I775" s="10">
        <v>3513</v>
      </c>
    </row>
    <row r="776" spans="1:9" ht="41.25" customHeight="1">
      <c r="A776" s="8"/>
      <c r="B776" s="8"/>
      <c r="C776" s="166" t="s">
        <v>105</v>
      </c>
      <c r="D776" s="30" t="s">
        <v>794</v>
      </c>
      <c r="E776" s="10">
        <v>139700</v>
      </c>
      <c r="F776" s="10"/>
      <c r="G776" s="10"/>
      <c r="H776" s="10">
        <v>72516</v>
      </c>
      <c r="I776" s="10">
        <v>67184</v>
      </c>
    </row>
    <row r="777" spans="1:9" ht="38.25">
      <c r="A777" s="8"/>
      <c r="B777" s="8"/>
      <c r="C777" s="166" t="s">
        <v>494</v>
      </c>
      <c r="D777" s="30" t="s">
        <v>797</v>
      </c>
      <c r="E777" s="10">
        <v>100000</v>
      </c>
      <c r="F777" s="10"/>
      <c r="G777" s="10"/>
      <c r="H777" s="10"/>
      <c r="I777" s="10">
        <v>100000</v>
      </c>
    </row>
    <row r="778" spans="1:9" ht="25.5">
      <c r="A778" s="8"/>
      <c r="B778" s="8"/>
      <c r="C778" s="166" t="s">
        <v>495</v>
      </c>
      <c r="D778" s="30" t="s">
        <v>797</v>
      </c>
      <c r="E778" s="10">
        <v>100000</v>
      </c>
      <c r="F778" s="10"/>
      <c r="G778" s="10"/>
      <c r="H778" s="10"/>
      <c r="I778" s="10">
        <v>100000</v>
      </c>
    </row>
    <row r="779" spans="1:9" ht="25.5">
      <c r="A779" s="8"/>
      <c r="B779" s="8"/>
      <c r="C779" s="178" t="s">
        <v>106</v>
      </c>
      <c r="D779" s="30" t="s">
        <v>797</v>
      </c>
      <c r="E779" s="10">
        <v>2000000</v>
      </c>
      <c r="F779" s="10"/>
      <c r="G779" s="10"/>
      <c r="H779" s="10"/>
      <c r="I779" s="10">
        <v>2000000</v>
      </c>
    </row>
    <row r="780" spans="1:9" ht="25.5">
      <c r="A780" s="8"/>
      <c r="B780" s="8"/>
      <c r="C780" s="179" t="s">
        <v>107</v>
      </c>
      <c r="D780" s="30"/>
      <c r="E780" s="10">
        <v>30000</v>
      </c>
      <c r="F780" s="10"/>
      <c r="G780" s="10"/>
      <c r="H780" s="10"/>
      <c r="I780" s="10">
        <v>30000</v>
      </c>
    </row>
    <row r="781" spans="1:9" ht="25.5">
      <c r="A781" s="8"/>
      <c r="B781" s="8"/>
      <c r="C781" s="54" t="s">
        <v>493</v>
      </c>
      <c r="D781" s="30" t="s">
        <v>794</v>
      </c>
      <c r="E781" s="10">
        <v>10000</v>
      </c>
      <c r="F781" s="10"/>
      <c r="G781" s="10">
        <v>8490</v>
      </c>
      <c r="H781" s="10"/>
      <c r="I781" s="10">
        <v>1510</v>
      </c>
    </row>
    <row r="782" spans="1:9" ht="23.25" customHeight="1">
      <c r="A782" s="2">
        <v>921</v>
      </c>
      <c r="B782" s="2"/>
      <c r="C782" s="3" t="s">
        <v>688</v>
      </c>
      <c r="D782" s="69"/>
      <c r="E782" s="3">
        <f>E783+E790+E796+E803+E807+E800</f>
        <v>7116000</v>
      </c>
      <c r="F782" s="3">
        <f>F783+F790+F796+F803+F807+F800</f>
        <v>1396500</v>
      </c>
      <c r="G782" s="3">
        <f>G783+G790+G796+G803+G807+G800</f>
        <v>1966293</v>
      </c>
      <c r="H782" s="3">
        <f>H783+H790+H796+H803+H807+H800</f>
        <v>1688644</v>
      </c>
      <c r="I782" s="3">
        <f>I783+I790+I796+I803+I807+I800</f>
        <v>2064563</v>
      </c>
    </row>
    <row r="783" spans="1:9" ht="25.5">
      <c r="A783" s="4"/>
      <c r="B783" s="4">
        <v>92106</v>
      </c>
      <c r="C783" s="11" t="s">
        <v>689</v>
      </c>
      <c r="D783" s="101" t="s">
        <v>452</v>
      </c>
      <c r="E783" s="13">
        <f>E784+E785+E786+E787+E788</f>
        <v>2070000</v>
      </c>
      <c r="F783" s="13">
        <f>F784+F785+F786+F787+F788</f>
        <v>485000</v>
      </c>
      <c r="G783" s="13">
        <f>G784+G785+G786+G787+G788</f>
        <v>530000</v>
      </c>
      <c r="H783" s="13">
        <f>H784+H785+H786+H787+H788</f>
        <v>543831</v>
      </c>
      <c r="I783" s="13">
        <f>I784+I785+I786+I787+I788</f>
        <v>511169</v>
      </c>
    </row>
    <row r="784" spans="1:9" ht="12.75">
      <c r="A784" s="8"/>
      <c r="B784" s="8"/>
      <c r="C784" s="28" t="s">
        <v>463</v>
      </c>
      <c r="D784" s="98"/>
      <c r="E784" s="10">
        <v>1890000</v>
      </c>
      <c r="F784" s="10">
        <v>485000</v>
      </c>
      <c r="G784" s="10">
        <v>510000</v>
      </c>
      <c r="H784" s="10">
        <v>447500</v>
      </c>
      <c r="I784" s="10">
        <v>447500</v>
      </c>
    </row>
    <row r="785" spans="1:9" ht="25.5">
      <c r="A785" s="8"/>
      <c r="B785" s="8"/>
      <c r="C785" s="9" t="s">
        <v>261</v>
      </c>
      <c r="D785" s="98"/>
      <c r="E785" s="10">
        <v>125000</v>
      </c>
      <c r="F785" s="10"/>
      <c r="G785" s="10"/>
      <c r="H785" s="10">
        <v>96331</v>
      </c>
      <c r="I785" s="10">
        <v>28669</v>
      </c>
    </row>
    <row r="786" spans="1:9" ht="12.75">
      <c r="A786" s="8"/>
      <c r="B786" s="8"/>
      <c r="C786" s="9" t="s">
        <v>498</v>
      </c>
      <c r="D786" s="98"/>
      <c r="E786" s="10">
        <v>20000</v>
      </c>
      <c r="F786" s="10"/>
      <c r="G786" s="10">
        <v>20000</v>
      </c>
      <c r="H786" s="10"/>
      <c r="I786" s="10"/>
    </row>
    <row r="787" spans="1:9" ht="12.75">
      <c r="A787" s="8"/>
      <c r="B787" s="8"/>
      <c r="C787" s="54" t="s">
        <v>108</v>
      </c>
      <c r="D787" s="98"/>
      <c r="E787" s="10">
        <v>20000</v>
      </c>
      <c r="F787" s="10"/>
      <c r="G787" s="10"/>
      <c r="H787" s="10"/>
      <c r="I787" s="10">
        <v>20000</v>
      </c>
    </row>
    <row r="788" spans="1:9" ht="12.75">
      <c r="A788" s="8"/>
      <c r="B788" s="8"/>
      <c r="C788" s="54" t="s">
        <v>109</v>
      </c>
      <c r="D788" s="98"/>
      <c r="E788" s="10">
        <v>15000</v>
      </c>
      <c r="F788" s="10"/>
      <c r="G788" s="10"/>
      <c r="H788" s="10"/>
      <c r="I788" s="10">
        <v>15000</v>
      </c>
    </row>
    <row r="789" spans="1:9" ht="12.75">
      <c r="A789" s="8"/>
      <c r="B789" s="8"/>
      <c r="C789" s="9"/>
      <c r="D789" s="98"/>
      <c r="E789" s="10"/>
      <c r="F789" s="10"/>
      <c r="G789" s="10"/>
      <c r="H789" s="10"/>
      <c r="I789" s="10"/>
    </row>
    <row r="790" spans="1:9" ht="25.5">
      <c r="A790" s="4"/>
      <c r="B790" s="4">
        <v>92109</v>
      </c>
      <c r="C790" s="11" t="s">
        <v>690</v>
      </c>
      <c r="D790" s="101" t="s">
        <v>453</v>
      </c>
      <c r="E790" s="13">
        <f>E792+E795+E793</f>
        <v>1351800</v>
      </c>
      <c r="F790" s="13">
        <f>F792+F795+F793</f>
        <v>202500</v>
      </c>
      <c r="G790" s="13">
        <f>G792+G795+G793</f>
        <v>222693</v>
      </c>
      <c r="H790" s="13">
        <f>H792+H795+H793</f>
        <v>268913</v>
      </c>
      <c r="I790" s="13">
        <f>I792+I795+I793</f>
        <v>657694</v>
      </c>
    </row>
    <row r="791" spans="1:9" ht="12.75">
      <c r="A791" s="8"/>
      <c r="B791" s="8"/>
      <c r="C791" s="13" t="s">
        <v>240</v>
      </c>
      <c r="D791" s="98"/>
      <c r="E791" s="113"/>
      <c r="F791" s="13"/>
      <c r="G791" s="13"/>
      <c r="H791" s="13"/>
      <c r="I791" s="13"/>
    </row>
    <row r="792" spans="1:9" ht="12.75">
      <c r="A792" s="8"/>
      <c r="B792" s="8"/>
      <c r="C792" s="9" t="s">
        <v>463</v>
      </c>
      <c r="D792" s="98"/>
      <c r="E792" s="10">
        <v>796800</v>
      </c>
      <c r="F792" s="10">
        <v>172500</v>
      </c>
      <c r="G792" s="10">
        <v>191900</v>
      </c>
      <c r="H792" s="10">
        <v>191800</v>
      </c>
      <c r="I792" s="10">
        <v>240600</v>
      </c>
    </row>
    <row r="793" spans="1:9" ht="25.5">
      <c r="A793" s="8"/>
      <c r="B793" s="8"/>
      <c r="C793" s="9" t="s">
        <v>499</v>
      </c>
      <c r="D793" s="98"/>
      <c r="E793" s="10">
        <v>400000</v>
      </c>
      <c r="F793" s="10"/>
      <c r="G793" s="10">
        <v>793</v>
      </c>
      <c r="H793" s="10">
        <v>30113</v>
      </c>
      <c r="I793" s="10">
        <v>369094</v>
      </c>
    </row>
    <row r="794" spans="1:9" s="132" customFormat="1" ht="12.75">
      <c r="A794" s="8"/>
      <c r="B794" s="8"/>
      <c r="C794" s="27" t="s">
        <v>691</v>
      </c>
      <c r="D794" s="91"/>
      <c r="E794" s="131"/>
      <c r="F794" s="10"/>
      <c r="G794" s="10"/>
      <c r="H794" s="10"/>
      <c r="I794" s="10"/>
    </row>
    <row r="795" spans="1:9" ht="12.75">
      <c r="A795" s="8"/>
      <c r="B795" s="8"/>
      <c r="C795" s="9" t="s">
        <v>463</v>
      </c>
      <c r="D795" s="54"/>
      <c r="E795" s="10">
        <v>155000</v>
      </c>
      <c r="F795" s="10">
        <v>30000</v>
      </c>
      <c r="G795" s="10">
        <v>30000</v>
      </c>
      <c r="H795" s="10">
        <v>47000</v>
      </c>
      <c r="I795" s="10">
        <v>48000</v>
      </c>
    </row>
    <row r="796" spans="1:9" ht="25.5">
      <c r="A796" s="4"/>
      <c r="B796" s="4">
        <v>92110</v>
      </c>
      <c r="C796" s="11" t="s">
        <v>692</v>
      </c>
      <c r="D796" s="101" t="s">
        <v>454</v>
      </c>
      <c r="E796" s="13">
        <f>E798+E799</f>
        <v>676000</v>
      </c>
      <c r="F796" s="13">
        <f>F798+F799</f>
        <v>139000</v>
      </c>
      <c r="G796" s="13">
        <f>G798+G799</f>
        <v>199000</v>
      </c>
      <c r="H796" s="13">
        <f>H798+H799</f>
        <v>152300</v>
      </c>
      <c r="I796" s="13">
        <f>I798+I799</f>
        <v>185700</v>
      </c>
    </row>
    <row r="797" spans="1:9" ht="12.75">
      <c r="A797" s="4"/>
      <c r="B797" s="4"/>
      <c r="C797" s="13" t="s">
        <v>693</v>
      </c>
      <c r="D797" s="101"/>
      <c r="E797" s="13"/>
      <c r="F797" s="10"/>
      <c r="G797" s="10"/>
      <c r="H797" s="10"/>
      <c r="I797" s="10"/>
    </row>
    <row r="798" spans="1:9" ht="12.75">
      <c r="A798" s="8"/>
      <c r="B798" s="8"/>
      <c r="C798" s="9" t="s">
        <v>463</v>
      </c>
      <c r="D798" s="15"/>
      <c r="E798" s="29">
        <v>616000</v>
      </c>
      <c r="F798" s="10">
        <v>139000</v>
      </c>
      <c r="G798" s="10">
        <v>139000</v>
      </c>
      <c r="H798" s="10">
        <v>152300</v>
      </c>
      <c r="I798" s="10">
        <v>185700</v>
      </c>
    </row>
    <row r="799" spans="1:9" ht="12.75">
      <c r="A799" s="8"/>
      <c r="B799" s="8"/>
      <c r="C799" s="9" t="s">
        <v>262</v>
      </c>
      <c r="D799" s="15"/>
      <c r="E799" s="18">
        <v>60000</v>
      </c>
      <c r="F799" s="10"/>
      <c r="G799" s="10">
        <v>60000</v>
      </c>
      <c r="H799" s="10"/>
      <c r="I799" s="10"/>
    </row>
    <row r="800" spans="1:9" ht="25.5">
      <c r="A800" s="8"/>
      <c r="B800" s="4">
        <v>92114</v>
      </c>
      <c r="C800" s="11" t="s">
        <v>404</v>
      </c>
      <c r="D800" s="13" t="s">
        <v>464</v>
      </c>
      <c r="E800" s="108">
        <v>300000</v>
      </c>
      <c r="F800" s="13"/>
      <c r="G800" s="13">
        <v>300000</v>
      </c>
      <c r="H800" s="10"/>
      <c r="I800" s="10"/>
    </row>
    <row r="801" spans="1:9" ht="12.75">
      <c r="A801" s="8"/>
      <c r="B801" s="8"/>
      <c r="C801" s="9" t="s">
        <v>405</v>
      </c>
      <c r="D801" s="15"/>
      <c r="E801" s="18"/>
      <c r="F801" s="10"/>
      <c r="G801" s="10"/>
      <c r="H801" s="10"/>
      <c r="I801" s="10"/>
    </row>
    <row r="802" spans="1:9" ht="12.75">
      <c r="A802" s="8"/>
      <c r="B802" s="8"/>
      <c r="C802" s="9"/>
      <c r="D802" s="15"/>
      <c r="F802" s="10"/>
      <c r="G802" s="10"/>
      <c r="H802" s="10"/>
      <c r="I802" s="10"/>
    </row>
    <row r="803" spans="1:9" ht="25.5">
      <c r="A803" s="4"/>
      <c r="B803" s="4">
        <v>92116</v>
      </c>
      <c r="C803" s="11" t="s">
        <v>694</v>
      </c>
      <c r="D803" s="133" t="s">
        <v>455</v>
      </c>
      <c r="E803" s="53">
        <f>E805</f>
        <v>2060000</v>
      </c>
      <c r="F803" s="13">
        <f>F805</f>
        <v>500000</v>
      </c>
      <c r="G803" s="13">
        <f>G805</f>
        <v>514000</v>
      </c>
      <c r="H803" s="13">
        <f>H805</f>
        <v>513000</v>
      </c>
      <c r="I803" s="13">
        <f>I805</f>
        <v>533000</v>
      </c>
    </row>
    <row r="804" spans="1:9" ht="12.75">
      <c r="A804" s="4"/>
      <c r="B804" s="4"/>
      <c r="C804" s="13" t="s">
        <v>236</v>
      </c>
      <c r="D804" s="101"/>
      <c r="E804" s="13"/>
      <c r="F804" s="13"/>
      <c r="G804" s="13"/>
      <c r="H804" s="13"/>
      <c r="I804" s="13"/>
    </row>
    <row r="805" spans="1:9" ht="12.75">
      <c r="A805" s="8"/>
      <c r="B805" s="8"/>
      <c r="C805" s="9" t="s">
        <v>463</v>
      </c>
      <c r="D805" s="98"/>
      <c r="E805" s="10">
        <v>2060000</v>
      </c>
      <c r="F805" s="10">
        <v>500000</v>
      </c>
      <c r="G805" s="10">
        <v>514000</v>
      </c>
      <c r="H805" s="10">
        <v>513000</v>
      </c>
      <c r="I805" s="10">
        <v>533000</v>
      </c>
    </row>
    <row r="806" spans="1:9" ht="12.75">
      <c r="A806" s="8"/>
      <c r="B806" s="8"/>
      <c r="C806" s="9"/>
      <c r="D806" s="54"/>
      <c r="E806" s="10"/>
      <c r="F806" s="10"/>
      <c r="G806" s="10"/>
      <c r="H806" s="10"/>
      <c r="I806" s="10"/>
    </row>
    <row r="807" spans="1:9" ht="25.5">
      <c r="A807" s="4"/>
      <c r="B807" s="4">
        <v>92195</v>
      </c>
      <c r="C807" s="11" t="s">
        <v>779</v>
      </c>
      <c r="D807" s="101" t="s">
        <v>456</v>
      </c>
      <c r="E807" s="13">
        <f>E808</f>
        <v>658200</v>
      </c>
      <c r="F807" s="13">
        <v>70000</v>
      </c>
      <c r="G807" s="13">
        <v>200600</v>
      </c>
      <c r="H807" s="13">
        <v>210600</v>
      </c>
      <c r="I807" s="13">
        <v>177000</v>
      </c>
    </row>
    <row r="808" spans="1:9" ht="12.75">
      <c r="A808" s="4"/>
      <c r="B808" s="4"/>
      <c r="C808" s="28" t="s">
        <v>566</v>
      </c>
      <c r="D808" s="101"/>
      <c r="E808" s="20">
        <v>658200</v>
      </c>
      <c r="F808" s="34"/>
      <c r="G808" s="10"/>
      <c r="H808" s="10"/>
      <c r="I808" s="10"/>
    </row>
    <row r="809" spans="1:9" ht="25.5">
      <c r="A809" s="2">
        <v>925</v>
      </c>
      <c r="B809" s="2"/>
      <c r="C809" s="3" t="s">
        <v>695</v>
      </c>
      <c r="D809" s="69"/>
      <c r="E809" s="3">
        <f>E812+E810</f>
        <v>6005100</v>
      </c>
      <c r="F809" s="3">
        <f>F812+F810</f>
        <v>717000</v>
      </c>
      <c r="G809" s="3">
        <f>G812+G810</f>
        <v>751500</v>
      </c>
      <c r="H809" s="3">
        <f>H812+H810</f>
        <v>1796446</v>
      </c>
      <c r="I809" s="3">
        <f>I812+I810</f>
        <v>2740154</v>
      </c>
    </row>
    <row r="810" spans="1:9" ht="12" customHeight="1">
      <c r="A810" s="4"/>
      <c r="B810" s="4">
        <v>92503</v>
      </c>
      <c r="C810" s="11" t="s">
        <v>237</v>
      </c>
      <c r="D810" s="26" t="s">
        <v>770</v>
      </c>
      <c r="E810" s="30">
        <f>E811</f>
        <v>5000</v>
      </c>
      <c r="F810" s="6">
        <f>F811</f>
        <v>0</v>
      </c>
      <c r="G810" s="108">
        <v>2500</v>
      </c>
      <c r="H810" s="6">
        <v>2500</v>
      </c>
      <c r="I810" s="183">
        <f>I811</f>
        <v>0</v>
      </c>
    </row>
    <row r="811" spans="1:9" ht="12.75">
      <c r="A811" s="4"/>
      <c r="B811" s="8"/>
      <c r="C811" s="28" t="s">
        <v>566</v>
      </c>
      <c r="D811" s="30"/>
      <c r="E811" s="38">
        <v>5000</v>
      </c>
      <c r="F811" s="10"/>
      <c r="G811" s="18"/>
      <c r="H811" s="10"/>
      <c r="I811" s="18"/>
    </row>
    <row r="812" spans="1:9" ht="12.75">
      <c r="A812" s="4"/>
      <c r="B812" s="4">
        <v>92504</v>
      </c>
      <c r="C812" s="11" t="s">
        <v>696</v>
      </c>
      <c r="D812" s="37"/>
      <c r="E812" s="30">
        <f>E814+E815+E816+E817+E818</f>
        <v>6000100</v>
      </c>
      <c r="F812" s="30">
        <f>F814+F815+F816+F817+F818</f>
        <v>717000</v>
      </c>
      <c r="G812" s="30">
        <f>G814+G815+G816+G817+G818</f>
        <v>749000</v>
      </c>
      <c r="H812" s="30">
        <f>H814+H815+H816+H817+H818</f>
        <v>1793946</v>
      </c>
      <c r="I812" s="30">
        <f>I814+I815+I816+I817+I818</f>
        <v>2740154</v>
      </c>
    </row>
    <row r="813" spans="1:9" ht="12.75">
      <c r="A813" s="8"/>
      <c r="B813" s="4"/>
      <c r="C813" s="13" t="s">
        <v>241</v>
      </c>
      <c r="D813" s="30" t="s">
        <v>241</v>
      </c>
      <c r="E813" s="181"/>
      <c r="F813" s="10"/>
      <c r="G813" s="18"/>
      <c r="H813" s="10"/>
      <c r="I813" s="18"/>
    </row>
    <row r="814" spans="1:9" ht="12.75">
      <c r="A814" s="8"/>
      <c r="B814" s="8"/>
      <c r="C814" s="28" t="s">
        <v>566</v>
      </c>
      <c r="D814" s="54"/>
      <c r="E814" s="38">
        <v>4023900</v>
      </c>
      <c r="F814" s="10">
        <v>717000</v>
      </c>
      <c r="G814" s="18">
        <v>749000</v>
      </c>
      <c r="H814" s="10">
        <v>1495000</v>
      </c>
      <c r="I814" s="18">
        <v>1062900</v>
      </c>
    </row>
    <row r="815" spans="1:9" ht="25.5">
      <c r="A815" s="8"/>
      <c r="B815" s="8"/>
      <c r="C815" s="9" t="s">
        <v>500</v>
      </c>
      <c r="D815" s="54"/>
      <c r="E815" s="38">
        <v>1926200</v>
      </c>
      <c r="F815" s="10"/>
      <c r="G815" s="18"/>
      <c r="H815" s="10">
        <v>298946</v>
      </c>
      <c r="I815" s="18">
        <v>1627254</v>
      </c>
    </row>
    <row r="816" spans="1:9" ht="12.75">
      <c r="A816" s="8"/>
      <c r="B816" s="8"/>
      <c r="C816" s="9" t="s">
        <v>110</v>
      </c>
      <c r="D816" s="54"/>
      <c r="E816" s="18">
        <v>6000</v>
      </c>
      <c r="F816" s="10"/>
      <c r="G816" s="18"/>
      <c r="H816" s="10"/>
      <c r="I816" s="18">
        <v>6000</v>
      </c>
    </row>
    <row r="817" spans="1:9" ht="12.75">
      <c r="A817" s="8"/>
      <c r="B817" s="8"/>
      <c r="C817" s="9" t="s">
        <v>111</v>
      </c>
      <c r="D817" s="54"/>
      <c r="E817" s="18">
        <v>9000</v>
      </c>
      <c r="F817" s="10"/>
      <c r="G817" s="18"/>
      <c r="H817" s="10"/>
      <c r="I817" s="18">
        <v>9000</v>
      </c>
    </row>
    <row r="818" spans="1:9" ht="25.5">
      <c r="A818" s="8"/>
      <c r="B818" s="8"/>
      <c r="C818" s="9" t="s">
        <v>112</v>
      </c>
      <c r="D818" s="54"/>
      <c r="E818" s="182">
        <v>35000</v>
      </c>
      <c r="F818" s="34"/>
      <c r="G818" s="182"/>
      <c r="H818" s="34"/>
      <c r="I818" s="182">
        <v>35000</v>
      </c>
    </row>
    <row r="819" spans="1:9" ht="24" customHeight="1">
      <c r="A819" s="2">
        <v>926</v>
      </c>
      <c r="B819" s="2"/>
      <c r="C819" s="3" t="s">
        <v>697</v>
      </c>
      <c r="D819" s="69"/>
      <c r="E819" s="180">
        <f>E820+E832+E836</f>
        <v>2993800</v>
      </c>
      <c r="F819" s="180">
        <f>F820+F832+F836</f>
        <v>540000</v>
      </c>
      <c r="G819" s="180">
        <f>G820+G832+G836</f>
        <v>720000</v>
      </c>
      <c r="H819" s="180">
        <f>H820+H832+H836</f>
        <v>901100</v>
      </c>
      <c r="I819" s="180">
        <f>I820+I832+I836</f>
        <v>832700</v>
      </c>
    </row>
    <row r="820" spans="1:9" ht="25.5">
      <c r="A820" s="4"/>
      <c r="B820" s="4">
        <v>92601</v>
      </c>
      <c r="C820" s="11" t="s">
        <v>529</v>
      </c>
      <c r="D820" s="101" t="s">
        <v>469</v>
      </c>
      <c r="E820" s="13">
        <f>SUM(E821:E831)</f>
        <v>696300</v>
      </c>
      <c r="F820" s="13">
        <f>SUM(F821:F831)</f>
        <v>0</v>
      </c>
      <c r="G820" s="13">
        <f>SUM(G821:G831)</f>
        <v>100000</v>
      </c>
      <c r="H820" s="13">
        <f>SUM(H821:H831)</f>
        <v>315100</v>
      </c>
      <c r="I820" s="13">
        <f>SUM(I821:I831)</f>
        <v>281200</v>
      </c>
    </row>
    <row r="821" spans="1:9" ht="25.5">
      <c r="A821" s="4"/>
      <c r="B821" s="4"/>
      <c r="C821" s="23" t="s">
        <v>501</v>
      </c>
      <c r="D821" s="30" t="s">
        <v>699</v>
      </c>
      <c r="E821" s="10">
        <v>40000</v>
      </c>
      <c r="F821" s="13"/>
      <c r="G821" s="10"/>
      <c r="H821" s="10">
        <v>40000</v>
      </c>
      <c r="I821" s="10"/>
    </row>
    <row r="822" spans="1:9" ht="25.5">
      <c r="A822" s="4"/>
      <c r="B822" s="4"/>
      <c r="C822" s="23" t="s">
        <v>502</v>
      </c>
      <c r="D822" s="30" t="s">
        <v>785</v>
      </c>
      <c r="E822" s="10">
        <v>30000</v>
      </c>
      <c r="F822" s="13"/>
      <c r="G822" s="10"/>
      <c r="H822" s="10"/>
      <c r="I822" s="10">
        <v>30000</v>
      </c>
    </row>
    <row r="823" spans="1:9" ht="25.5">
      <c r="A823" s="4"/>
      <c r="B823" s="4"/>
      <c r="C823" s="23" t="s">
        <v>503</v>
      </c>
      <c r="D823" s="30" t="s">
        <v>780</v>
      </c>
      <c r="E823" s="10">
        <v>81800</v>
      </c>
      <c r="F823" s="13"/>
      <c r="G823" s="10"/>
      <c r="H823" s="10">
        <v>36600</v>
      </c>
      <c r="I823" s="10">
        <v>45200</v>
      </c>
    </row>
    <row r="824" spans="1:9" ht="25.5">
      <c r="A824" s="4"/>
      <c r="B824" s="4"/>
      <c r="C824" s="23" t="s">
        <v>504</v>
      </c>
      <c r="D824" s="30" t="s">
        <v>785</v>
      </c>
      <c r="E824" s="10">
        <v>100000</v>
      </c>
      <c r="F824" s="13"/>
      <c r="G824" s="10">
        <v>100000</v>
      </c>
      <c r="H824" s="10"/>
      <c r="I824" s="10"/>
    </row>
    <row r="825" spans="1:9" ht="12.75">
      <c r="A825" s="4"/>
      <c r="B825" s="4"/>
      <c r="C825" s="23" t="s">
        <v>505</v>
      </c>
      <c r="D825" s="30" t="s">
        <v>785</v>
      </c>
      <c r="E825" s="10">
        <v>100000</v>
      </c>
      <c r="F825" s="13"/>
      <c r="G825" s="10"/>
      <c r="H825" s="10"/>
      <c r="I825" s="10">
        <v>100000</v>
      </c>
    </row>
    <row r="826" spans="1:9" ht="25.5">
      <c r="A826" s="4"/>
      <c r="B826" s="4"/>
      <c r="C826" s="23" t="s">
        <v>506</v>
      </c>
      <c r="D826" s="30" t="s">
        <v>785</v>
      </c>
      <c r="E826" s="10">
        <v>61600</v>
      </c>
      <c r="F826" s="13"/>
      <c r="G826" s="10"/>
      <c r="H826" s="10">
        <v>61600</v>
      </c>
      <c r="I826" s="10"/>
    </row>
    <row r="827" spans="1:9" ht="12.75">
      <c r="A827" s="4"/>
      <c r="B827" s="4"/>
      <c r="C827" s="9" t="s">
        <v>507</v>
      </c>
      <c r="D827" s="30" t="s">
        <v>785</v>
      </c>
      <c r="E827" s="10">
        <v>176900</v>
      </c>
      <c r="F827" s="13"/>
      <c r="G827" s="10"/>
      <c r="H827" s="10">
        <v>176900</v>
      </c>
      <c r="I827" s="10"/>
    </row>
    <row r="828" spans="1:9" ht="25.5">
      <c r="A828" s="4"/>
      <c r="B828" s="4"/>
      <c r="C828" s="9" t="s">
        <v>120</v>
      </c>
      <c r="D828" s="101" t="s">
        <v>469</v>
      </c>
      <c r="E828" s="10">
        <v>29000</v>
      </c>
      <c r="F828" s="13"/>
      <c r="G828" s="10"/>
      <c r="H828" s="10"/>
      <c r="I828" s="10">
        <v>29000</v>
      </c>
    </row>
    <row r="829" spans="1:9" ht="25.5">
      <c r="A829" s="4"/>
      <c r="B829" s="4"/>
      <c r="C829" s="179" t="s">
        <v>113</v>
      </c>
      <c r="D829" s="101"/>
      <c r="E829" s="10">
        <v>15000</v>
      </c>
      <c r="F829" s="13"/>
      <c r="G829" s="10"/>
      <c r="H829" s="10"/>
      <c r="I829" s="10">
        <v>15000</v>
      </c>
    </row>
    <row r="830" spans="1:9" ht="25.5">
      <c r="A830" s="4"/>
      <c r="B830" s="4"/>
      <c r="C830" s="179" t="s">
        <v>114</v>
      </c>
      <c r="D830" s="101"/>
      <c r="E830" s="10">
        <v>40000</v>
      </c>
      <c r="F830" s="13"/>
      <c r="G830" s="13"/>
      <c r="H830" s="10"/>
      <c r="I830" s="10">
        <v>40000</v>
      </c>
    </row>
    <row r="831" spans="1:9" ht="38.25">
      <c r="A831" s="4"/>
      <c r="B831" s="4"/>
      <c r="C831" s="179" t="s">
        <v>115</v>
      </c>
      <c r="D831" s="30"/>
      <c r="E831" s="10">
        <v>22000</v>
      </c>
      <c r="F831" s="13"/>
      <c r="G831" s="13"/>
      <c r="H831" s="13"/>
      <c r="I831" s="10">
        <v>22000</v>
      </c>
    </row>
    <row r="832" spans="1:9" ht="12.75">
      <c r="A832" s="4"/>
      <c r="B832" s="4">
        <v>92604</v>
      </c>
      <c r="C832" s="11" t="s">
        <v>698</v>
      </c>
      <c r="D832" s="101" t="s">
        <v>699</v>
      </c>
      <c r="E832" s="13">
        <f>SUM(E834:E835)</f>
        <v>1892500</v>
      </c>
      <c r="F832" s="13">
        <v>480000</v>
      </c>
      <c r="G832" s="13">
        <v>470000</v>
      </c>
      <c r="H832" s="13">
        <v>471000</v>
      </c>
      <c r="I832" s="13">
        <v>471500</v>
      </c>
    </row>
    <row r="833" spans="1:9" ht="12.75">
      <c r="A833" s="4"/>
      <c r="B833" s="4"/>
      <c r="C833" s="13" t="s">
        <v>704</v>
      </c>
      <c r="D833" s="98"/>
      <c r="E833" s="75"/>
      <c r="F833" s="10"/>
      <c r="G833" s="10"/>
      <c r="H833" s="10"/>
      <c r="I833" s="10"/>
    </row>
    <row r="834" spans="1:9" ht="12.75">
      <c r="A834" s="4"/>
      <c r="B834" s="8"/>
      <c r="C834" s="9" t="s">
        <v>483</v>
      </c>
      <c r="D834" s="98"/>
      <c r="E834" s="10">
        <v>1862500</v>
      </c>
      <c r="F834" s="10"/>
      <c r="G834" s="10"/>
      <c r="H834" s="10"/>
      <c r="I834" s="10"/>
    </row>
    <row r="835" spans="1:9" ht="12.75">
      <c r="A835" s="4"/>
      <c r="B835" s="8"/>
      <c r="C835" s="9" t="s">
        <v>277</v>
      </c>
      <c r="D835" s="98"/>
      <c r="E835" s="10">
        <v>30000</v>
      </c>
      <c r="F835" s="10"/>
      <c r="G835" s="10"/>
      <c r="H835" s="10"/>
      <c r="I835" s="10"/>
    </row>
    <row r="836" spans="1:9" ht="25.5">
      <c r="A836" s="4"/>
      <c r="B836" s="4">
        <v>92695</v>
      </c>
      <c r="C836" s="11" t="s">
        <v>779</v>
      </c>
      <c r="D836" s="101" t="s">
        <v>469</v>
      </c>
      <c r="E836" s="13">
        <f>E837+E838</f>
        <v>405000</v>
      </c>
      <c r="F836" s="13">
        <v>60000</v>
      </c>
      <c r="G836" s="13">
        <v>150000</v>
      </c>
      <c r="H836" s="13">
        <v>115000</v>
      </c>
      <c r="I836" s="13">
        <v>80000</v>
      </c>
    </row>
    <row r="837" spans="1:9" ht="12.75">
      <c r="A837" s="8"/>
      <c r="B837" s="8"/>
      <c r="C837" s="9" t="s">
        <v>473</v>
      </c>
      <c r="D837" s="167"/>
      <c r="E837" s="10">
        <v>375000</v>
      </c>
      <c r="F837" s="10"/>
      <c r="G837" s="10"/>
      <c r="H837" s="10"/>
      <c r="I837" s="10"/>
    </row>
    <row r="838" spans="1:9" ht="12.75">
      <c r="A838" s="8"/>
      <c r="B838" s="8"/>
      <c r="C838" s="9" t="s">
        <v>278</v>
      </c>
      <c r="D838" s="167"/>
      <c r="E838" s="10">
        <v>30000</v>
      </c>
      <c r="F838" s="10"/>
      <c r="G838" s="10"/>
      <c r="H838" s="10"/>
      <c r="I838" s="10"/>
    </row>
    <row r="839" spans="1:9" ht="12.75">
      <c r="A839" s="4"/>
      <c r="B839" s="4"/>
      <c r="C839" s="134"/>
      <c r="D839" s="101"/>
      <c r="E839" s="13"/>
      <c r="F839" s="13"/>
      <c r="G839" s="13"/>
      <c r="H839" s="13"/>
      <c r="I839" s="13"/>
    </row>
    <row r="840" spans="1:9" ht="24" customHeight="1">
      <c r="A840" s="82"/>
      <c r="B840" s="82"/>
      <c r="C840" s="82" t="s">
        <v>700</v>
      </c>
      <c r="D840" s="102"/>
      <c r="E840" s="31">
        <f>E819+E809+E782+E718+E637+E514+E174+E487+E170+E166+E140+E133+E106+E87+E58+E17+E12+E4+E54+E162+E606</f>
        <v>354319646</v>
      </c>
      <c r="F840" s="31">
        <f>F819+F809+F782+F718+F637+F514+F174+F487+F170+F166+F140+F133+F106+F87+F58+F17+F12+F4+F54+F162+F606</f>
        <v>87300482</v>
      </c>
      <c r="G840" s="31">
        <f>G819+G809+G782+G718+G637+G514+G174+G487+G170+G166+G140+G133+G106+G87+G58+G17+G12+G4+G54+G162+G606</f>
        <v>81504796</v>
      </c>
      <c r="H840" s="31">
        <f>H819+H809+H782+H718+H637+H514+H174+H487+H170+H166+H140+H133+H106+H87+H58+H17+H12+H4+H54+H162+H606</f>
        <v>83758604</v>
      </c>
      <c r="I840" s="31">
        <f>I819+I809+I782+I718+I637+I514+I174+I487+I170+I166+I140+I133+I106+I87+I58+I17+I12+I4+I54+I162+I606</f>
        <v>101755764</v>
      </c>
    </row>
    <row r="841" spans="1:9" ht="15">
      <c r="A841" s="56"/>
      <c r="B841" s="56"/>
      <c r="C841" s="56"/>
      <c r="D841" s="103"/>
      <c r="E841" s="32"/>
      <c r="F841" s="57"/>
      <c r="G841" s="57"/>
      <c r="H841" s="58"/>
      <c r="I841" s="57"/>
    </row>
    <row r="842" spans="1:9" ht="24.75" customHeight="1">
      <c r="A842" s="82"/>
      <c r="B842" s="82"/>
      <c r="C842" s="82" t="s">
        <v>701</v>
      </c>
      <c r="D842" s="102"/>
      <c r="E842" s="31">
        <f>E843</f>
        <v>5050000</v>
      </c>
      <c r="F842" s="31">
        <f>F843</f>
        <v>1200000</v>
      </c>
      <c r="G842" s="31">
        <f>G843</f>
        <v>1200000</v>
      </c>
      <c r="H842" s="31">
        <f>H843</f>
        <v>1200000</v>
      </c>
      <c r="I842" s="31">
        <f>I843</f>
        <v>1450000</v>
      </c>
    </row>
    <row r="843" spans="1:9" ht="25.5">
      <c r="A843" s="8"/>
      <c r="B843" s="8">
        <v>992</v>
      </c>
      <c r="C843" s="9" t="s">
        <v>702</v>
      </c>
      <c r="D843" s="30" t="s">
        <v>442</v>
      </c>
      <c r="E843" s="10">
        <v>5050000</v>
      </c>
      <c r="F843" s="10">
        <v>1200000</v>
      </c>
      <c r="G843" s="10">
        <v>1200000</v>
      </c>
      <c r="H843" s="10">
        <v>1200000</v>
      </c>
      <c r="I843" s="10">
        <v>1450000</v>
      </c>
    </row>
    <row r="844" spans="1:17" ht="23.25" customHeight="1">
      <c r="A844" s="82"/>
      <c r="B844" s="82"/>
      <c r="C844" s="82" t="s">
        <v>703</v>
      </c>
      <c r="D844" s="102"/>
      <c r="E844" s="31">
        <f>E842+E840</f>
        <v>359369646</v>
      </c>
      <c r="F844" s="31">
        <f>F842+F840</f>
        <v>88500482</v>
      </c>
      <c r="G844" s="31">
        <f>G842+G840</f>
        <v>82704796</v>
      </c>
      <c r="H844" s="31">
        <f>H842+H840</f>
        <v>84958604</v>
      </c>
      <c r="I844" s="31">
        <f>I842+I840</f>
        <v>103205764</v>
      </c>
      <c r="J844" s="96"/>
      <c r="K844" s="96"/>
      <c r="L844" s="96"/>
      <c r="M844" s="96"/>
      <c r="N844" s="96"/>
      <c r="O844" s="96"/>
      <c r="P844" s="96"/>
      <c r="Q844" s="96"/>
    </row>
    <row r="845" spans="6:9" s="76" customFormat="1" ht="12" customHeight="1">
      <c r="F845" s="14"/>
      <c r="G845" s="14"/>
      <c r="H845" s="14"/>
      <c r="I845" s="14"/>
    </row>
    <row r="846" spans="3:9" s="76" customFormat="1" ht="15">
      <c r="C846" s="77"/>
      <c r="F846" s="14"/>
      <c r="G846" s="14"/>
      <c r="H846" s="14"/>
      <c r="I846" s="14"/>
    </row>
    <row r="847" spans="6:9" s="76" customFormat="1" ht="12.75">
      <c r="F847" s="14"/>
      <c r="G847" s="14"/>
      <c r="H847" s="14"/>
      <c r="I847" s="14"/>
    </row>
    <row r="848" spans="6:9" s="76" customFormat="1" ht="12.75">
      <c r="F848" s="14"/>
      <c r="G848" s="14"/>
      <c r="H848" s="14"/>
      <c r="I848" s="14"/>
    </row>
    <row r="849" spans="6:9" s="76" customFormat="1" ht="12.75">
      <c r="F849" s="14"/>
      <c r="G849" s="14"/>
      <c r="H849" s="14"/>
      <c r="I849" s="14"/>
    </row>
    <row r="850" spans="6:9" s="76" customFormat="1" ht="12.75">
      <c r="F850" s="14"/>
      <c r="G850" s="14"/>
      <c r="H850" s="14"/>
      <c r="I850" s="14"/>
    </row>
    <row r="851" spans="6:9" s="76" customFormat="1" ht="12.75">
      <c r="F851" s="14"/>
      <c r="G851" s="14"/>
      <c r="H851" s="14"/>
      <c r="I851" s="14"/>
    </row>
    <row r="852" spans="6:9" s="76" customFormat="1" ht="12.75">
      <c r="F852" s="14"/>
      <c r="G852" s="14"/>
      <c r="H852" s="14"/>
      <c r="I852" s="14"/>
    </row>
    <row r="853" spans="6:9" s="76" customFormat="1" ht="12.75">
      <c r="F853" s="14"/>
      <c r="G853" s="14"/>
      <c r="H853" s="14"/>
      <c r="I853" s="14"/>
    </row>
    <row r="854" spans="6:9" s="76" customFormat="1" ht="12.75">
      <c r="F854" s="14"/>
      <c r="G854" s="14"/>
      <c r="H854" s="14"/>
      <c r="I854" s="14"/>
    </row>
    <row r="855" spans="6:9" s="76" customFormat="1" ht="12.75">
      <c r="F855" s="14"/>
      <c r="G855" s="14"/>
      <c r="H855" s="14"/>
      <c r="I855" s="14"/>
    </row>
    <row r="856" spans="6:9" s="76" customFormat="1" ht="12.75">
      <c r="F856" s="14"/>
      <c r="G856" s="14"/>
      <c r="H856" s="14"/>
      <c r="I856" s="14"/>
    </row>
    <row r="857" spans="6:9" s="76" customFormat="1" ht="12.75">
      <c r="F857" s="14"/>
      <c r="G857" s="14"/>
      <c r="H857" s="14"/>
      <c r="I857" s="14"/>
    </row>
    <row r="858" spans="6:9" s="76" customFormat="1" ht="12.75">
      <c r="F858" s="14"/>
      <c r="G858" s="14"/>
      <c r="H858" s="14"/>
      <c r="I858" s="14"/>
    </row>
    <row r="859" spans="6:9" s="76" customFormat="1" ht="12.75">
      <c r="F859" s="14"/>
      <c r="G859" s="14"/>
      <c r="H859" s="14"/>
      <c r="I859" s="14"/>
    </row>
    <row r="860" spans="6:9" s="76" customFormat="1" ht="12.75">
      <c r="F860" s="14"/>
      <c r="G860" s="14"/>
      <c r="H860" s="14"/>
      <c r="I860" s="14"/>
    </row>
    <row r="861" spans="6:9" s="76" customFormat="1" ht="12.75">
      <c r="F861" s="14"/>
      <c r="G861" s="14"/>
      <c r="H861" s="14"/>
      <c r="I861" s="14"/>
    </row>
  </sheetData>
  <mergeCells count="5">
    <mergeCell ref="F1:I1"/>
    <mergeCell ref="A1:A2"/>
    <mergeCell ref="C1:C2"/>
    <mergeCell ref="D1:D2"/>
    <mergeCell ref="E1:E2"/>
  </mergeCells>
  <printOptions gridLines="1" horizontalCentered="1"/>
  <pageMargins left="0.5905511811023623" right="0.5905511811023623" top="0.8661417322834646" bottom="0.3937007874015748" header="0.3937007874015748" footer="0.1968503937007874"/>
  <pageSetup horizontalDpi="600" verticalDpi="600" orientation="landscape" paperSize="9" scale="80" r:id="rId1"/>
  <headerFooter alignWithMargins="0">
    <oddHeader>&amp;C&amp;"Arial CE,Pogrubiony"Harmonogram  wydatków   budżetowych  miasta Opola na 2004 r.- wg stanu na 31.12.2004 r.
&amp;R&amp;8Zał. Nr 2
do zarządzenia  Nr OR.I-0151-     /2005 
Prezydent Miasta Opola 
z dnia            .2005 r.   
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Dauksz</cp:lastModifiedBy>
  <cp:lastPrinted>2005-02-11T07:54:09Z</cp:lastPrinted>
  <dcterms:created xsi:type="dcterms:W3CDTF">2002-01-08T12:59:39Z</dcterms:created>
  <dcterms:modified xsi:type="dcterms:W3CDTF">2005-02-11T10:09:10Z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1598008086</vt:i4>
  </property>
  <property fmtid="{D5CDD505-2E9C-101B-9397-08002B2CF9AE}" pid="4" name="_EmailSubje">
    <vt:lpwstr>Harmonogram</vt:lpwstr>
  </property>
  <property fmtid="{D5CDD505-2E9C-101B-9397-08002B2CF9AE}" pid="5" name="_AuthorEma">
    <vt:lpwstr>Dariusz.Dauksz@um.opole.pl</vt:lpwstr>
  </property>
  <property fmtid="{D5CDD505-2E9C-101B-9397-08002B2CF9AE}" pid="6" name="_AuthorEmailDisplayNa">
    <vt:lpwstr>Dariusz Dauksz</vt:lpwstr>
  </property>
</Properties>
</file>