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8" activeTab="1"/>
  </bookViews>
  <sheets>
    <sheet name="doch-miasto " sheetId="1" r:id="rId1"/>
    <sheet name="wydatk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aa" hidden="1">'[5]Inwestycje-zał.3'!#REF!</definedName>
    <definedName name="aaa" hidden="1">'[4]Inwestycje-zał.3'!#REF!</definedName>
    <definedName name="abc" hidden="1">'[3]Inwestycje-zał.3'!#REF!</definedName>
    <definedName name="bb" hidden="1">'[3]Inwestycje-zał.3'!#REF!</definedName>
    <definedName name="kk" hidden="1">'[3]Inwestycje-zał.3'!#REF!</definedName>
    <definedName name="kkk" hidden="1">'[5]Inwestycje-zał.3'!#REF!</definedName>
    <definedName name="_xlnm.Print_Area" localSheetId="1">'wydatki'!$A$1:$I$720</definedName>
    <definedName name="planowanie" hidden="1">'[3]Inwestycje-zał.3'!#REF!</definedName>
    <definedName name="Sierpień" hidden="1">'[3]Inwestycje-zał.3'!#REF!</definedName>
    <definedName name="_xlnm.Print_Titles" localSheetId="0">'doch-miasto '!$1:$3</definedName>
    <definedName name="_xlnm.Print_Titles" localSheetId="1">'wydatki'!$1:$3</definedName>
    <definedName name="ww" hidden="1">'[3]Inwestycje-zał.3'!#REF!</definedName>
    <definedName name="xxx" hidden="1">'[3]Inwestycje-zał.3'!#REF!</definedName>
    <definedName name="xxxx" hidden="1">'[3]Inwestycje-zał.3'!#REF!</definedName>
    <definedName name="xxxxxxxx" hidden="1">'[3]Inwestycje-zał.3'!#REF!</definedName>
    <definedName name="xxxxxxxxxx" hidden="1">'[3]Inwestycje-zał.3'!#REF!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<sst xmlns="http://schemas.openxmlformats.org/spreadsheetml/2006/main" count="1109" uniqueCount="752">
  <si>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</si>
  <si>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</si>
  <si>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</si>
  <si>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</si>
  <si>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</si>
  <si>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</si>
  <si>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</si>
  <si>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</si>
  <si>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</si>
  <si>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</si>
  <si>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</si>
  <si>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</si>
  <si>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Jednostki pomocnicze szkolnictwa</t>
  </si>
  <si>
    <t>Zespół Placówek Specjalnych ZOZ</t>
  </si>
  <si>
    <t>Komisje egzaminacyjne</t>
  </si>
  <si>
    <t>Odszkodowanie z tytułu chorób zawodowych nauczycieli</t>
  </si>
  <si>
    <t>Odszkodowania z tytułu wypadków przy pracy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</si>
  <si>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</si>
  <si>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</si>
  <si>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</si>
  <si>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</si>
  <si>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OCHRONA ZDROWIA</t>
  </si>
  <si>
    <t>Lecznictwo ambulatoryjne</t>
  </si>
  <si>
    <t>Przeciwdziałanie alkoholizmowi</t>
  </si>
  <si>
    <t>Miejski Ośrodek Pomocy Rodzinie</t>
  </si>
  <si>
    <t>Inwestycje z udziałem ludności</t>
  </si>
  <si>
    <t>Miejska Biblioteka publiczna</t>
  </si>
  <si>
    <t>Rezerwaty i pomniki przyrody</t>
  </si>
  <si>
    <t>w tym:                                                              Rezerwa ogólna</t>
  </si>
  <si>
    <t xml:space="preserve">Rodziny zastępcze 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</si>
  <si>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</si>
  <si>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Środowiskowy Dom Samopomocy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</si>
  <si>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</si>
  <si>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</si>
  <si>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PRAWNEJ ORAZ WYDATKI ZWIĄZANE Z ICH POBOREM</t>
  </si>
  <si>
    <t>O G Ó Ł E M</t>
  </si>
  <si>
    <t>P R Z Y C H O D Y</t>
  </si>
  <si>
    <t>Wpływy z podatku rolnego, podatku leśnego, podatku od czynności cywilnoprawnych, podatków i opłat lokalnych od osób prawnych i innych jednostek organizacyjnych</t>
  </si>
  <si>
    <t>0450</t>
  </si>
  <si>
    <t>Wpływy z opłaty administracyjnej za czynności urzędowe</t>
  </si>
  <si>
    <t>Podatek od działalności gospodarczej osób fizycznych, opłacany w formie karty podatkowej</t>
  </si>
  <si>
    <t>Wpływy z podatku rolnego, podatku leśnego, podatku od spadków i darowizn, podatku od czynności cywilnoprawnych oraz podatków i opłat lokalnych od osób fizycznych</t>
  </si>
  <si>
    <t>Świadczeni rodzinne oraz składki na ubezpieczenia emerytalne i rentowe z ubezpieczenia społecznego</t>
  </si>
  <si>
    <t>Dotacje celowe otrzymane z budżetu państwa na realizację własnych zadań bieżących gmin (związków gmin)</t>
  </si>
  <si>
    <t xml:space="preserve">Dotacje celowe otrzymane z powiatu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</si>
  <si>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</si>
  <si>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Gospodarka odpadami </t>
  </si>
  <si>
    <t>0400</t>
  </si>
  <si>
    <t>Wpływy z opłaty produktowej</t>
  </si>
  <si>
    <t xml:space="preserve">Dotacje celowe otrzymane z gminy na zadania bieżące realizowane na podstawie porozumień (umów) między jednostkami samorządu terytorialnego </t>
  </si>
  <si>
    <t xml:space="preserve">Przychody ze sprzedaży innych papierów wartościowych </t>
  </si>
  <si>
    <t>Przychody z zaciągniętych pożyczek i kredytów na rynku krajowym (pożyczki na prefinansowanie wydatków z funduszy UE)</t>
  </si>
  <si>
    <t xml:space="preserve">Przychody z tytułu innych rozliczeń krajowych </t>
  </si>
  <si>
    <t xml:space="preserve">zakup usług remontowych </t>
  </si>
  <si>
    <t>UM - Wydz. ds. Europejskich  i Planowania Rozwoju</t>
  </si>
  <si>
    <t>''          ''             ''</t>
  </si>
  <si>
    <t>Wydatki na realizację bieżących zadań własnych powiatu</t>
  </si>
  <si>
    <r>
      <t>Komenda Miejska Państwowej Straży Pożarnej</t>
    </r>
    <r>
      <rPr>
        <i/>
        <sz val="10"/>
        <rFont val="Arial CE"/>
        <family val="2"/>
      </rPr>
      <t xml:space="preserve"> - </t>
    </r>
    <r>
      <rPr>
        <i/>
        <sz val="10"/>
        <rFont val="Arial CE"/>
        <family val="0"/>
      </rPr>
      <t>wydatki na zadania bieżące z zakresu administracji rządowej oraz inne zadania zlecone ustawami realizowane przez powiat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</si>
  <si>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</si>
  <si>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</si>
  <si>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</si>
  <si>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koszty eksploatacji i zarzadzania</t>
  </si>
  <si>
    <t>Ośrodek Readaptacji Społecznej "Szansa" - wydatki bieżące</t>
  </si>
  <si>
    <t xml:space="preserve">w tym: - remont dachu </t>
  </si>
  <si>
    <t>Miejski Zarząd Dróg - wydatki bieżace</t>
  </si>
  <si>
    <t>Wydatki inwestycyjne jednostek  budżetowych - łącznie</t>
  </si>
  <si>
    <t>Opolski Teatr Lalki i Aktora - dotacja</t>
  </si>
  <si>
    <r>
      <t>Miejski Ośrodek Kultury</t>
    </r>
    <r>
      <rPr>
        <sz val="10"/>
        <rFont val="Arial CE"/>
        <family val="2"/>
      </rPr>
      <t xml:space="preserve"> - dotacja </t>
    </r>
  </si>
  <si>
    <t xml:space="preserve">Miejski Zarząd Obiektów Rekreacyjnych 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</si>
  <si>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</si>
  <si>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</si>
  <si>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Zakup sprzętu dla szkół na potrzeby "Nowej matury"</t>
  </si>
  <si>
    <t>Zakup sprzętu dla szkół na potrzeby przygotowania uczniów do nowego egzaminu potwierdzającego kwalifikacje zawodowe</t>
  </si>
  <si>
    <t>Opracowanie programu rozwoju oświaty w Opolu wg procedury POST</t>
  </si>
  <si>
    <t>Zakup oprogramowania dla systemu zbiorczego arkusza organizacji dla szkół</t>
  </si>
  <si>
    <t>Fundusz stypendialny Prezydenta dla uczniów za osiągnięcia w nauce</t>
  </si>
  <si>
    <t>Remonty szkolnych boisk sportowych</t>
  </si>
  <si>
    <t>UM - Wydz. Polityki Społecznej</t>
  </si>
  <si>
    <t xml:space="preserve">Realizacja programu profilaktyki szczepień ochronnych przeciwko wirusowemu zapaleniu wątroby typu "B" </t>
  </si>
  <si>
    <t>Realizacja programu profilaktyki chorób układu krążenia</t>
  </si>
  <si>
    <t>Zwalczanie narkomanii</t>
  </si>
  <si>
    <t>Środki na usamodzielnienie i kontynuację nauki wychowanków placówek opiekuńczo - wychowawczych</t>
  </si>
  <si>
    <t>Pokrycie kosztów pobytu dzieci w placówkach opiekuńczo - wychowawczych poza powiatem Opole</t>
  </si>
  <si>
    <t>Plan wydatków na 2005 r.</t>
  </si>
  <si>
    <t>w tym  : inwestycje</t>
  </si>
  <si>
    <t>Sz</t>
  </si>
  <si>
    <t>w tym : remont</t>
  </si>
  <si>
    <t xml:space="preserve">"       "      </t>
  </si>
  <si>
    <t xml:space="preserve">"       "     </t>
  </si>
  <si>
    <t>Dofinansowanie kosztów działalności Warsztatów Terapii Zajęciowej</t>
  </si>
  <si>
    <t>Świadczenia rodzinne oraz składki na ubezpieczenia emerytalne i rentowe z ubezpieczenia społecznego</t>
  </si>
  <si>
    <t>Kontrakty usługowe nr 5, 6a, 6b: Pomoc techniczna - przygotowanie dokumentacji przetargowej</t>
  </si>
  <si>
    <t>Zakład Komunalny Sp. z o.o.</t>
  </si>
  <si>
    <t>Opolski Teatr Lalki i Aktora - dotacja na organizację XXII OFTL</t>
  </si>
  <si>
    <t xml:space="preserve">Utrzymanie dróg dojazdowych </t>
  </si>
  <si>
    <t xml:space="preserve">Remonty, modernizacje i utrzymanie dróg </t>
  </si>
  <si>
    <t>Wykonanie projektu i budowa ekranów akustycznych przy Obwodnicy Północnej - od ul.Gminnej</t>
  </si>
  <si>
    <t>Budowa wiaduktu w ciągu ul.Ozimskiej nad linią PKP (opracowanie dokumentacji)</t>
  </si>
  <si>
    <t>Budowa obwodnicy północnej, w tym: odc. od ul. Oleskiej do ul. Strzeleckiej</t>
  </si>
  <si>
    <t xml:space="preserve">Budowa węzła komunikacyjnego ul.Niemodlińska </t>
  </si>
  <si>
    <t>Przebudowa wiaduktu i układu komunikacyjnego oraz remont wiaduktu żelbetowego w ciągu ul.Reymonta</t>
  </si>
  <si>
    <t>Remont mostu Piastowskiego</t>
  </si>
  <si>
    <t>Przebudowa ul.Krapkowickiej - etap I</t>
  </si>
  <si>
    <t xml:space="preserve">Przebudowa skrzyżowania ulic: Spychalskiego - Wrocławska - Pl.Piłsudskiego </t>
  </si>
  <si>
    <t xml:space="preserve">Modernizacja ul.Styki wraz z budową kanalizacji deszczowej </t>
  </si>
  <si>
    <t>Opracowanie koncepcji i projektu technicznego przebudowy wiaduktu na ul.Wschodniej</t>
  </si>
  <si>
    <t>Przebudowa jezdni ul.Partyzanckiej i Kurpiowskiej wraz z budową kanalizacji deszczowej związane z realizacją projektu ISPA</t>
  </si>
  <si>
    <t>Budowa pętli autobusowej MZK przy ul.Częstochowskiej</t>
  </si>
  <si>
    <t>Dokumentacja przyszłościowa, w tym dla projektów finansowanych z funduszy strukturalnych</t>
  </si>
  <si>
    <t>Budowa ścieżki rowerowej na ul.Luboszyckiej - odc. od ul.Chabrów do ronda</t>
  </si>
  <si>
    <t>Modernizacja ul.Rzeszowskiej (opracowanie dokumentacji technicznej)</t>
  </si>
  <si>
    <t>Modernizacja ulic Złotej, Srebrnej, Metalowej, Irydowej, Niklowej (opracowanie dokumentacji technicznej)</t>
  </si>
  <si>
    <t>Eksploatacja kanalizacji deszczowej</t>
  </si>
  <si>
    <t>Eksploatacja rowów komunalnych</t>
  </si>
  <si>
    <t>Administrowanie parkingiem strzeżonym przy ul.Kołłątaja w Opolu</t>
  </si>
  <si>
    <t>Budowa parkingu na Wyspie Bolko</t>
  </si>
  <si>
    <t>Program poprawy bezpieczeństwa ruchu drogowego - GAMBIT OPOLSKI</t>
  </si>
  <si>
    <t>Wydatki na zadania bieżące z zakresu administracji rządowej oraz inne zadania zlecone ustawami realizowane przez powiat</t>
  </si>
  <si>
    <t>Wydatki na inwestycje i zakupy inwestycyjne z zakresu administracji rządowej oraz inne zadania zlecone ustawami realizowane przez powiat - zakupy inwestycyjne sprzętu</t>
  </si>
  <si>
    <t>Rozbudowa cmentarza komunalnego - Półwieś - etap I</t>
  </si>
  <si>
    <t>Przebudowa przepompowni wód drenażowych na cmentarzu komunalnym w Opolu-Półwsi</t>
  </si>
  <si>
    <t xml:space="preserve">Remont domu przedpogrzebowego na cmentarzu komunalnym przy ul.Zielonej 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</si>
  <si>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</si>
  <si>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</si>
  <si>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</si>
  <si>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Adaptacja budynku przy ul.Budowlanych na archiwum zakładowe - etap II</t>
  </si>
  <si>
    <t>Zakup syren alarmowych</t>
  </si>
  <si>
    <t>Realizacja projektu „eurząd dla mieszkańca Opolszczyzny”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</si>
  <si>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</si>
  <si>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</si>
  <si>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</si>
  <si>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>Wydatki na zadania realizowane przez powiat na podstawie porozumień z organami administracji rządowej</t>
  </si>
  <si>
    <t>Zakup urządzenia do wytwarzania mieszanek tlenowych dla płetwonurków</t>
  </si>
  <si>
    <t xml:space="preserve">Modernizacja nadwozia samochodu na potrzeby OSP Szczepanowice </t>
  </si>
  <si>
    <t>Wpłata do budżetu państwa</t>
  </si>
  <si>
    <t>SP ZOZ "Śródmieście" - zakup urządzeń medycznych</t>
  </si>
  <si>
    <t xml:space="preserve">Realizacja programu promocji i profilaktyki zdrowia - badania mammograficzne </t>
  </si>
  <si>
    <t>Realizacja zadań z zakresu promocji zdrowia</t>
  </si>
  <si>
    <t>Badania do celów sanitarno - epidemiologicznych</t>
  </si>
  <si>
    <t>Wydatki bieżące - środki z Miejskiego Programu Profilaktyki i Rozwiązywania Problemów Alkoholowych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</si>
  <si>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</si>
  <si>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</si>
  <si>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Dofinansowanie zadań z zakresu opieki paliatywno - hospicyjnej</t>
  </si>
  <si>
    <t>Prowadzenie oddziału dziennego pobytu dla dzieci z porażeniem mózgowym i innymi schorzeniami układu nerwowego</t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</si>
  <si>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</si>
  <si>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</si>
  <si>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</si>
  <si>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środki z Miejskiego Programu Profilaktyki i Rozwiązywania Problemów Alkoholowych</t>
  </si>
  <si>
    <t>Ośrodek Readaptacji Społecznej "Szansa" - wymiana instalacji elektrycznej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</si>
  <si>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</si>
  <si>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</si>
  <si>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</si>
  <si>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</si>
  <si>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Kontrakt nr 1: Budowa sieci kanalizacyjnej w miejscowościach: Folwark, Chrzowice, Chmielowice, Żerkowice, Komprachcice-Osiny, Polska Nowa Wieś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</si>
  <si>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</si>
  <si>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</si>
  <si>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</si>
  <si>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 nr 7: Nadzór nad realizacją Projektu - Inżynier Kontraktu</t>
  </si>
  <si>
    <t>Gospodarka odpadami</t>
  </si>
  <si>
    <t>Selektywna zbiórka i utylizacja odpadów</t>
  </si>
  <si>
    <t>Utrzymanie terenów zieleni</t>
  </si>
  <si>
    <t>Utrzymanie terenów zieleni na Wyspie Bolko i w parku ZWM</t>
  </si>
  <si>
    <t>Zakupy ławek i koszy na śmieci</t>
  </si>
  <si>
    <t>Konserwacja placów zabaw na terenie gminy</t>
  </si>
  <si>
    <t>Interwencyjne porządkowanie terenów zieleni</t>
  </si>
  <si>
    <t>Doświetlenie ulic</t>
  </si>
  <si>
    <t>Remont szaletu przy pl.Daszyńskiego</t>
  </si>
  <si>
    <t>Administrowanie terenem po rekultywacji składowiska odpadów przy Al.Przyjaźni</t>
  </si>
  <si>
    <t>Fundusz Spójności/ISPA - utrzymanie biura PIU - wydatki bieżące</t>
  </si>
  <si>
    <t>Zakup sprzętu komputerowego na potrzeby Biura PIU</t>
  </si>
  <si>
    <t>Zakup samochodu osobowego na potrzeby Biura PIU</t>
  </si>
  <si>
    <t>Dopłaty związane z odprowadzaniem ścieków z gospodarstw domowych</t>
  </si>
  <si>
    <t>Dokumentacja przyszłościowa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</si>
  <si>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</si>
  <si>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</si>
  <si>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</si>
  <si>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</si>
  <si>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</si>
  <si>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</si>
  <si>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</si>
  <si>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</si>
  <si>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Remont kanału deszczowego w ul.Kusocińskiego</t>
  </si>
  <si>
    <t>Opolski Teatr Lalki i Aktora - budowa budynku zaplecza technicznego</t>
  </si>
  <si>
    <t>Rozbudowa amfiteatru 1000-lecia</t>
  </si>
  <si>
    <t xml:space="preserve">Galeria Sztuki Współczesnej - modernizacja elewacji budynku </t>
  </si>
  <si>
    <t>Konkurs architektoniczny na projekt rozbudowy Galerii Sztuki Współczesnej</t>
  </si>
  <si>
    <t>Ochrona i konserwacja zabytków</t>
  </si>
  <si>
    <t>Remonty interwencyjne obiektów zabytkowych</t>
  </si>
  <si>
    <t>Kryta pływalnia "AKWARIUM" (przebudowa przyłącza wod.-kan.)</t>
  </si>
  <si>
    <t>Modernizacja stadionu "Gwardia"</t>
  </si>
  <si>
    <t>Sztuczne lodowisko "TOROPOL" - remont 2 szt. sprężarek chłodniczych</t>
  </si>
  <si>
    <t xml:space="preserve">Modernizacja stadionu żużlowego przy ul.Wschodniej - wieża sędziowska </t>
  </si>
  <si>
    <t>Remont pomieszczeń szkółki żużlowej na stadionie miejskim przy ul.Wschodniej</t>
  </si>
  <si>
    <t>Modernizacja basenu letniego Plac Róż</t>
  </si>
  <si>
    <t>Remonty boisk sportowych</t>
  </si>
  <si>
    <t>Budowa zespołu boisk do siatkówki plażowej na terenie akewnu Silesia</t>
  </si>
  <si>
    <t>Zagospodarowanie terenów akwenów Silesia i Malina</t>
  </si>
  <si>
    <r>
      <t>Środowiskowy Dom Samopomocy w Opolu przy ul.Stoińskiego 8</t>
    </r>
    <r>
      <rPr>
        <i/>
        <sz val="10"/>
        <rFont val="Arial CE"/>
        <family val="2"/>
      </rPr>
      <t xml:space="preserve"> </t>
    </r>
    <r>
      <rPr>
        <i/>
        <sz val="10"/>
        <rFont val="Arial CE"/>
        <family val="0"/>
      </rPr>
      <t>- wy</t>
    </r>
    <r>
      <rPr>
        <i/>
        <sz val="10"/>
        <rFont val="Arial CE"/>
        <family val="2"/>
      </rPr>
      <t>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</si>
  <si>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</t>
    </r>
    <r>
      <rPr>
        <i/>
        <sz val="10"/>
        <rFont val="Arial CE"/>
        <family val="0"/>
      </rPr>
      <t>- wydatki na realizację zadań bieżących z zakresu administracji rządowej oraz innych zadań zleconych gminie (związkom gmin) ustawami</t>
    </r>
  </si>
  <si>
    <t xml:space="preserve">Składki na ubezpieczenie zdrowotne opłacone za osoby pobierające niektóre świadczenia z pomocy społecznej </t>
  </si>
  <si>
    <t>UM - Wydz.Gospodarki i Promocji Miasta</t>
  </si>
  <si>
    <t>Drogi publiczne gminne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</si>
  <si>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</si>
  <si>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</si>
  <si>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</si>
  <si>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</si>
  <si>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</si>
  <si>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</si>
  <si>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</si>
  <si>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</si>
  <si>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Prace  geodezyjne i kartograficzne (nieinwestycyjne)</t>
  </si>
  <si>
    <t>0420</t>
  </si>
  <si>
    <t>0570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</si>
  <si>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</si>
  <si>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</si>
  <si>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</si>
  <si>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</si>
  <si>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</si>
  <si>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</si>
  <si>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</si>
  <si>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</si>
  <si>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</si>
  <si>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</si>
  <si>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0460</t>
  </si>
  <si>
    <t>0010</t>
  </si>
  <si>
    <t>0020</t>
  </si>
  <si>
    <t>Podatek dochodowy od osób prawnych</t>
  </si>
  <si>
    <t>0920</t>
  </si>
  <si>
    <t>Część równoważąca subwencji ogólnej dla powiatów</t>
  </si>
  <si>
    <t>0480</t>
  </si>
  <si>
    <t xml:space="preserve">Składki na ubezpieczenie zdrowotne oraz świadczenia dla osób nieobjętych obowiązkiem ubezpieczenia zdrowotnego </t>
  </si>
  <si>
    <t>0830</t>
  </si>
  <si>
    <t xml:space="preserve">Środki na dofinansowanie własnych inwestycji gmin (związków gmin), powiatów (związków powiatów), samorządów województw, pozyskane z innych źródeł </t>
  </si>
  <si>
    <t>w tym : remonty</t>
  </si>
  <si>
    <t>w tym : inwestycje</t>
  </si>
  <si>
    <t>Zespół Szkolno-Przedszkolny Nr 1 - Publiczna Szkoła Podstawowa nr 28</t>
  </si>
  <si>
    <t>ZSP Nr 1 - PSP nr 28</t>
  </si>
  <si>
    <t xml:space="preserve">w tym : inwestycje </t>
  </si>
  <si>
    <t>ZSTiO</t>
  </si>
  <si>
    <t>ZPS-ZOZ</t>
  </si>
  <si>
    <t>Dodatki motywacyjne dla dyrektorów szkół</t>
  </si>
  <si>
    <t xml:space="preserve">Zasiłki i pomoc w naturze oraz składki na ubezpieczenia społeczne </t>
  </si>
  <si>
    <t xml:space="preserve">Ogrody botaniczne i zoologiczne </t>
  </si>
  <si>
    <t xml:space="preserve">Różne jednostki obsługi gospodarki mieszkaniowej </t>
  </si>
  <si>
    <t xml:space="preserve">URZĘDY NACZELNYCH ORGANÓW WŁADZY PAŃSTWOWEJ,KONTROLI I OCHRONY PRAWA ORAZ SĄDOWNICTWA </t>
  </si>
  <si>
    <t xml:space="preserve">Wpływy z różnych dochodów 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</si>
  <si>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</si>
  <si>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</si>
  <si>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Ośrodki szkolenia, dokształcania i doskonalenia kadr</t>
  </si>
  <si>
    <t xml:space="preserve">Miejski Ośrodek Doskonalenia Nauczycieli </t>
  </si>
  <si>
    <t xml:space="preserve">Zadania ratownictwa górskiego i wodnego </t>
  </si>
  <si>
    <t>UM - Wydz.Spraw  Obywatelskich</t>
  </si>
  <si>
    <t>Zespół Szkół Ogólnokształcących - Publiczne Gimnazjum Nr 9</t>
  </si>
  <si>
    <t>ZSO-PG Nr 9</t>
  </si>
  <si>
    <t>VI LO</t>
  </si>
  <si>
    <t>Przedszkole Publiczne Nr 37</t>
  </si>
  <si>
    <t>PP Nr 37</t>
  </si>
  <si>
    <t xml:space="preserve">Usuwanie skutków klęsk żywiołowych </t>
  </si>
  <si>
    <t xml:space="preserve">Drogi wewnętrzne </t>
  </si>
  <si>
    <t>ZSO - Publiczne Gimnazjum Nr 9</t>
  </si>
  <si>
    <t>PG Nr 9</t>
  </si>
  <si>
    <t xml:space="preserve">Dokształcanie i doskonalenie nauczycieli </t>
  </si>
  <si>
    <t>Urzędy naczelnych organów władzy państwowej, kontroli i ochrony prawa</t>
  </si>
  <si>
    <t xml:space="preserve">Wpływy z innych opłat stanowiących dochody jednostek samorządu terytorialnego na podstawie ustaw </t>
  </si>
  <si>
    <t xml:space="preserve">MODN </t>
  </si>
  <si>
    <t>UM - Wydz. Oświaty</t>
  </si>
  <si>
    <t>SSM</t>
  </si>
  <si>
    <t xml:space="preserve">Wpływy z usług </t>
  </si>
  <si>
    <t xml:space="preserve">Pozostałe odsetki </t>
  </si>
  <si>
    <t>Melioracje wodne</t>
  </si>
  <si>
    <t>Wydatki na oświetlenie ulic</t>
  </si>
  <si>
    <t>Pozostałe instytucje kultury</t>
  </si>
  <si>
    <t>Zobowiązania estrady Opolskiej</t>
  </si>
  <si>
    <t>Wykup gruntów na potrzeby realizacji projektu ISPA</t>
  </si>
  <si>
    <t>Powiatowy Zespół ds.. Orzekania o Niepełnosprawności</t>
  </si>
  <si>
    <t>UM - Biuro Projektu ISPA        (PIU UM)</t>
  </si>
  <si>
    <t>Remont SP ZOZ Śródmieście</t>
  </si>
  <si>
    <t xml:space="preserve">Dotacja </t>
  </si>
  <si>
    <t xml:space="preserve">usuwanie wraków pojazdów z terenu gminy </t>
  </si>
  <si>
    <t xml:space="preserve">Operaty wykonywane przez biegłych rzeczoznawców w zakresie ochrony środowiska </t>
  </si>
  <si>
    <t xml:space="preserve">Badania dotyczące ochrony środowiska </t>
  </si>
  <si>
    <t xml:space="preserve">Odsetki od zaciągniętych kredytów i pożyczek </t>
  </si>
  <si>
    <t>UM - Wydz.Budżetu</t>
  </si>
  <si>
    <t>VI Liceum Ogólnokształcące</t>
  </si>
  <si>
    <t>Programy polityki zdrowotnej</t>
  </si>
  <si>
    <t>POMOC SPOŁECZNA</t>
  </si>
  <si>
    <t>POZOSTAŁE ZADANIA W ZAKRESIE POLITYKI SPOŁECZNEJ</t>
  </si>
  <si>
    <t>Dokształcanie i doskonalenie nauczycieli</t>
  </si>
  <si>
    <t>Przedszkole Publiczne Nr 18</t>
  </si>
  <si>
    <t>PP Nr 18</t>
  </si>
  <si>
    <t>Dokształcanie  i doskonalenie nauczycieli</t>
  </si>
  <si>
    <t xml:space="preserve">Centrum Kształcenia Specjalnego </t>
  </si>
  <si>
    <t>Inwestycje - adaptacja obiektu przy ul. Bytnara Rudego</t>
  </si>
  <si>
    <t xml:space="preserve">UM - Wydz. Lokalowy i Spraw Społecznych </t>
  </si>
  <si>
    <t>UM - Wydz. Lokalowy i Spraw Społecznych</t>
  </si>
  <si>
    <t>UM - Referat Informatyki</t>
  </si>
  <si>
    <t>UM - Wydz. Finansowo - Księgowy</t>
  </si>
  <si>
    <t xml:space="preserve">UM - Wydz. Kultury, Spotu i Turystyki </t>
  </si>
  <si>
    <t xml:space="preserve">UM - Wydz.Finansowo - Księgowy </t>
  </si>
  <si>
    <t>UM-Wydział Budżetu</t>
  </si>
  <si>
    <t>UM - Wydz. Budżetu</t>
  </si>
  <si>
    <t xml:space="preserve">UM - Referat Zdrowia </t>
  </si>
  <si>
    <t xml:space="preserve">UM - Wydz. Inwestycji Miejskich </t>
  </si>
  <si>
    <t>Dom Pomocy Społecznej w Opolu, ul. Szpitalna 17</t>
  </si>
  <si>
    <t xml:space="preserve">UM - Wydz.Budżetu </t>
  </si>
  <si>
    <t xml:space="preserve">Ogród Zoologiczny </t>
  </si>
  <si>
    <t>UM - Wydz.Kultury, Sportu i Turystyki/ OTLiA</t>
  </si>
  <si>
    <t>UM - Wydz.Kultury, Sportu i Turystyki/ MOK</t>
  </si>
  <si>
    <t>UM - Wydz.Kultury, Sportu i Turystyki/ GSW</t>
  </si>
  <si>
    <t xml:space="preserve">UM - Wydz.Kultury, Sportu i Turystyki/ MBP </t>
  </si>
  <si>
    <t>UM - Wydz.Kultury, Sportu i Turystyki</t>
  </si>
  <si>
    <t xml:space="preserve">Utrzymanie urządzeń melioracyjnych </t>
  </si>
  <si>
    <t xml:space="preserve">Wydatki na oczyszczanie miasta </t>
  </si>
  <si>
    <t xml:space="preserve">Dotacje podmiotowe z budżetu dla instytucji kultury </t>
  </si>
  <si>
    <t>Um - Wydz. Finansowo-Księgowy</t>
  </si>
  <si>
    <t>Administrowanie strefą płatnego parkowania</t>
  </si>
  <si>
    <t>TURYSTYKA</t>
  </si>
  <si>
    <t>Ośrodki informacji turystycznej</t>
  </si>
  <si>
    <t>Miejska Informacja Turystyczna - wydatki bieżące</t>
  </si>
  <si>
    <t>UM - Wydz. Kultury, Sportu i Turystyki</t>
  </si>
  <si>
    <t>Rozbiórka budynków mieszkalnych i gospodarczych</t>
  </si>
  <si>
    <t>UM - Referat Nieruchomości Skarbu Państwa</t>
  </si>
  <si>
    <t>wydatki bieżące</t>
  </si>
  <si>
    <t>Zwrot kaucji mieszkaniowych</t>
  </si>
  <si>
    <t>Um - Wydz. Adm.-Gosp.</t>
  </si>
  <si>
    <t>Administrowanie cmentarzami komunalnymi</t>
  </si>
  <si>
    <t>DOCHODY OD OSÓB PRAWNYCH , OD OSÓB FIZYCZNYCH I OD INNYCH JEDNOSTEK NIE POSIADAJĄCYCH OSOBOWOŚCI PRAWNEJ ORAZ WYDATKI ZWIĄZANE Z ICH POBOREM</t>
  </si>
  <si>
    <t>Pobór podatków, opłat i niepodatkowych należności budżetowych</t>
  </si>
  <si>
    <t>Prowizje  z tytułu opłaty targowej</t>
  </si>
  <si>
    <t xml:space="preserve">Dotacja przedmiotowa z budżetu dla zakładu budżetowego </t>
  </si>
  <si>
    <t>CKP</t>
  </si>
  <si>
    <t>Inwestycje - budowa Centrum Powiadamiania Ratunkowego</t>
  </si>
  <si>
    <t>Remont kanalizacji deszczowej</t>
  </si>
  <si>
    <t xml:space="preserve">Gospodarka ściekowa i ochrona wód </t>
  </si>
  <si>
    <t>Biuro Projektu ISPA</t>
  </si>
  <si>
    <t>UM - Wydz. Finansowo-Księgowy</t>
  </si>
  <si>
    <t xml:space="preserve">Dotacje celowe otrzymane z gminy lub miasta stołecznego Warszawy na zadania bieżące realizowane na podstawie porozumień (umów) między jednostkami samorządu terytorialnego </t>
  </si>
  <si>
    <t xml:space="preserve">Dowóz dzieci niepełnosprawnych do Ośrodków Szkolno-Wychowawczych </t>
  </si>
  <si>
    <t xml:space="preserve">Centra kształcenia ustawicznego i praktycznego oraz ośrodki doskonalenia zawodowego </t>
  </si>
  <si>
    <t xml:space="preserve">Centrum kształcenia Praktycznego </t>
  </si>
  <si>
    <t>Dotacje celowe otrzymane z budżetu państwa na inwestycje i zakupy inwestycyjne z zakresu administracji rządowej oraz inne zadania zlecone ustawami realizowane przez powiat</t>
  </si>
  <si>
    <t>Miejski Ośrodek Pomocy Osobom Bezdomnym i Uzależnionym</t>
  </si>
  <si>
    <t>Obiekty sportowe</t>
  </si>
  <si>
    <t xml:space="preserve">Miejski Zakład Komunikacyjny Sp. z o. o. </t>
  </si>
  <si>
    <t>Koszty eksmisji</t>
  </si>
  <si>
    <t>Opracowania projektowe</t>
  </si>
  <si>
    <t xml:space="preserve">Wydatki bieżące ( realizowane wg porozumień z organami administracji rządowej) </t>
  </si>
  <si>
    <t xml:space="preserve">"  </t>
  </si>
  <si>
    <t>Zespół Szkół Specjalnych - Publiczna Szkoła Podstawowa Nr 13</t>
  </si>
  <si>
    <t>Wydatki bieżące /remonty / inwestycje</t>
  </si>
  <si>
    <t>Niepubliczne Gimnazja - dotacje</t>
  </si>
  <si>
    <t>Licea ogólnokształcące niepubliczne - dotacje</t>
  </si>
  <si>
    <t xml:space="preserve">dotacja podmiotowa z budżetu dla niepublicznej szkoły </t>
  </si>
  <si>
    <t>Szkoły zawodowe</t>
  </si>
  <si>
    <t xml:space="preserve">UM - Wydz. Oświaty </t>
  </si>
  <si>
    <t>Awanse zawodowe nauczycieli</t>
  </si>
  <si>
    <t>Środ. Dom Samopomocy</t>
  </si>
  <si>
    <t>Składki na ubezpieczenie zdrowotne opłacane za osoby pobierające niektóre świadczenia z pomocy społecznej</t>
  </si>
  <si>
    <t>Przedszkola niepubliczne - dotacje</t>
  </si>
  <si>
    <t>Państwowe Ognisko Plastyczne - dotacja</t>
  </si>
  <si>
    <t>Internat przy WZDZ Opole - dotacja</t>
  </si>
  <si>
    <t>Składki na ubezpieczenie zdrowotne oraz świadczenia dla osób nie objętych obowiązkiem ubezpieczenia zdrowotnego</t>
  </si>
  <si>
    <t xml:space="preserve">Powiatowy Urząd Pracy </t>
  </si>
  <si>
    <t xml:space="preserve">Placówki opiekuńczo-wychowawcze </t>
  </si>
  <si>
    <t>Dom Dziecka</t>
  </si>
  <si>
    <t>Pogotowie Opiekuńcze</t>
  </si>
  <si>
    <t xml:space="preserve">Domy pomocy społecznej </t>
  </si>
  <si>
    <t xml:space="preserve">Dom Dziennego Pobytu </t>
  </si>
  <si>
    <t>Dom Pomocy Społecznej dla Kombatantów</t>
  </si>
  <si>
    <t xml:space="preserve">Zakład Opiekuńczo - Leczniczy Sióstr Franciszkanek </t>
  </si>
  <si>
    <t>Ośrodki wsparcia</t>
  </si>
  <si>
    <t>Dotacja celowa z budżetu państwa na zadanie zlecone</t>
  </si>
  <si>
    <t>Wydatki bieżące</t>
  </si>
  <si>
    <t>Żłobki</t>
  </si>
  <si>
    <t xml:space="preserve">Żłobek nr 2 </t>
  </si>
  <si>
    <t>Żłobek nr 4</t>
  </si>
  <si>
    <t>Żłobek nr 9</t>
  </si>
  <si>
    <t>Żłobek - Pomnik Matki Polki</t>
  </si>
  <si>
    <t>Zasiłki i pomoc w naturze oraz składki na ubezpieczenia społeczne i zdrowotne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</si>
  <si>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</si>
  <si>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</si>
  <si>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</si>
  <si>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</si>
  <si>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 xml:space="preserve">Miejski Ośrodek Pomocy Rodzinie </t>
  </si>
  <si>
    <t>Zespoły do spraw orzekania o stopniu niepełnosprawności</t>
  </si>
  <si>
    <t>Fundusz pracy</t>
  </si>
  <si>
    <t>Przeciwdziałanie bezrobociu</t>
  </si>
  <si>
    <t>Ośrodki adopcyjno-opiekuńcze</t>
  </si>
  <si>
    <t>Ośrodek Adopcyjno-Opiekuńczy</t>
  </si>
  <si>
    <t xml:space="preserve">Usługi opiekuńcze i specjalistyczne na usługi opiekuńcze 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</si>
  <si>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</si>
  <si>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</si>
  <si>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</si>
  <si>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</si>
  <si>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EDUKACYJNA OPIEKA WYCHOWAWCZA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</si>
  <si>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</si>
  <si>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</si>
  <si>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</si>
  <si>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</si>
  <si>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</si>
  <si>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</si>
  <si>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</si>
  <si>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</si>
  <si>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</si>
  <si>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</si>
  <si>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</si>
  <si>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</si>
  <si>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</si>
  <si>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</si>
  <si>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</si>
  <si>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</si>
  <si>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</si>
  <si>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</si>
  <si>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</si>
  <si>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</si>
  <si>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</si>
  <si>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</si>
  <si>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</si>
  <si>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</si>
  <si>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</si>
  <si>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</si>
  <si>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</si>
  <si>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</si>
  <si>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</si>
  <si>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</si>
  <si>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</si>
  <si>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28</t>
  </si>
  <si>
    <t>PSP Nr 28</t>
  </si>
  <si>
    <t>Publiczna Szkoła Podstawowa Nr 29</t>
  </si>
  <si>
    <t>PSP Nr 29</t>
  </si>
  <si>
    <t>Zespół Szkół Specjalnych  -  Publiczna Szkoła Podstawowa    Nr 13 Specjalna</t>
  </si>
  <si>
    <t>ZSS-PSP Nr 13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</si>
  <si>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</si>
  <si>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</si>
  <si>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</si>
  <si>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</si>
  <si>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</si>
  <si>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8</t>
  </si>
  <si>
    <t>PP Nr 8</t>
  </si>
  <si>
    <t>Przedszkole Publiczne Nr 22</t>
  </si>
  <si>
    <t>PP Nr 22</t>
  </si>
  <si>
    <t>Przedszkole Publiczne Nr 25</t>
  </si>
  <si>
    <t>PP Nr 25</t>
  </si>
  <si>
    <t>Przedszkole Publiczne Nr 33</t>
  </si>
  <si>
    <t>PP Nr 33</t>
  </si>
  <si>
    <t>Przedszkole Publiczne Nr 36</t>
  </si>
  <si>
    <t>PP Nr 36</t>
  </si>
  <si>
    <t>Przedszkole Publiczne Nr 38</t>
  </si>
  <si>
    <t>PP Nr 38</t>
  </si>
  <si>
    <t>Przedszkole Publiczne Nr 46</t>
  </si>
  <si>
    <t>PP Nr 46</t>
  </si>
  <si>
    <t>Przedszkole Publiczne Nr 54</t>
  </si>
  <si>
    <t>PP Nr 54</t>
  </si>
  <si>
    <t>Przedszkole Publiczne Nr 56</t>
  </si>
  <si>
    <t>PP Nr 56</t>
  </si>
  <si>
    <t>Przedszkola specjalne</t>
  </si>
  <si>
    <t>Przedszkole Publiczne Nr 53 Specjalne</t>
  </si>
  <si>
    <t>PP Nr 53</t>
  </si>
  <si>
    <t>Poradnie psychologiczno-pedagogiczne oraz inne poradnie specjalistyczne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</si>
  <si>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</si>
  <si>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</si>
  <si>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</si>
  <si>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</si>
  <si>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</si>
  <si>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</si>
  <si>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</si>
  <si>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</si>
  <si>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</si>
  <si>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</si>
  <si>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</si>
  <si>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</si>
  <si>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Bursa Szkół Pomaturalnych</t>
  </si>
  <si>
    <t>Bursa Szkół Pomatur.</t>
  </si>
  <si>
    <t>Internat przy WZDZ Opole</t>
  </si>
  <si>
    <t>Kolonie i obozy oraz inne formy wypoczynku</t>
  </si>
  <si>
    <t>Pomoc materialna dla uczniów</t>
  </si>
  <si>
    <t>Szkolne schronisko młodzieżowe</t>
  </si>
  <si>
    <t>Odszkodowania z tytułu chorób zawodowych nauczycieli</t>
  </si>
  <si>
    <t xml:space="preserve">GOSPODARKA KOMUNALNA I OCHRONA ŚRODOWISKA 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</si>
  <si>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</si>
  <si>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</si>
  <si>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</si>
  <si>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</si>
  <si>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 xml:space="preserve">Zakłady gospodarki komunalnej </t>
  </si>
  <si>
    <t>utrzymanie szaletu</t>
  </si>
  <si>
    <t>usługi weterynaryjne</t>
  </si>
  <si>
    <t>odkomarzanie i odszczurzanie</t>
  </si>
  <si>
    <t>Cmentarze</t>
  </si>
  <si>
    <t>usuwanie odpadów z terenów gminy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</si>
  <si>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</si>
  <si>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</si>
  <si>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</si>
  <si>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</si>
  <si>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Galeria i biura wystaw artystycznych </t>
  </si>
  <si>
    <t>Biblioteki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</si>
  <si>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</si>
  <si>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</si>
  <si>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</si>
  <si>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</si>
  <si>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 xml:space="preserve">MZOR </t>
  </si>
  <si>
    <t>OGÓŁEM WYDATKI</t>
  </si>
  <si>
    <t>ROZCHODY</t>
  </si>
  <si>
    <t>Spłaty otrzymanych krajowych pożyczek i kredytów</t>
  </si>
  <si>
    <t>OGÓŁEM</t>
  </si>
  <si>
    <r>
      <t>Miejski Zarząd Obiektów Rekreacyjnych</t>
    </r>
    <r>
      <rPr>
        <sz val="10"/>
        <rFont val="Arial CE"/>
        <family val="2"/>
      </rPr>
      <t xml:space="preserve"> </t>
    </r>
  </si>
  <si>
    <t>Rozdział</t>
  </si>
  <si>
    <t xml:space="preserve">Plan dochodów </t>
  </si>
  <si>
    <t xml:space="preserve">DOCHODY OGÓŁEM </t>
  </si>
  <si>
    <t>Dotacje celowe otrzymane z budżetu państwa na zadania bieżące z zakresu administracji rządowej oraz inne zadania zlecone ustawami realizowane przez powiat</t>
  </si>
  <si>
    <t>Wpływy z różnych opłat</t>
  </si>
  <si>
    <t>Dotacje celowe otrzymane z budżetu państwa na realizację bieżących zadań własnych powiatu</t>
  </si>
  <si>
    <t>GOSPODARKA MIESZKANIOWA</t>
  </si>
  <si>
    <t>na 2005 r.</t>
  </si>
  <si>
    <t xml:space="preserve">Wpływy z opłat za zarząd, użytkowanie i użytkowanie wieczyste nieruchomości </t>
  </si>
  <si>
    <t xml:space="preserve">Gospodarka gruntami i nieruchomościami 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</si>
  <si>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</si>
  <si>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</si>
  <si>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</si>
  <si>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Nadzór budowlany </t>
  </si>
  <si>
    <t>Dotacje celowe otrzymane z budżetu państwa na zadania bieżące realizowane przez gminę na podstawie porozumień z organami administracji rządowej</t>
  </si>
  <si>
    <t>ADMINISTRACJA PUBLICZNA</t>
  </si>
  <si>
    <t xml:space="preserve">Urzędy  wojewódzkie 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</si>
  <si>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</si>
  <si>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</si>
  <si>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Urzędy gmin (miast i miast na prawach powiatu)</t>
  </si>
  <si>
    <t>Dotacje celowe otrzymane z budżetu państwa na zadania bieżące realizowane przez powiat na podstawie porozumień z organami administracji rządowej</t>
  </si>
  <si>
    <t xml:space="preserve">Komendy powiatowe Państwowej Straży Pożarnej </t>
  </si>
  <si>
    <t xml:space="preserve">Obrona cywilna </t>
  </si>
  <si>
    <t>Grzywny, mandaty i inne kary pieniężne od ludności</t>
  </si>
  <si>
    <t xml:space="preserve">Wpływy z podatku dochodowego od osób fizycznych 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</si>
  <si>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</si>
  <si>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</si>
  <si>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</si>
  <si>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</si>
  <si>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</si>
  <si>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</si>
  <si>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</si>
  <si>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</si>
  <si>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</si>
  <si>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</si>
  <si>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</si>
  <si>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</si>
  <si>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</si>
  <si>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</si>
  <si>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</si>
  <si>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</si>
  <si>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</si>
  <si>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</si>
  <si>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</si>
  <si>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</si>
  <si>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</si>
  <si>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</si>
  <si>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</si>
  <si>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</si>
  <si>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</si>
  <si>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Zespoły do spraw orzekania o stopniu niepełnosprawności </t>
  </si>
  <si>
    <t xml:space="preserve">Przychody z zaciągniętych pożyczek i kredytów na rynku krajowym </t>
  </si>
  <si>
    <t>Dział</t>
  </si>
  <si>
    <t xml:space="preserve">Rozdział </t>
  </si>
  <si>
    <t>Treść</t>
  </si>
  <si>
    <t>Realizator budżetu</t>
  </si>
  <si>
    <t>w tym  :</t>
  </si>
  <si>
    <t>I kw</t>
  </si>
  <si>
    <t>II kw</t>
  </si>
  <si>
    <t>III kw</t>
  </si>
  <si>
    <t>IV kw</t>
  </si>
  <si>
    <t>010</t>
  </si>
  <si>
    <t>ROLNICTWO I ŁOWIECTWO</t>
  </si>
  <si>
    <t>01008</t>
  </si>
  <si>
    <t>UM-Wydz.Ochr.Środ. i Roln.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</si>
  <si>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</si>
  <si>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</si>
  <si>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</si>
  <si>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</si>
  <si>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</si>
  <si>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</si>
  <si>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</si>
  <si>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</si>
  <si>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"</t>
  </si>
  <si>
    <t>TRANSPORT I ŁĄCZNOŚĆ</t>
  </si>
  <si>
    <t xml:space="preserve">Lokalny transport zbiorowy </t>
  </si>
  <si>
    <t xml:space="preserve">UM -  Wydz. Komunikacji </t>
  </si>
  <si>
    <t>dopłaty w spółkach prawa handlowego</t>
  </si>
  <si>
    <t>Drogi publiczne w miastach na prawach powiatu</t>
  </si>
  <si>
    <t xml:space="preserve">Miejski Zarząd Dróg </t>
  </si>
  <si>
    <t xml:space="preserve">UM - Wydz. Inw. Miejskich </t>
  </si>
  <si>
    <t xml:space="preserve">Drogi publiczne gminne </t>
  </si>
  <si>
    <t xml:space="preserve">UM - Wydz. Inżynierii Miejskiej </t>
  </si>
  <si>
    <t>w tym:</t>
  </si>
  <si>
    <t xml:space="preserve">GOSPODARKA MIESZKANIOWA </t>
  </si>
  <si>
    <t>Zakłady gospodarki mieszkaniowej</t>
  </si>
  <si>
    <t xml:space="preserve">Różne jednostki obsługi gospodarki mieszkaniowej i komunalnej </t>
  </si>
  <si>
    <t>Gospodarka gruntami i nieruchomościami</t>
  </si>
  <si>
    <t>UM-Wydz.Gosp. Nieruch.,Geodezji i Kart.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</si>
  <si>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</si>
  <si>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</si>
  <si>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</si>
  <si>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</si>
  <si>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>Nadzór budowlany</t>
  </si>
  <si>
    <t xml:space="preserve"> Powiatowy Inspektorat            Nadzoru Budowlanego </t>
  </si>
  <si>
    <t xml:space="preserve">Cmentarze </t>
  </si>
  <si>
    <t>utrzymanie cmentarzy</t>
  </si>
  <si>
    <t xml:space="preserve">ADMINISTRACJA PUBLICZNA </t>
  </si>
  <si>
    <t>Urzędy wojewódzkie</t>
  </si>
  <si>
    <t>UM - Wydz. Adm.-Gosp.</t>
  </si>
  <si>
    <t xml:space="preserve">Starostwa powiatowe </t>
  </si>
  <si>
    <t xml:space="preserve">Rady gmin (miast i miast na prawach powiatu) </t>
  </si>
  <si>
    <t>UM-Biuro Rady Miasta</t>
  </si>
  <si>
    <t xml:space="preserve">Urzędy gmin (miast i miast na prawach powiatu) </t>
  </si>
  <si>
    <t xml:space="preserve">UM - Wydz. Adm. - Gosp. </t>
  </si>
  <si>
    <t>Komisje poborowe</t>
  </si>
  <si>
    <t>UM-Wydz.Zarządz.Kryzys., Ochr. Ludności i Spr. Obr.</t>
  </si>
  <si>
    <t>Obsługa Urzędu Miasta</t>
  </si>
  <si>
    <t xml:space="preserve">UM - Wydz. Adm.-Gosp. </t>
  </si>
  <si>
    <t xml:space="preserve">Promocja miasta </t>
  </si>
  <si>
    <t xml:space="preserve">BEZPIECZEŃSTWO PUBLICZNE I OCHRONA PRZECIWPOŻAROWA </t>
  </si>
  <si>
    <t>Komendy powiatowe Policji</t>
  </si>
  <si>
    <t>Komenda Miejska  Policji</t>
  </si>
  <si>
    <t>Posterunek w rewirze dzielnicowych - ZWM III KP</t>
  </si>
  <si>
    <t>Komendy powiatowe Państwowej Straży Pożarnej</t>
  </si>
  <si>
    <t>Komenda Miejska Państw. Straży Poż.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</si>
  <si>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</si>
  <si>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</si>
  <si>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</si>
  <si>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</si>
  <si>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</si>
  <si>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</si>
  <si>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</si>
  <si>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Rezerwa celowa</t>
  </si>
  <si>
    <t xml:space="preserve">OŚWIATA I WYCHOWANIE </t>
  </si>
  <si>
    <t>Szkoły podstawowe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</si>
  <si>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</si>
  <si>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</si>
  <si>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</si>
  <si>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</si>
  <si>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</si>
  <si>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</si>
  <si>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</si>
  <si>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</si>
  <si>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</si>
  <si>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</si>
  <si>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</si>
  <si>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</si>
  <si>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</si>
  <si>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</si>
  <si>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</si>
  <si>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</si>
  <si>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</si>
  <si>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</si>
  <si>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</si>
  <si>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</si>
  <si>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</si>
  <si>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</si>
  <si>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</si>
  <si>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</si>
  <si>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</si>
  <si>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</si>
  <si>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</si>
  <si>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</si>
  <si>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</si>
  <si>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</si>
  <si>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</si>
  <si>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</si>
  <si>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</si>
  <si>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</si>
  <si>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</si>
  <si>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</si>
  <si>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PSP Nr 13</t>
  </si>
  <si>
    <t>Publiczna Szkoła Podstawowa w Pogotowiu Opiekuńczym</t>
  </si>
  <si>
    <t>PSP w PO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</si>
  <si>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</si>
  <si>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</si>
  <si>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</si>
  <si>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</si>
  <si>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</si>
  <si>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</si>
  <si>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</si>
  <si>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</si>
  <si>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</si>
  <si>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</si>
  <si>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</si>
  <si>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</si>
  <si>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</si>
  <si>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</si>
  <si>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23</t>
  </si>
  <si>
    <t>PP Nr 23</t>
  </si>
  <si>
    <t>Przedszkole Publiczne Nr 24</t>
  </si>
  <si>
    <t>PP Nr 24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</si>
  <si>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</si>
  <si>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</si>
  <si>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</si>
  <si>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</si>
  <si>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</si>
  <si>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</si>
  <si>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</si>
  <si>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</si>
  <si>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</si>
  <si>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</si>
  <si>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</si>
  <si>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</si>
  <si>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</si>
  <si>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</si>
  <si>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51</t>
  </si>
  <si>
    <t>PP Nr 51</t>
  </si>
  <si>
    <t>Przedszkole Publiczne Nr 55</t>
  </si>
  <si>
    <t>PP Nr 55</t>
  </si>
  <si>
    <t>Przedszkola niepubliczne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</si>
  <si>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</si>
  <si>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</si>
  <si>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</si>
  <si>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</si>
  <si>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</si>
  <si>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</si>
  <si>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</si>
  <si>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</si>
  <si>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</si>
  <si>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</si>
  <si>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</si>
  <si>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</si>
  <si>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</si>
  <si>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</si>
  <si>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</si>
  <si>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</si>
  <si>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</si>
  <si>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</si>
  <si>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</si>
  <si>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</si>
  <si>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</si>
  <si>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</si>
  <si>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</si>
  <si>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</si>
  <si>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</si>
  <si>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I Liceum Ogólnokształcące</t>
  </si>
  <si>
    <t>I LO</t>
  </si>
  <si>
    <t>II Liceum Ogólnokształcące</t>
  </si>
  <si>
    <t>II LO</t>
  </si>
  <si>
    <t>III Liceum Ogólnokształcące</t>
  </si>
  <si>
    <t>III LO</t>
  </si>
  <si>
    <t>IV Liceum Ogólnokształcące</t>
  </si>
  <si>
    <t>IV LO</t>
  </si>
  <si>
    <t>V Liceum Ogólnokształcące</t>
  </si>
  <si>
    <t>V LO</t>
  </si>
  <si>
    <t xml:space="preserve">Licea ogólnokształcące niepubliczne </t>
  </si>
  <si>
    <t>Zespół Szkół Elektrycznych</t>
  </si>
  <si>
    <t>ZSE</t>
  </si>
  <si>
    <t>Zespół Szkół  Mechanicznych</t>
  </si>
  <si>
    <t>ZSM</t>
  </si>
  <si>
    <t>Zespół Szkół Ekonomicznych</t>
  </si>
  <si>
    <t>ZSEkon.</t>
  </si>
  <si>
    <t>Zespół Szkół Technicznych i Ogólnokształcących</t>
  </si>
  <si>
    <t>Zespół Szkół Zawodowych Nr 4</t>
  </si>
  <si>
    <t>ZSZ Nr 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</si>
</sst>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yyyy/mm/dd"/>
    <numFmt numFmtId="169" formatCode="0.0%"/>
    <numFmt numFmtId="170" formatCode="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.0"/>
    <numFmt numFmtId="177" formatCode="0.E+00"/>
    <numFmt numFmtId="178" formatCode="#,##0.000"/>
    <numFmt numFmtId="179" formatCode="0.0%;\(0.0%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3" fontId="7" fillId="0" borderId="1" xfId="64" applyNumberFormat="1" applyFont="1" applyFill="1" applyBorder="1" applyAlignment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64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6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" fontId="0" fillId="0" borderId="2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6" fillId="0" borderId="4" xfId="64" applyNumberFormat="1" applyFont="1" applyFill="1" applyBorder="1" applyAlignment="1">
      <alignment horizontal="center" vertical="center" wrapText="1"/>
      <protection/>
    </xf>
    <xf numFmtId="3" fontId="10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7" fillId="0" borderId="6" xfId="64" applyFont="1" applyFill="1" applyBorder="1" applyAlignment="1">
      <alignment horizontal="center" vertical="center"/>
      <protection/>
    </xf>
    <xf numFmtId="1" fontId="0" fillId="0" borderId="5" xfId="0" applyNumberFormat="1" applyFont="1" applyFill="1" applyBorder="1" applyAlignment="1" quotePrefix="1">
      <alignment horizontal="center" vertical="center" wrapText="1"/>
    </xf>
    <xf numFmtId="1" fontId="6" fillId="0" borderId="5" xfId="0" applyNumberFormat="1" applyFont="1" applyFill="1" applyBorder="1" applyAlignment="1" quotePrefix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9" fillId="0" borderId="2" xfId="64" applyNumberFormat="1" applyFont="1" applyFill="1" applyBorder="1" applyAlignment="1">
      <alignment horizontal="right" vertical="center" wrapText="1"/>
      <protection/>
    </xf>
    <xf numFmtId="1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64" applyNumberFormat="1" applyFont="1" applyFill="1" applyBorder="1" applyAlignment="1">
      <alignment horizontal="left" vertical="center" wrapText="1"/>
      <protection/>
    </xf>
    <xf numFmtId="3" fontId="0" fillId="0" borderId="2" xfId="64" applyNumberFormat="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5" xfId="64" applyNumberFormat="1" applyFont="1" applyFill="1" applyBorder="1" applyAlignment="1">
      <alignment horizontal="right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6" fillId="2" borderId="7" xfId="64" applyNumberFormat="1" applyFont="1" applyFill="1" applyBorder="1" applyAlignment="1">
      <alignment horizontal="center" vertical="center" wrapText="1"/>
      <protection/>
    </xf>
    <xf numFmtId="3" fontId="11" fillId="2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0" borderId="0" xfId="6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1" fontId="6" fillId="2" borderId="1" xfId="64" applyNumberFormat="1" applyFont="1" applyFill="1" applyBorder="1" applyAlignment="1">
      <alignment horizontal="center" vertical="center" wrapText="1"/>
      <protection/>
    </xf>
    <xf numFmtId="3" fontId="6" fillId="2" borderId="1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49" fontId="6" fillId="0" borderId="4" xfId="64" applyNumberFormat="1" applyFont="1" applyFill="1" applyBorder="1" applyAlignment="1">
      <alignment horizontal="center" vertical="center" wrapText="1"/>
      <protection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0" borderId="4" xfId="64" applyNumberFormat="1" applyFont="1" applyFill="1" applyBorder="1" applyAlignment="1">
      <alignment horizontal="centerContinuous" vertical="center" wrapText="1"/>
      <protection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7" fillId="0" borderId="7" xfId="64" applyNumberFormat="1" applyFont="1" applyFill="1" applyBorder="1" applyAlignment="1">
      <alignment horizontal="center" vertical="center"/>
      <protection/>
    </xf>
    <xf numFmtId="3" fontId="8" fillId="0" borderId="1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3" fontId="10" fillId="0" borderId="4" xfId="64" applyNumberFormat="1" applyFont="1" applyFill="1" applyBorder="1" applyAlignment="1">
      <alignment horizontal="left" vertical="center" wrapText="1"/>
      <protection/>
    </xf>
    <xf numFmtId="3" fontId="6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2" xfId="64" applyNumberFormat="1" applyFont="1" applyFill="1" applyBorder="1" applyAlignment="1">
      <alignment horizontal="centerContinuous" vertical="center" wrapText="1"/>
      <protection/>
    </xf>
    <xf numFmtId="3" fontId="12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1" fontId="6" fillId="0" borderId="2" xfId="0" applyNumberFormat="1" applyFont="1" applyBorder="1" applyAlignment="1" quotePrefix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6" fillId="0" borderId="2" xfId="65" applyNumberFormat="1" applyFont="1" applyFill="1" applyBorder="1" applyAlignment="1">
      <alignment horizontal="center" vertical="center" wrapText="1"/>
      <protection/>
    </xf>
    <xf numFmtId="3" fontId="9" fillId="0" borderId="0" xfId="65" applyNumberFormat="1" applyFont="1" applyFill="1" applyBorder="1" applyAlignment="1">
      <alignment horizontal="right" vertical="center" wrapText="1"/>
      <protection/>
    </xf>
    <xf numFmtId="1" fontId="6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 quotePrefix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2" xfId="64" applyNumberFormat="1" applyFont="1" applyFill="1" applyBorder="1" applyAlignment="1">
      <alignment horizontal="center" vertical="center" wrapText="1"/>
      <protection/>
    </xf>
    <xf numFmtId="3" fontId="9" fillId="0" borderId="2" xfId="64" applyNumberFormat="1" applyFont="1" applyFill="1" applyBorder="1" applyAlignment="1">
      <alignment horizontal="right" vertical="center" wrapText="1"/>
      <protection/>
    </xf>
    <xf numFmtId="3" fontId="0" fillId="0" borderId="2" xfId="0" applyNumberFormat="1" applyFont="1" applyFill="1" applyBorder="1" applyAlignment="1">
      <alignment horizontal="right" vertical="center" wrapText="1"/>
    </xf>
    <xf numFmtId="3" fontId="16" fillId="0" borderId="5" xfId="64" applyNumberFormat="1" applyFont="1" applyFill="1" applyBorder="1" applyAlignment="1">
      <alignment horizontal="center" vertical="center" wrapText="1"/>
      <protection/>
    </xf>
    <xf numFmtId="3" fontId="0" fillId="0" borderId="5" xfId="64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8" xfId="64" applyFont="1" applyFill="1" applyBorder="1" applyAlignment="1">
      <alignment horizontal="center" vertical="center" wrapText="1"/>
      <protection/>
    </xf>
    <xf numFmtId="0" fontId="6" fillId="0" borderId="3" xfId="64" applyFont="1" applyFill="1" applyBorder="1" applyAlignment="1">
      <alignment horizontal="center" vertical="center" wrapText="1"/>
      <protection/>
    </xf>
    <xf numFmtId="0" fontId="6" fillId="0" borderId="6" xfId="64" applyFont="1" applyFill="1" applyBorder="1" applyAlignment="1">
      <alignment horizontal="center" vertical="center" wrapText="1"/>
      <protection/>
    </xf>
    <xf numFmtId="0" fontId="6" fillId="3" borderId="3" xfId="64" applyFont="1" applyFill="1" applyBorder="1" applyAlignment="1">
      <alignment horizontal="center" vertical="center" wrapText="1"/>
      <protection/>
    </xf>
    <xf numFmtId="0" fontId="6" fillId="3" borderId="6" xfId="64" applyFont="1" applyFill="1" applyBorder="1" applyAlignment="1">
      <alignment horizontal="center" vertical="center" wrapText="1"/>
      <protection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GminnyF" xfId="23"/>
    <cellStyle name="_laroux_INFOR99" xfId="24"/>
    <cellStyle name="_laroux_Infor99a" xfId="25"/>
    <cellStyle name="_laroux_INFOR99B" xfId="26"/>
    <cellStyle name="_laroux_inwest.98-zal 3" xfId="27"/>
    <cellStyle name="_laroux_inwest.powodz" xfId="28"/>
    <cellStyle name="_laroux_INWEST99" xfId="29"/>
    <cellStyle name="_laroux_KOREKTA4" xfId="30"/>
    <cellStyle name="_laroux_korVI99a" xfId="31"/>
    <cellStyle name="_laroux_korVI99b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Comma [0]_laroux" xfId="55"/>
    <cellStyle name="Comma_laroux" xfId="56"/>
    <cellStyle name="Currency [0]_laroux" xfId="57"/>
    <cellStyle name="Currency_laroux" xfId="58"/>
    <cellStyle name="Comma" xfId="59"/>
    <cellStyle name="Comma [0]" xfId="60"/>
    <cellStyle name="Hyperlink" xfId="61"/>
    <cellStyle name="Normal_laroux" xfId="62"/>
    <cellStyle name="normální_laroux" xfId="63"/>
    <cellStyle name="Normalny_Wyd.-miasto_1" xfId="64"/>
    <cellStyle name="Normalny_Wyd.-miasto_1_Ukł wykonawczy 30.04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Harmonogramy_2004\SPR\SPRAW97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D163">
      <selection activeCell="J169" sqref="J169"/>
    </sheetView>
  </sheetViews>
  <sheetFormatPr defaultColWidth="9.00390625" defaultRowHeight="12.75"/>
  <cols>
    <col min="1" max="1" width="5.625" style="28" customWidth="1"/>
    <col min="2" max="2" width="9.375" style="28" customWidth="1"/>
    <col min="3" max="3" width="56.625" style="28" customWidth="1"/>
    <col min="4" max="4" width="20.875" style="28" customWidth="1"/>
    <col min="5" max="5" width="16.00390625" style="78" customWidth="1"/>
    <col min="6" max="8" width="16.00390625" style="28" customWidth="1"/>
    <col min="9" max="16384" width="9.125" style="28" customWidth="1"/>
  </cols>
  <sheetData>
    <row r="1" spans="1:8" ht="20.25" customHeight="1">
      <c r="A1" s="83" t="s">
        <v>557</v>
      </c>
      <c r="B1" s="83" t="s">
        <v>505</v>
      </c>
      <c r="C1" s="83" t="s">
        <v>559</v>
      </c>
      <c r="D1" s="104" t="s">
        <v>506</v>
      </c>
      <c r="E1" s="87" t="s">
        <v>561</v>
      </c>
      <c r="F1" s="88"/>
      <c r="G1" s="88"/>
      <c r="H1" s="89"/>
    </row>
    <row r="2" spans="1:8" ht="12.75">
      <c r="A2" s="84"/>
      <c r="B2" s="84"/>
      <c r="C2" s="84"/>
      <c r="D2" s="105" t="s">
        <v>512</v>
      </c>
      <c r="E2" s="85" t="s">
        <v>562</v>
      </c>
      <c r="F2" s="86" t="s">
        <v>563</v>
      </c>
      <c r="G2" s="80" t="s">
        <v>564</v>
      </c>
      <c r="H2" s="85" t="s">
        <v>565</v>
      </c>
    </row>
    <row r="3" spans="1:8" ht="9" customHeight="1">
      <c r="A3" s="77">
        <v>1</v>
      </c>
      <c r="B3" s="77">
        <v>2</v>
      </c>
      <c r="C3" s="77">
        <v>3</v>
      </c>
      <c r="D3" s="106">
        <v>4</v>
      </c>
      <c r="E3" s="107">
        <v>5</v>
      </c>
      <c r="F3" s="107">
        <v>6</v>
      </c>
      <c r="G3" s="107">
        <v>7</v>
      </c>
      <c r="H3" s="107">
        <v>8</v>
      </c>
    </row>
    <row r="4" spans="1:8" ht="12" customHeight="1">
      <c r="A4" s="74"/>
      <c r="B4" s="75"/>
      <c r="C4" s="76"/>
      <c r="D4" s="106"/>
      <c r="E4" s="108"/>
      <c r="F4" s="95"/>
      <c r="G4" s="108"/>
      <c r="H4" s="95"/>
    </row>
    <row r="5" spans="1:8" ht="30.75" customHeight="1">
      <c r="A5" s="154"/>
      <c r="B5" s="154"/>
      <c r="C5" s="155" t="s">
        <v>507</v>
      </c>
      <c r="D5" s="156">
        <f>D7+D12+D26+D35+D48+D52+D60+D94+D101+D104+D109+D137+D143+D153</f>
        <v>439788145</v>
      </c>
      <c r="E5" s="157">
        <f>E7+E12+E26+E35+E48+E52+E60+E94+E101+E104+E109+E137+E143+E153</f>
        <v>95423466</v>
      </c>
      <c r="F5" s="157">
        <f>F7+F12+F26+F35+F48+F52+F60+F94+F101+F104+F109+F137+F143+F153</f>
        <v>104867855</v>
      </c>
      <c r="G5" s="157">
        <f>G7+G12+G26+G35+G48+G52+G60+G94+G101+G104+G109+G137+G143+G153</f>
        <v>128323518</v>
      </c>
      <c r="H5" s="157">
        <f>H7+H12+H26+H35+H48+H52+H60+H94+H101+H104+H109+H137+H143+H153</f>
        <v>111173306</v>
      </c>
    </row>
    <row r="6" spans="1:8" ht="12.75">
      <c r="A6" s="73"/>
      <c r="B6" s="73"/>
      <c r="C6" s="79"/>
      <c r="D6" s="109"/>
      <c r="E6" s="108"/>
      <c r="F6" s="95"/>
      <c r="G6" s="108"/>
      <c r="H6" s="95"/>
    </row>
    <row r="7" spans="1:8" ht="21" customHeight="1">
      <c r="A7" s="38">
        <v>600</v>
      </c>
      <c r="B7" s="38"/>
      <c r="C7" s="3" t="s">
        <v>579</v>
      </c>
      <c r="D7" s="4">
        <f>D8+D10</f>
        <v>310000</v>
      </c>
      <c r="E7" s="82">
        <f>E8+E10</f>
        <v>77000</v>
      </c>
      <c r="F7" s="4">
        <f>F8+F10</f>
        <v>77000</v>
      </c>
      <c r="G7" s="127">
        <f>G8+G10</f>
        <v>78000</v>
      </c>
      <c r="H7" s="4">
        <f>H8+H10</f>
        <v>78000</v>
      </c>
    </row>
    <row r="8" spans="1:8" ht="21" customHeight="1">
      <c r="A8" s="41"/>
      <c r="B8" s="5">
        <v>60016</v>
      </c>
      <c r="C8" s="45" t="s">
        <v>201</v>
      </c>
      <c r="D8" s="8">
        <f aca="true" t="shared" si="0" ref="D8:H10">D9</f>
        <v>140000</v>
      </c>
      <c r="E8" s="159">
        <f t="shared" si="0"/>
        <v>35000</v>
      </c>
      <c r="F8" s="8">
        <f t="shared" si="0"/>
        <v>35000</v>
      </c>
      <c r="G8" s="158">
        <f t="shared" si="0"/>
        <v>35000</v>
      </c>
      <c r="H8" s="8">
        <f t="shared" si="0"/>
        <v>35000</v>
      </c>
    </row>
    <row r="9" spans="1:8" ht="12.75">
      <c r="A9" s="41"/>
      <c r="B9" s="18" t="s">
        <v>202</v>
      </c>
      <c r="C9" s="52" t="s">
        <v>509</v>
      </c>
      <c r="D9" s="12">
        <v>140000</v>
      </c>
      <c r="E9" s="12">
        <v>35000</v>
      </c>
      <c r="F9" s="12">
        <v>35000</v>
      </c>
      <c r="G9" s="12">
        <v>35000</v>
      </c>
      <c r="H9" s="12">
        <v>35000</v>
      </c>
    </row>
    <row r="10" spans="1:8" ht="12.75">
      <c r="A10" s="41"/>
      <c r="B10" s="6">
        <v>60017</v>
      </c>
      <c r="C10" s="45" t="s">
        <v>258</v>
      </c>
      <c r="D10" s="15">
        <f t="shared" si="0"/>
        <v>170000</v>
      </c>
      <c r="E10" s="129">
        <f t="shared" si="0"/>
        <v>42000</v>
      </c>
      <c r="F10" s="15">
        <f t="shared" si="0"/>
        <v>42000</v>
      </c>
      <c r="G10" s="34">
        <f t="shared" si="0"/>
        <v>43000</v>
      </c>
      <c r="H10" s="15">
        <f t="shared" si="0"/>
        <v>43000</v>
      </c>
    </row>
    <row r="11" spans="1:8" ht="12.75">
      <c r="A11" s="41"/>
      <c r="B11" s="18" t="s">
        <v>202</v>
      </c>
      <c r="C11" s="52" t="s">
        <v>509</v>
      </c>
      <c r="D11" s="40">
        <v>170000</v>
      </c>
      <c r="E11" s="40">
        <v>42000</v>
      </c>
      <c r="F11" s="40">
        <v>42000</v>
      </c>
      <c r="G11" s="40">
        <v>43000</v>
      </c>
      <c r="H11" s="40">
        <v>43000</v>
      </c>
    </row>
    <row r="12" spans="1:8" ht="21" customHeight="1">
      <c r="A12" s="38">
        <v>700</v>
      </c>
      <c r="B12" s="38"/>
      <c r="C12" s="42" t="s">
        <v>511</v>
      </c>
      <c r="D12" s="4">
        <f>D13+D15+D24</f>
        <v>41452400</v>
      </c>
      <c r="E12" s="4">
        <f>E13+E15+E24</f>
        <v>9588100</v>
      </c>
      <c r="F12" s="4">
        <f>F13+F15+F24</f>
        <v>10588100</v>
      </c>
      <c r="G12" s="82">
        <f>G13+G15+G24</f>
        <v>11388100</v>
      </c>
      <c r="H12" s="4">
        <f>H13+H15+H24</f>
        <v>9888100</v>
      </c>
    </row>
    <row r="13" spans="1:8" ht="25.5">
      <c r="A13" s="43"/>
      <c r="B13" s="44">
        <v>70004</v>
      </c>
      <c r="C13" s="45" t="s">
        <v>591</v>
      </c>
      <c r="D13" s="8">
        <f>D14</f>
        <v>19100000</v>
      </c>
      <c r="E13" s="8">
        <f>E14</f>
        <v>4000000</v>
      </c>
      <c r="F13" s="8">
        <f>F14</f>
        <v>5000000</v>
      </c>
      <c r="G13" s="8">
        <f>G14</f>
        <v>5800000</v>
      </c>
      <c r="H13" s="8">
        <f>H14</f>
        <v>4300000</v>
      </c>
    </row>
    <row r="14" spans="1:8" ht="25.5">
      <c r="A14" s="10"/>
      <c r="B14" s="54" t="s">
        <v>203</v>
      </c>
      <c r="C14" s="52" t="s">
        <v>513</v>
      </c>
      <c r="D14" s="12">
        <v>19100000</v>
      </c>
      <c r="E14" s="12">
        <v>4000000</v>
      </c>
      <c r="F14" s="12">
        <v>5000000</v>
      </c>
      <c r="G14" s="12">
        <v>5800000</v>
      </c>
      <c r="H14" s="12">
        <v>4300000</v>
      </c>
    </row>
    <row r="15" spans="1:8" ht="12.75">
      <c r="A15" s="5"/>
      <c r="B15" s="55">
        <v>70005</v>
      </c>
      <c r="C15" s="45" t="s">
        <v>514</v>
      </c>
      <c r="D15" s="15">
        <f>D16+D17+D19+D21+D22+D18+D23+D20</f>
        <v>21702400</v>
      </c>
      <c r="E15" s="15">
        <f>E16+E17+E19+E21+E22+E18+E23+E20</f>
        <v>5425600</v>
      </c>
      <c r="F15" s="15">
        <f>F16+F17+F19+F21+F22+F18+F23+F20</f>
        <v>5425600</v>
      </c>
      <c r="G15" s="15">
        <f>G16+G17+G19+G21+G22+G18+G23+G20</f>
        <v>5425600</v>
      </c>
      <c r="H15" s="15">
        <f>H16+H17+H19+H21+H22+H18+H23+H20</f>
        <v>5425600</v>
      </c>
    </row>
    <row r="16" spans="1:8" ht="25.5">
      <c r="A16" s="5"/>
      <c r="B16" s="54" t="s">
        <v>203</v>
      </c>
      <c r="C16" s="52" t="s">
        <v>513</v>
      </c>
      <c r="D16" s="12">
        <v>2100000</v>
      </c>
      <c r="E16" s="12">
        <v>525000</v>
      </c>
      <c r="F16" s="12">
        <v>525000</v>
      </c>
      <c r="G16" s="12">
        <v>525000</v>
      </c>
      <c r="H16" s="12">
        <v>525000</v>
      </c>
    </row>
    <row r="17" spans="1:8" ht="51">
      <c r="A17" s="10"/>
      <c r="B17" s="54" t="s">
        <v>204</v>
      </c>
      <c r="C17" s="52" t="s">
        <v>33</v>
      </c>
      <c r="D17" s="12">
        <v>1200000</v>
      </c>
      <c r="E17" s="12">
        <v>300000</v>
      </c>
      <c r="F17" s="12">
        <v>300000</v>
      </c>
      <c r="G17" s="12">
        <v>300000</v>
      </c>
      <c r="H17" s="12">
        <v>300000</v>
      </c>
    </row>
    <row r="18" spans="1:8" ht="25.5">
      <c r="A18" s="10"/>
      <c r="B18" s="54" t="s">
        <v>205</v>
      </c>
      <c r="C18" s="52" t="s">
        <v>515</v>
      </c>
      <c r="D18" s="12">
        <v>50000</v>
      </c>
      <c r="E18" s="12">
        <v>12500</v>
      </c>
      <c r="F18" s="12">
        <v>12500</v>
      </c>
      <c r="G18" s="12">
        <v>12500</v>
      </c>
      <c r="H18" s="12">
        <v>12500</v>
      </c>
    </row>
    <row r="19" spans="1:8" ht="25.5">
      <c r="A19" s="10"/>
      <c r="B19" s="54" t="s">
        <v>206</v>
      </c>
      <c r="C19" s="52" t="s">
        <v>516</v>
      </c>
      <c r="D19" s="12">
        <v>17200000</v>
      </c>
      <c r="E19" s="12">
        <v>4300000</v>
      </c>
      <c r="F19" s="12">
        <v>4300000</v>
      </c>
      <c r="G19" s="12">
        <v>4300000</v>
      </c>
      <c r="H19" s="12">
        <v>4300000</v>
      </c>
    </row>
    <row r="20" spans="1:8" ht="12.75">
      <c r="A20" s="10"/>
      <c r="B20" s="18" t="s">
        <v>227</v>
      </c>
      <c r="C20" s="24" t="s">
        <v>549</v>
      </c>
      <c r="D20" s="12">
        <v>200000</v>
      </c>
      <c r="E20" s="12">
        <v>50000</v>
      </c>
      <c r="F20" s="12">
        <v>50000</v>
      </c>
      <c r="G20" s="12">
        <v>50000</v>
      </c>
      <c r="H20" s="12">
        <v>50000</v>
      </c>
    </row>
    <row r="21" spans="1:8" ht="20.25" customHeight="1">
      <c r="A21" s="5"/>
      <c r="B21" s="54" t="s">
        <v>208</v>
      </c>
      <c r="C21" s="52" t="s">
        <v>517</v>
      </c>
      <c r="D21" s="12">
        <v>150000</v>
      </c>
      <c r="E21" s="12">
        <v>37500</v>
      </c>
      <c r="F21" s="12">
        <v>37500</v>
      </c>
      <c r="G21" s="12">
        <v>37500</v>
      </c>
      <c r="H21" s="12">
        <v>37500</v>
      </c>
    </row>
    <row r="22" spans="1:8" ht="38.25">
      <c r="A22" s="5"/>
      <c r="B22" s="56">
        <v>2110</v>
      </c>
      <c r="C22" s="24" t="s">
        <v>508</v>
      </c>
      <c r="D22" s="12">
        <v>80000</v>
      </c>
      <c r="E22" s="12">
        <v>20000</v>
      </c>
      <c r="F22" s="12">
        <v>20000</v>
      </c>
      <c r="G22" s="12">
        <v>20000</v>
      </c>
      <c r="H22" s="12">
        <v>20000</v>
      </c>
    </row>
    <row r="23" spans="1:8" ht="38.25">
      <c r="A23" s="5"/>
      <c r="B23" s="56">
        <v>2360</v>
      </c>
      <c r="C23" s="52" t="s">
        <v>209</v>
      </c>
      <c r="D23" s="12">
        <v>722400</v>
      </c>
      <c r="E23" s="12">
        <v>180600</v>
      </c>
      <c r="F23" s="12">
        <v>180600</v>
      </c>
      <c r="G23" s="12">
        <v>180600</v>
      </c>
      <c r="H23" s="12">
        <v>180600</v>
      </c>
    </row>
    <row r="24" spans="1:8" ht="12.75">
      <c r="A24" s="5"/>
      <c r="B24" s="44">
        <v>70095</v>
      </c>
      <c r="C24" s="45" t="s">
        <v>391</v>
      </c>
      <c r="D24" s="15">
        <f>D25</f>
        <v>650000</v>
      </c>
      <c r="E24" s="15">
        <f>E25</f>
        <v>162500</v>
      </c>
      <c r="F24" s="15">
        <f>F25</f>
        <v>162500</v>
      </c>
      <c r="G24" s="15">
        <f>G25</f>
        <v>162500</v>
      </c>
      <c r="H24" s="15">
        <f>H25</f>
        <v>162500</v>
      </c>
    </row>
    <row r="25" spans="1:8" s="49" customFormat="1" ht="12.75">
      <c r="A25" s="57"/>
      <c r="B25" s="54" t="s">
        <v>208</v>
      </c>
      <c r="C25" s="52" t="s">
        <v>517</v>
      </c>
      <c r="D25" s="12">
        <v>650000</v>
      </c>
      <c r="E25" s="46">
        <v>162500</v>
      </c>
      <c r="F25" s="46">
        <v>162500</v>
      </c>
      <c r="G25" s="46">
        <v>162500</v>
      </c>
      <c r="H25" s="46">
        <v>162500</v>
      </c>
    </row>
    <row r="26" spans="1:8" ht="20.25" customHeight="1">
      <c r="A26" s="38">
        <v>710</v>
      </c>
      <c r="B26" s="38"/>
      <c r="C26" s="42" t="s">
        <v>594</v>
      </c>
      <c r="D26" s="4">
        <f>D27+D29+D32</f>
        <v>928500</v>
      </c>
      <c r="E26" s="4">
        <f>E27+E29+E32</f>
        <v>231250</v>
      </c>
      <c r="F26" s="4">
        <f>F27+F29+F32</f>
        <v>233250</v>
      </c>
      <c r="G26" s="4">
        <f>G27+G29+G32</f>
        <v>232750</v>
      </c>
      <c r="H26" s="4">
        <f>H27+H29+H32</f>
        <v>231250</v>
      </c>
    </row>
    <row r="27" spans="1:8" ht="12.75">
      <c r="A27" s="41"/>
      <c r="B27" s="5">
        <v>71013</v>
      </c>
      <c r="C27" s="13" t="s">
        <v>210</v>
      </c>
      <c r="D27" s="15">
        <f>D28</f>
        <v>60000</v>
      </c>
      <c r="E27" s="15">
        <f>E28</f>
        <v>15000</v>
      </c>
      <c r="F27" s="15">
        <f>F28</f>
        <v>15000</v>
      </c>
      <c r="G27" s="15">
        <f>G28</f>
        <v>15000</v>
      </c>
      <c r="H27" s="15">
        <f>H28</f>
        <v>15000</v>
      </c>
    </row>
    <row r="28" spans="1:8" ht="38.25">
      <c r="A28" s="41"/>
      <c r="B28" s="10">
        <v>2110</v>
      </c>
      <c r="C28" s="24" t="s">
        <v>508</v>
      </c>
      <c r="D28" s="12">
        <v>60000</v>
      </c>
      <c r="E28" s="46">
        <v>15000</v>
      </c>
      <c r="F28" s="46">
        <v>15000</v>
      </c>
      <c r="G28" s="46">
        <v>15000</v>
      </c>
      <c r="H28" s="46">
        <v>15000</v>
      </c>
    </row>
    <row r="29" spans="1:8" ht="12.75">
      <c r="A29" s="41"/>
      <c r="B29" s="41">
        <v>71015</v>
      </c>
      <c r="C29" s="31" t="s">
        <v>518</v>
      </c>
      <c r="D29" s="15">
        <f>D30+D31</f>
        <v>265000</v>
      </c>
      <c r="E29" s="15">
        <f>E30+E31</f>
        <v>66250</v>
      </c>
      <c r="F29" s="15">
        <f>F30+F31</f>
        <v>66250</v>
      </c>
      <c r="G29" s="15">
        <f>G30+G31</f>
        <v>66250</v>
      </c>
      <c r="H29" s="15">
        <f>H30+H31</f>
        <v>66250</v>
      </c>
    </row>
    <row r="30" spans="1:8" ht="38.25">
      <c r="A30" s="41"/>
      <c r="B30" s="10">
        <v>2110</v>
      </c>
      <c r="C30" s="24" t="s">
        <v>508</v>
      </c>
      <c r="D30" s="12">
        <v>215000</v>
      </c>
      <c r="E30" s="12">
        <v>53750</v>
      </c>
      <c r="F30" s="12">
        <v>53750</v>
      </c>
      <c r="G30" s="12">
        <v>53750</v>
      </c>
      <c r="H30" s="12">
        <v>53750</v>
      </c>
    </row>
    <row r="31" spans="1:8" ht="38.25">
      <c r="A31" s="41"/>
      <c r="B31" s="10">
        <v>6410</v>
      </c>
      <c r="C31" s="52" t="s">
        <v>340</v>
      </c>
      <c r="D31" s="12">
        <v>50000</v>
      </c>
      <c r="E31" s="12">
        <v>12500</v>
      </c>
      <c r="F31" s="12">
        <v>12500</v>
      </c>
      <c r="G31" s="12">
        <v>12500</v>
      </c>
      <c r="H31" s="12">
        <v>12500</v>
      </c>
    </row>
    <row r="32" spans="1:8" ht="12.75">
      <c r="A32" s="41"/>
      <c r="B32" s="41">
        <v>71035</v>
      </c>
      <c r="C32" s="31" t="s">
        <v>487</v>
      </c>
      <c r="D32" s="15">
        <f>D33+D34</f>
        <v>603500</v>
      </c>
      <c r="E32" s="15">
        <f>E33+E34</f>
        <v>150000</v>
      </c>
      <c r="F32" s="15">
        <f>F33+F34</f>
        <v>152000</v>
      </c>
      <c r="G32" s="15">
        <f>G33+G34</f>
        <v>151500</v>
      </c>
      <c r="H32" s="15">
        <f>H33+H34</f>
        <v>150000</v>
      </c>
    </row>
    <row r="33" spans="1:8" ht="12.75">
      <c r="A33" s="41"/>
      <c r="B33" s="18" t="s">
        <v>231</v>
      </c>
      <c r="C33" s="58" t="s">
        <v>553</v>
      </c>
      <c r="D33" s="12">
        <v>600000</v>
      </c>
      <c r="E33" s="12">
        <v>150000</v>
      </c>
      <c r="F33" s="12">
        <v>150000</v>
      </c>
      <c r="G33" s="12">
        <v>150000</v>
      </c>
      <c r="H33" s="12">
        <v>150000</v>
      </c>
    </row>
    <row r="34" spans="1:8" ht="38.25">
      <c r="A34" s="10"/>
      <c r="B34" s="10">
        <v>2020</v>
      </c>
      <c r="C34" s="24" t="s">
        <v>519</v>
      </c>
      <c r="D34" s="12">
        <v>3500</v>
      </c>
      <c r="E34" s="12"/>
      <c r="F34" s="12">
        <v>2000</v>
      </c>
      <c r="G34" s="12">
        <v>1500</v>
      </c>
      <c r="H34" s="12"/>
    </row>
    <row r="35" spans="1:8" ht="20.25" customHeight="1">
      <c r="A35" s="38">
        <v>750</v>
      </c>
      <c r="B35" s="38"/>
      <c r="C35" s="3" t="s">
        <v>520</v>
      </c>
      <c r="D35" s="4">
        <f>D36+D39+D41+D45</f>
        <v>4077435</v>
      </c>
      <c r="E35" s="4">
        <f>E36+E39+E41+E45</f>
        <v>1041500</v>
      </c>
      <c r="F35" s="4">
        <f>F36+F39+F41+F45</f>
        <v>1016200</v>
      </c>
      <c r="G35" s="4">
        <f>G36+G39+G41+G45</f>
        <v>1010000</v>
      </c>
      <c r="H35" s="4">
        <f>H36+H39+H41+H45</f>
        <v>1009735</v>
      </c>
    </row>
    <row r="36" spans="1:8" ht="12.75">
      <c r="A36" s="41"/>
      <c r="B36" s="6">
        <v>75011</v>
      </c>
      <c r="C36" s="45" t="s">
        <v>521</v>
      </c>
      <c r="D36" s="15">
        <f>D37+D38</f>
        <v>920548</v>
      </c>
      <c r="E36" s="15">
        <f>E37+E38</f>
        <v>230200</v>
      </c>
      <c r="F36" s="15">
        <f>F37+F38</f>
        <v>230200</v>
      </c>
      <c r="G36" s="15">
        <f>G37+G38</f>
        <v>230100</v>
      </c>
      <c r="H36" s="15">
        <f>H37+H38</f>
        <v>230048</v>
      </c>
    </row>
    <row r="37" spans="1:8" ht="38.25">
      <c r="A37" s="41"/>
      <c r="B37" s="10">
        <v>2010</v>
      </c>
      <c r="C37" s="24" t="s">
        <v>522</v>
      </c>
      <c r="D37" s="12">
        <v>626153</v>
      </c>
      <c r="E37" s="12">
        <v>156600</v>
      </c>
      <c r="F37" s="12">
        <v>156600</v>
      </c>
      <c r="G37" s="12">
        <v>156500</v>
      </c>
      <c r="H37" s="12">
        <v>156453</v>
      </c>
    </row>
    <row r="38" spans="1:8" ht="38.25">
      <c r="A38" s="41"/>
      <c r="B38" s="10">
        <v>2110</v>
      </c>
      <c r="C38" s="24" t="s">
        <v>508</v>
      </c>
      <c r="D38" s="12">
        <v>294395</v>
      </c>
      <c r="E38" s="12">
        <v>73600</v>
      </c>
      <c r="F38" s="12">
        <v>73600</v>
      </c>
      <c r="G38" s="12">
        <v>73600</v>
      </c>
      <c r="H38" s="12">
        <v>73595</v>
      </c>
    </row>
    <row r="39" spans="1:8" ht="12.75">
      <c r="A39" s="41"/>
      <c r="B39" s="41">
        <v>75020</v>
      </c>
      <c r="C39" s="7" t="s">
        <v>605</v>
      </c>
      <c r="D39" s="15">
        <f>D40</f>
        <v>2400000</v>
      </c>
      <c r="E39" s="15">
        <f>E40</f>
        <v>600000</v>
      </c>
      <c r="F39" s="15">
        <f>F40</f>
        <v>600000</v>
      </c>
      <c r="G39" s="15">
        <f>G40</f>
        <v>600000</v>
      </c>
      <c r="H39" s="15">
        <f>H40</f>
        <v>600000</v>
      </c>
    </row>
    <row r="40" spans="1:8" ht="12.75">
      <c r="A40" s="10"/>
      <c r="B40" s="18" t="s">
        <v>211</v>
      </c>
      <c r="C40" s="24" t="s">
        <v>523</v>
      </c>
      <c r="D40" s="12">
        <v>2400000</v>
      </c>
      <c r="E40" s="46">
        <v>600000</v>
      </c>
      <c r="F40" s="46">
        <v>600000</v>
      </c>
      <c r="G40" s="46">
        <v>600000</v>
      </c>
      <c r="H40" s="46">
        <v>600000</v>
      </c>
    </row>
    <row r="41" spans="1:8" ht="12.75">
      <c r="A41" s="5"/>
      <c r="B41" s="6">
        <v>75023</v>
      </c>
      <c r="C41" s="13" t="s">
        <v>524</v>
      </c>
      <c r="D41" s="15">
        <f>D42+D43+D44</f>
        <v>719387</v>
      </c>
      <c r="E41" s="15">
        <f>E42+E43+E44</f>
        <v>179900</v>
      </c>
      <c r="F41" s="15">
        <f>F42+F43+F44</f>
        <v>179900</v>
      </c>
      <c r="G41" s="15">
        <f>G42+G43+G44</f>
        <v>179900</v>
      </c>
      <c r="H41" s="15">
        <f>H42+H43+H44</f>
        <v>179687</v>
      </c>
    </row>
    <row r="42" spans="1:8" ht="12.75">
      <c r="A42" s="10"/>
      <c r="B42" s="18" t="s">
        <v>202</v>
      </c>
      <c r="C42" s="24" t="s">
        <v>509</v>
      </c>
      <c r="D42" s="12">
        <v>300000</v>
      </c>
      <c r="E42" s="46">
        <v>75000</v>
      </c>
      <c r="F42" s="46">
        <v>75000</v>
      </c>
      <c r="G42" s="46">
        <v>75000</v>
      </c>
      <c r="H42" s="46">
        <v>75000</v>
      </c>
    </row>
    <row r="43" spans="1:8" ht="12.75">
      <c r="A43" s="10"/>
      <c r="B43" s="47" t="s">
        <v>208</v>
      </c>
      <c r="C43" s="52" t="s">
        <v>517</v>
      </c>
      <c r="D43" s="12">
        <v>400000</v>
      </c>
      <c r="E43" s="12">
        <v>100000</v>
      </c>
      <c r="F43" s="12">
        <v>100000</v>
      </c>
      <c r="G43" s="12">
        <v>100000</v>
      </c>
      <c r="H43" s="12">
        <v>100000</v>
      </c>
    </row>
    <row r="44" spans="1:8" ht="38.25">
      <c r="A44" s="10"/>
      <c r="B44" s="10">
        <v>2360</v>
      </c>
      <c r="C44" s="24" t="s">
        <v>209</v>
      </c>
      <c r="D44" s="12">
        <v>19387</v>
      </c>
      <c r="E44" s="12">
        <v>4900</v>
      </c>
      <c r="F44" s="12">
        <v>4900</v>
      </c>
      <c r="G44" s="12">
        <v>4900</v>
      </c>
      <c r="H44" s="12">
        <v>4687</v>
      </c>
    </row>
    <row r="45" spans="1:8" ht="12.75">
      <c r="A45" s="5"/>
      <c r="B45" s="5">
        <v>75045</v>
      </c>
      <c r="C45" s="13" t="s">
        <v>610</v>
      </c>
      <c r="D45" s="15">
        <f>D46+D47</f>
        <v>37500</v>
      </c>
      <c r="E45" s="15">
        <f>E46+E47</f>
        <v>31400</v>
      </c>
      <c r="F45" s="15">
        <f>F46+F47</f>
        <v>6100</v>
      </c>
      <c r="G45" s="15">
        <f>G46+G47</f>
        <v>0</v>
      </c>
      <c r="H45" s="15">
        <f>H46+H47</f>
        <v>0</v>
      </c>
    </row>
    <row r="46" spans="1:8" ht="38.25">
      <c r="A46" s="41"/>
      <c r="B46" s="10">
        <v>2110</v>
      </c>
      <c r="C46" s="24" t="s">
        <v>508</v>
      </c>
      <c r="D46" s="12">
        <v>14500</v>
      </c>
      <c r="E46" s="12">
        <v>12400</v>
      </c>
      <c r="F46" s="12">
        <v>2100</v>
      </c>
      <c r="G46" s="12"/>
      <c r="H46" s="12"/>
    </row>
    <row r="47" spans="1:8" ht="38.25">
      <c r="A47" s="41"/>
      <c r="B47" s="10">
        <v>2120</v>
      </c>
      <c r="C47" s="24" t="s">
        <v>525</v>
      </c>
      <c r="D47" s="12">
        <v>23000</v>
      </c>
      <c r="E47" s="12">
        <v>19000</v>
      </c>
      <c r="F47" s="12">
        <v>4000</v>
      </c>
      <c r="G47" s="12"/>
      <c r="H47" s="12"/>
    </row>
    <row r="48" spans="1:8" ht="38.25">
      <c r="A48" s="38">
        <v>751</v>
      </c>
      <c r="B48" s="25"/>
      <c r="C48" s="3" t="s">
        <v>244</v>
      </c>
      <c r="D48" s="4">
        <f aca="true" t="shared" si="1" ref="D48:H49">D49</f>
        <v>20113</v>
      </c>
      <c r="E48" s="4">
        <f t="shared" si="1"/>
        <v>5050</v>
      </c>
      <c r="F48" s="4">
        <f t="shared" si="1"/>
        <v>5050</v>
      </c>
      <c r="G48" s="4">
        <f t="shared" si="1"/>
        <v>5013</v>
      </c>
      <c r="H48" s="4">
        <f t="shared" si="1"/>
        <v>5000</v>
      </c>
    </row>
    <row r="49" spans="1:8" s="48" customFormat="1" ht="25.5">
      <c r="A49" s="5"/>
      <c r="B49" s="5">
        <v>75101</v>
      </c>
      <c r="C49" s="13" t="s">
        <v>262</v>
      </c>
      <c r="D49" s="15">
        <f t="shared" si="1"/>
        <v>20113</v>
      </c>
      <c r="E49" s="15">
        <f t="shared" si="1"/>
        <v>5050</v>
      </c>
      <c r="F49" s="15">
        <f t="shared" si="1"/>
        <v>5050</v>
      </c>
      <c r="G49" s="15">
        <f t="shared" si="1"/>
        <v>5013</v>
      </c>
      <c r="H49" s="15">
        <f t="shared" si="1"/>
        <v>5000</v>
      </c>
    </row>
    <row r="50" spans="1:8" ht="38.25">
      <c r="A50" s="41"/>
      <c r="B50" s="10">
        <v>2010</v>
      </c>
      <c r="C50" s="24" t="s">
        <v>522</v>
      </c>
      <c r="D50" s="12">
        <v>20113</v>
      </c>
      <c r="E50" s="12">
        <v>5050</v>
      </c>
      <c r="F50" s="12">
        <v>5050</v>
      </c>
      <c r="G50" s="12">
        <v>5013</v>
      </c>
      <c r="H50" s="12">
        <v>5000</v>
      </c>
    </row>
    <row r="51" spans="1:8" ht="12.75">
      <c r="A51" s="41"/>
      <c r="B51" s="10"/>
      <c r="C51" s="24"/>
      <c r="D51" s="12"/>
      <c r="E51" s="12"/>
      <c r="F51" s="12"/>
      <c r="G51" s="12"/>
      <c r="H51" s="12"/>
    </row>
    <row r="52" spans="1:8" ht="25.5">
      <c r="A52" s="38">
        <v>754</v>
      </c>
      <c r="B52" s="25"/>
      <c r="C52" s="3" t="s">
        <v>615</v>
      </c>
      <c r="D52" s="4">
        <f>D53+D55+D57</f>
        <v>8077000</v>
      </c>
      <c r="E52" s="4">
        <f>E53+E55+E57</f>
        <v>2021050</v>
      </c>
      <c r="F52" s="4">
        <f>F53+F55+F57</f>
        <v>2063550</v>
      </c>
      <c r="G52" s="4">
        <f>G53+G55+G57</f>
        <v>2020950</v>
      </c>
      <c r="H52" s="4">
        <f>H53+H55+H57</f>
        <v>1971450</v>
      </c>
    </row>
    <row r="53" spans="1:8" ht="21" customHeight="1">
      <c r="A53" s="41"/>
      <c r="B53" s="6">
        <v>75411</v>
      </c>
      <c r="C53" s="13" t="s">
        <v>526</v>
      </c>
      <c r="D53" s="15">
        <f>D54</f>
        <v>8007000</v>
      </c>
      <c r="E53" s="15">
        <f>E54</f>
        <v>2001800</v>
      </c>
      <c r="F53" s="15">
        <f>F54</f>
        <v>2047800</v>
      </c>
      <c r="G53" s="15">
        <f>G54</f>
        <v>2001700</v>
      </c>
      <c r="H53" s="15">
        <f>H54</f>
        <v>1955700</v>
      </c>
    </row>
    <row r="54" spans="1:8" ht="38.25">
      <c r="A54" s="41"/>
      <c r="B54" s="10">
        <v>2110</v>
      </c>
      <c r="C54" s="24" t="s">
        <v>508</v>
      </c>
      <c r="D54" s="12">
        <v>8007000</v>
      </c>
      <c r="E54" s="12">
        <v>2001800</v>
      </c>
      <c r="F54" s="12">
        <v>2047800</v>
      </c>
      <c r="G54" s="12">
        <v>2001700</v>
      </c>
      <c r="H54" s="12">
        <v>1955700</v>
      </c>
    </row>
    <row r="55" spans="1:8" ht="12.75">
      <c r="A55" s="5"/>
      <c r="B55" s="6">
        <v>75414</v>
      </c>
      <c r="C55" s="13" t="s">
        <v>527</v>
      </c>
      <c r="D55" s="15">
        <f>D56</f>
        <v>7000</v>
      </c>
      <c r="E55" s="15">
        <f>E56</f>
        <v>3500</v>
      </c>
      <c r="F55" s="15">
        <f>F56</f>
        <v>0</v>
      </c>
      <c r="G55" s="15">
        <f>G56</f>
        <v>3500</v>
      </c>
      <c r="H55" s="15">
        <f>H56</f>
        <v>0</v>
      </c>
    </row>
    <row r="56" spans="1:8" ht="38.25">
      <c r="A56" s="41"/>
      <c r="B56" s="10">
        <v>2010</v>
      </c>
      <c r="C56" s="24" t="s">
        <v>522</v>
      </c>
      <c r="D56" s="12">
        <v>7000</v>
      </c>
      <c r="E56" s="12">
        <v>3500</v>
      </c>
      <c r="F56" s="12"/>
      <c r="G56" s="12">
        <v>3500</v>
      </c>
      <c r="H56" s="12"/>
    </row>
    <row r="57" spans="1:8" ht="12.75">
      <c r="A57" s="5"/>
      <c r="B57" s="6">
        <v>75416</v>
      </c>
      <c r="C57" s="13" t="s">
        <v>623</v>
      </c>
      <c r="D57" s="15">
        <f>D58+D59</f>
        <v>63000</v>
      </c>
      <c r="E57" s="15">
        <f>E58+E59</f>
        <v>15750</v>
      </c>
      <c r="F57" s="15">
        <f>F58+F59</f>
        <v>15750</v>
      </c>
      <c r="G57" s="15">
        <f>G58+G59</f>
        <v>15750</v>
      </c>
      <c r="H57" s="15">
        <f>H58+H59</f>
        <v>15750</v>
      </c>
    </row>
    <row r="58" spans="1:8" ht="12.75">
      <c r="A58" s="41"/>
      <c r="B58" s="18" t="s">
        <v>202</v>
      </c>
      <c r="C58" s="24" t="s">
        <v>509</v>
      </c>
      <c r="D58" s="12">
        <v>60000</v>
      </c>
      <c r="E58" s="12">
        <v>15000</v>
      </c>
      <c r="F58" s="12">
        <v>15000</v>
      </c>
      <c r="G58" s="12">
        <v>15000</v>
      </c>
      <c r="H58" s="12">
        <v>15000</v>
      </c>
    </row>
    <row r="59" spans="1:8" ht="12.75">
      <c r="A59" s="41"/>
      <c r="B59" s="18" t="s">
        <v>212</v>
      </c>
      <c r="C59" s="24" t="s">
        <v>528</v>
      </c>
      <c r="D59" s="12">
        <v>3000</v>
      </c>
      <c r="E59" s="12">
        <v>750</v>
      </c>
      <c r="F59" s="12">
        <v>750</v>
      </c>
      <c r="G59" s="12">
        <v>750</v>
      </c>
      <c r="H59" s="12">
        <v>750</v>
      </c>
    </row>
    <row r="60" spans="1:8" s="48" customFormat="1" ht="51">
      <c r="A60" s="38">
        <v>756</v>
      </c>
      <c r="B60" s="25"/>
      <c r="C60" s="3" t="s">
        <v>34</v>
      </c>
      <c r="D60" s="4">
        <f>D61+D64+D72+D83+D86+D88+D91</f>
        <v>162047708</v>
      </c>
      <c r="E60" s="4">
        <f>E61+E64+E72+E83+E86+E88+E91</f>
        <v>40987116</v>
      </c>
      <c r="F60" s="4">
        <f>F61+F64+F72+F83+F86+F88+F91</f>
        <v>40037105</v>
      </c>
      <c r="G60" s="4">
        <f>G61+G64+G72+G83+G86+G88+G91</f>
        <v>40987005</v>
      </c>
      <c r="H60" s="4">
        <f>H61+H64+H72+H83+H86+H88+H91</f>
        <v>40036482</v>
      </c>
    </row>
    <row r="61" spans="1:8" s="48" customFormat="1" ht="12.75">
      <c r="A61" s="5"/>
      <c r="B61" s="5">
        <v>75601</v>
      </c>
      <c r="C61" s="13" t="s">
        <v>529</v>
      </c>
      <c r="D61" s="15">
        <f>D62+D63</f>
        <v>370000</v>
      </c>
      <c r="E61" s="15">
        <f>E62+E63</f>
        <v>92500</v>
      </c>
      <c r="F61" s="15">
        <f>F62+F63</f>
        <v>92500</v>
      </c>
      <c r="G61" s="15">
        <f>G62+G63</f>
        <v>92500</v>
      </c>
      <c r="H61" s="15">
        <f>H62+H63</f>
        <v>92500</v>
      </c>
    </row>
    <row r="62" spans="1:8" s="49" customFormat="1" ht="25.5">
      <c r="A62" s="41"/>
      <c r="B62" s="18" t="s">
        <v>213</v>
      </c>
      <c r="C62" s="24" t="s">
        <v>40</v>
      </c>
      <c r="D62" s="12">
        <v>350000</v>
      </c>
      <c r="E62" s="46">
        <v>87500</v>
      </c>
      <c r="F62" s="46">
        <v>87500</v>
      </c>
      <c r="G62" s="46">
        <v>87500</v>
      </c>
      <c r="H62" s="46">
        <v>87500</v>
      </c>
    </row>
    <row r="63" spans="1:8" s="49" customFormat="1" ht="12.75">
      <c r="A63" s="41"/>
      <c r="B63" s="18" t="s">
        <v>207</v>
      </c>
      <c r="C63" s="24" t="s">
        <v>535</v>
      </c>
      <c r="D63" s="12">
        <v>20000</v>
      </c>
      <c r="E63" s="46">
        <v>5000</v>
      </c>
      <c r="F63" s="46">
        <v>5000</v>
      </c>
      <c r="G63" s="46">
        <v>5000</v>
      </c>
      <c r="H63" s="46">
        <v>5000</v>
      </c>
    </row>
    <row r="64" spans="1:8" s="48" customFormat="1" ht="38.25">
      <c r="A64" s="5"/>
      <c r="B64" s="6">
        <v>75615</v>
      </c>
      <c r="C64" s="13" t="s">
        <v>37</v>
      </c>
      <c r="D64" s="12">
        <f>SUM(D65:D71)</f>
        <v>50000900</v>
      </c>
      <c r="E64" s="12">
        <f>SUM(E65:E71)</f>
        <v>12836300</v>
      </c>
      <c r="F64" s="12">
        <f>SUM(F65:F71)</f>
        <v>12164300</v>
      </c>
      <c r="G64" s="12">
        <f>SUM(G65:G71)</f>
        <v>12836200</v>
      </c>
      <c r="H64" s="12">
        <f>SUM(H65:H71)</f>
        <v>12164100</v>
      </c>
    </row>
    <row r="65" spans="1:8" s="49" customFormat="1" ht="12.75">
      <c r="A65" s="10"/>
      <c r="B65" s="18" t="s">
        <v>214</v>
      </c>
      <c r="C65" s="24" t="s">
        <v>530</v>
      </c>
      <c r="D65" s="12">
        <v>47100000</v>
      </c>
      <c r="E65" s="46">
        <v>11775000</v>
      </c>
      <c r="F65" s="46">
        <v>11775000</v>
      </c>
      <c r="G65" s="46">
        <v>11775000</v>
      </c>
      <c r="H65" s="46">
        <v>11775000</v>
      </c>
    </row>
    <row r="66" spans="1:8" s="49" customFormat="1" ht="12.75">
      <c r="A66" s="10"/>
      <c r="B66" s="18" t="s">
        <v>215</v>
      </c>
      <c r="C66" s="24" t="s">
        <v>531</v>
      </c>
      <c r="D66" s="12">
        <v>30900</v>
      </c>
      <c r="E66" s="46">
        <v>7800</v>
      </c>
      <c r="F66" s="46">
        <v>7800</v>
      </c>
      <c r="G66" s="46">
        <v>7700</v>
      </c>
      <c r="H66" s="46">
        <v>7600</v>
      </c>
    </row>
    <row r="67" spans="1:8" s="48" customFormat="1" ht="12.75">
      <c r="A67" s="41"/>
      <c r="B67" s="18" t="s">
        <v>216</v>
      </c>
      <c r="C67" s="24" t="s">
        <v>532</v>
      </c>
      <c r="D67" s="12">
        <v>6000</v>
      </c>
      <c r="E67" s="46">
        <v>1500</v>
      </c>
      <c r="F67" s="46">
        <v>1500</v>
      </c>
      <c r="G67" s="46">
        <v>1500</v>
      </c>
      <c r="H67" s="46">
        <v>1500</v>
      </c>
    </row>
    <row r="68" spans="1:8" s="49" customFormat="1" ht="12.75">
      <c r="A68" s="41"/>
      <c r="B68" s="18" t="s">
        <v>217</v>
      </c>
      <c r="C68" s="24" t="s">
        <v>533</v>
      </c>
      <c r="D68" s="12">
        <v>1744000</v>
      </c>
      <c r="E68" s="46">
        <v>772000</v>
      </c>
      <c r="F68" s="46">
        <v>100000</v>
      </c>
      <c r="G68" s="46">
        <v>772000</v>
      </c>
      <c r="H68" s="46">
        <v>100000</v>
      </c>
    </row>
    <row r="69" spans="1:8" s="49" customFormat="1" ht="12.75">
      <c r="A69" s="41"/>
      <c r="B69" s="160" t="s">
        <v>38</v>
      </c>
      <c r="C69" s="91" t="s">
        <v>39</v>
      </c>
      <c r="D69" s="12">
        <v>100000</v>
      </c>
      <c r="E69" s="46">
        <v>25000</v>
      </c>
      <c r="F69" s="46">
        <v>25000</v>
      </c>
      <c r="G69" s="46">
        <v>25000</v>
      </c>
      <c r="H69" s="46">
        <v>25000</v>
      </c>
    </row>
    <row r="70" spans="1:8" s="49" customFormat="1" ht="12.75">
      <c r="A70" s="41"/>
      <c r="B70" s="18" t="s">
        <v>221</v>
      </c>
      <c r="C70" s="24" t="s">
        <v>534</v>
      </c>
      <c r="D70" s="12">
        <v>700000</v>
      </c>
      <c r="E70" s="46">
        <v>175000</v>
      </c>
      <c r="F70" s="46">
        <v>175000</v>
      </c>
      <c r="G70" s="46">
        <v>175000</v>
      </c>
      <c r="H70" s="46">
        <v>175000</v>
      </c>
    </row>
    <row r="71" spans="1:8" s="48" customFormat="1" ht="12.75">
      <c r="A71" s="41"/>
      <c r="B71" s="18" t="s">
        <v>207</v>
      </c>
      <c r="C71" s="24" t="s">
        <v>535</v>
      </c>
      <c r="D71" s="12">
        <v>320000</v>
      </c>
      <c r="E71" s="46">
        <v>80000</v>
      </c>
      <c r="F71" s="46">
        <v>80000</v>
      </c>
      <c r="G71" s="46">
        <v>80000</v>
      </c>
      <c r="H71" s="46">
        <v>80000</v>
      </c>
    </row>
    <row r="72" spans="1:8" s="48" customFormat="1" ht="51">
      <c r="A72" s="41"/>
      <c r="B72" s="161">
        <v>75616</v>
      </c>
      <c r="C72" s="90" t="s">
        <v>41</v>
      </c>
      <c r="D72" s="15">
        <f>SUM(D73:D82)</f>
        <v>11742600</v>
      </c>
      <c r="E72" s="15">
        <f>SUM(E73:E82)</f>
        <v>3074705</v>
      </c>
      <c r="F72" s="15">
        <f>SUM(F73:F82)</f>
        <v>2796705</v>
      </c>
      <c r="G72" s="15">
        <f>SUM(G73:G82)</f>
        <v>3074705</v>
      </c>
      <c r="H72" s="15">
        <f>SUM(H73:H82)</f>
        <v>2796485</v>
      </c>
    </row>
    <row r="73" spans="1:8" s="48" customFormat="1" ht="12.75">
      <c r="A73" s="41"/>
      <c r="B73" s="160" t="s">
        <v>214</v>
      </c>
      <c r="C73" s="91" t="s">
        <v>530</v>
      </c>
      <c r="D73" s="12">
        <v>6900000</v>
      </c>
      <c r="E73" s="46">
        <v>1725000</v>
      </c>
      <c r="F73" s="46">
        <v>1725000</v>
      </c>
      <c r="G73" s="46">
        <v>1725000</v>
      </c>
      <c r="H73" s="46">
        <v>1725000</v>
      </c>
    </row>
    <row r="74" spans="1:8" s="48" customFormat="1" ht="12.75">
      <c r="A74" s="41"/>
      <c r="B74" s="160" t="s">
        <v>215</v>
      </c>
      <c r="C74" s="91" t="s">
        <v>531</v>
      </c>
      <c r="D74" s="12">
        <v>219100</v>
      </c>
      <c r="E74" s="46">
        <v>54775</v>
      </c>
      <c r="F74" s="46">
        <v>54775</v>
      </c>
      <c r="G74" s="46">
        <v>54775</v>
      </c>
      <c r="H74" s="46">
        <v>54775</v>
      </c>
    </row>
    <row r="75" spans="1:8" s="48" customFormat="1" ht="12.75">
      <c r="A75" s="41"/>
      <c r="B75" s="160" t="s">
        <v>216</v>
      </c>
      <c r="C75" s="91" t="s">
        <v>532</v>
      </c>
      <c r="D75" s="12">
        <v>500</v>
      </c>
      <c r="E75" s="46">
        <v>130</v>
      </c>
      <c r="F75" s="46">
        <v>130</v>
      </c>
      <c r="G75" s="46">
        <v>130</v>
      </c>
      <c r="H75" s="46">
        <v>110</v>
      </c>
    </row>
    <row r="76" spans="1:8" s="48" customFormat="1" ht="12.75">
      <c r="A76" s="41"/>
      <c r="B76" s="160" t="s">
        <v>217</v>
      </c>
      <c r="C76" s="91" t="s">
        <v>533</v>
      </c>
      <c r="D76" s="12">
        <v>756000</v>
      </c>
      <c r="E76" s="46">
        <v>328000</v>
      </c>
      <c r="F76" s="46">
        <v>50000</v>
      </c>
      <c r="G76" s="46">
        <v>328000</v>
      </c>
      <c r="H76" s="46">
        <v>50000</v>
      </c>
    </row>
    <row r="77" spans="1:8" s="48" customFormat="1" ht="12.75">
      <c r="A77" s="41"/>
      <c r="B77" s="160" t="s">
        <v>218</v>
      </c>
      <c r="C77" s="91" t="s">
        <v>536</v>
      </c>
      <c r="D77" s="12">
        <v>700000</v>
      </c>
      <c r="E77" s="46">
        <v>175000</v>
      </c>
      <c r="F77" s="46">
        <v>175000</v>
      </c>
      <c r="G77" s="46">
        <v>175000</v>
      </c>
      <c r="H77" s="46">
        <v>175000</v>
      </c>
    </row>
    <row r="78" spans="1:8" s="48" customFormat="1" ht="12.75">
      <c r="A78" s="41"/>
      <c r="B78" s="160" t="s">
        <v>219</v>
      </c>
      <c r="C78" s="91" t="s">
        <v>537</v>
      </c>
      <c r="D78" s="12">
        <v>17000</v>
      </c>
      <c r="E78" s="46">
        <v>4300</v>
      </c>
      <c r="F78" s="46">
        <v>4300</v>
      </c>
      <c r="G78" s="46">
        <v>4300</v>
      </c>
      <c r="H78" s="46">
        <v>4100</v>
      </c>
    </row>
    <row r="79" spans="1:8" s="48" customFormat="1" ht="12.75">
      <c r="A79" s="41"/>
      <c r="B79" s="160" t="s">
        <v>220</v>
      </c>
      <c r="C79" s="91" t="s">
        <v>538</v>
      </c>
      <c r="D79" s="12">
        <v>1100000</v>
      </c>
      <c r="E79" s="46">
        <v>275000</v>
      </c>
      <c r="F79" s="46">
        <v>275000</v>
      </c>
      <c r="G79" s="46">
        <v>275000</v>
      </c>
      <c r="H79" s="46">
        <v>275000</v>
      </c>
    </row>
    <row r="80" spans="1:8" s="48" customFormat="1" ht="12.75">
      <c r="A80" s="41"/>
      <c r="B80" s="160" t="s">
        <v>38</v>
      </c>
      <c r="C80" s="91" t="s">
        <v>39</v>
      </c>
      <c r="D80" s="12">
        <v>50000</v>
      </c>
      <c r="E80" s="46">
        <v>12500</v>
      </c>
      <c r="F80" s="46">
        <v>12500</v>
      </c>
      <c r="G80" s="46">
        <v>12500</v>
      </c>
      <c r="H80" s="46">
        <v>12500</v>
      </c>
    </row>
    <row r="81" spans="1:8" s="48" customFormat="1" ht="12.75">
      <c r="A81" s="41"/>
      <c r="B81" s="160" t="s">
        <v>221</v>
      </c>
      <c r="C81" s="91" t="s">
        <v>534</v>
      </c>
      <c r="D81" s="12">
        <v>1900000</v>
      </c>
      <c r="E81" s="46">
        <v>475000</v>
      </c>
      <c r="F81" s="46">
        <v>475000</v>
      </c>
      <c r="G81" s="46">
        <v>475000</v>
      </c>
      <c r="H81" s="46">
        <v>475000</v>
      </c>
    </row>
    <row r="82" spans="1:8" s="48" customFormat="1" ht="12.75">
      <c r="A82" s="41"/>
      <c r="B82" s="160" t="s">
        <v>207</v>
      </c>
      <c r="C82" s="91" t="s">
        <v>535</v>
      </c>
      <c r="D82" s="12">
        <v>100000</v>
      </c>
      <c r="E82" s="46">
        <v>25000</v>
      </c>
      <c r="F82" s="46">
        <v>25000</v>
      </c>
      <c r="G82" s="46">
        <v>25000</v>
      </c>
      <c r="H82" s="46">
        <v>25000</v>
      </c>
    </row>
    <row r="83" spans="1:8" ht="25.5">
      <c r="A83" s="5"/>
      <c r="B83" s="6">
        <v>75618</v>
      </c>
      <c r="C83" s="13" t="s">
        <v>263</v>
      </c>
      <c r="D83" s="15">
        <f>D84+D85</f>
        <v>4010000</v>
      </c>
      <c r="E83" s="15">
        <f>E84+E85</f>
        <v>1002500</v>
      </c>
      <c r="F83" s="15">
        <f>F84+F85</f>
        <v>1002500</v>
      </c>
      <c r="G83" s="15">
        <f>G84+G85</f>
        <v>1002500</v>
      </c>
      <c r="H83" s="15">
        <f>H84+H85</f>
        <v>1002500</v>
      </c>
    </row>
    <row r="84" spans="1:8" ht="12.75">
      <c r="A84" s="41"/>
      <c r="B84" s="18" t="s">
        <v>222</v>
      </c>
      <c r="C84" s="24" t="s">
        <v>539</v>
      </c>
      <c r="D84" s="12">
        <v>4000000</v>
      </c>
      <c r="E84" s="50">
        <v>1000000</v>
      </c>
      <c r="F84" s="50">
        <v>1000000</v>
      </c>
      <c r="G84" s="50">
        <v>1000000</v>
      </c>
      <c r="H84" s="50">
        <v>1000000</v>
      </c>
    </row>
    <row r="85" spans="1:8" ht="12.75">
      <c r="A85" s="41"/>
      <c r="B85" s="18" t="s">
        <v>207</v>
      </c>
      <c r="C85" s="24" t="s">
        <v>535</v>
      </c>
      <c r="D85" s="12">
        <v>10000</v>
      </c>
      <c r="E85" s="50">
        <v>2500</v>
      </c>
      <c r="F85" s="50">
        <v>2500</v>
      </c>
      <c r="G85" s="50">
        <v>2500</v>
      </c>
      <c r="H85" s="50">
        <v>2500</v>
      </c>
    </row>
    <row r="86" spans="1:8" s="48" customFormat="1" ht="12.75">
      <c r="A86" s="5"/>
      <c r="B86" s="6">
        <v>75619</v>
      </c>
      <c r="C86" s="13" t="s">
        <v>540</v>
      </c>
      <c r="D86" s="15">
        <f>D87</f>
        <v>150000</v>
      </c>
      <c r="E86" s="15">
        <f>E87</f>
        <v>37500</v>
      </c>
      <c r="F86" s="15">
        <f>F87</f>
        <v>37500</v>
      </c>
      <c r="G86" s="15">
        <f>G87</f>
        <v>37500</v>
      </c>
      <c r="H86" s="15">
        <f>H87</f>
        <v>37500</v>
      </c>
    </row>
    <row r="87" spans="1:8" s="48" customFormat="1" ht="12.75">
      <c r="A87" s="41"/>
      <c r="B87" s="18" t="s">
        <v>223</v>
      </c>
      <c r="C87" s="24" t="s">
        <v>541</v>
      </c>
      <c r="D87" s="12">
        <v>150000</v>
      </c>
      <c r="E87" s="46">
        <v>37500</v>
      </c>
      <c r="F87" s="46">
        <v>37500</v>
      </c>
      <c r="G87" s="46">
        <v>37500</v>
      </c>
      <c r="H87" s="46">
        <v>37500</v>
      </c>
    </row>
    <row r="88" spans="1:8" ht="25.5">
      <c r="A88" s="41"/>
      <c r="B88" s="5">
        <v>75621</v>
      </c>
      <c r="C88" s="13" t="s">
        <v>542</v>
      </c>
      <c r="D88" s="15">
        <f>D89+D90</f>
        <v>74432611</v>
      </c>
      <c r="E88" s="15">
        <f>E89+E90</f>
        <v>18608211</v>
      </c>
      <c r="F88" s="15">
        <f>F89+F90</f>
        <v>18608200</v>
      </c>
      <c r="G88" s="15">
        <f>G89+G90</f>
        <v>18608200</v>
      </c>
      <c r="H88" s="15">
        <f>H89+H90</f>
        <v>18608000</v>
      </c>
    </row>
    <row r="89" spans="1:8" ht="12.75">
      <c r="A89" s="41"/>
      <c r="B89" s="18" t="s">
        <v>224</v>
      </c>
      <c r="C89" s="24" t="s">
        <v>543</v>
      </c>
      <c r="D89" s="12">
        <v>68932611</v>
      </c>
      <c r="E89" s="50">
        <v>17233211</v>
      </c>
      <c r="F89" s="50">
        <v>17233200</v>
      </c>
      <c r="G89" s="50">
        <v>17233200</v>
      </c>
      <c r="H89" s="50">
        <v>17233000</v>
      </c>
    </row>
    <row r="90" spans="1:8" s="48" customFormat="1" ht="12.75">
      <c r="A90" s="41"/>
      <c r="B90" s="18" t="s">
        <v>225</v>
      </c>
      <c r="C90" s="24" t="s">
        <v>544</v>
      </c>
      <c r="D90" s="12">
        <v>5500000</v>
      </c>
      <c r="E90" s="46">
        <v>1375000</v>
      </c>
      <c r="F90" s="46">
        <v>1375000</v>
      </c>
      <c r="G90" s="46">
        <v>1375000</v>
      </c>
      <c r="H90" s="46">
        <v>1375000</v>
      </c>
    </row>
    <row r="91" spans="1:8" ht="25.5">
      <c r="A91" s="41"/>
      <c r="B91" s="6">
        <v>75622</v>
      </c>
      <c r="C91" s="13" t="s">
        <v>545</v>
      </c>
      <c r="D91" s="15">
        <f>D92+D93</f>
        <v>21341597</v>
      </c>
      <c r="E91" s="15">
        <f>E92+E93</f>
        <v>5335400</v>
      </c>
      <c r="F91" s="15">
        <f>F92+F93</f>
        <v>5335400</v>
      </c>
      <c r="G91" s="15">
        <f>G92+G93</f>
        <v>5335400</v>
      </c>
      <c r="H91" s="15">
        <f>H92+H93</f>
        <v>5335397</v>
      </c>
    </row>
    <row r="92" spans="1:8" ht="12.75">
      <c r="A92" s="41"/>
      <c r="B92" s="18" t="s">
        <v>224</v>
      </c>
      <c r="C92" s="24" t="s">
        <v>543</v>
      </c>
      <c r="D92" s="12">
        <v>19841597</v>
      </c>
      <c r="E92" s="39">
        <v>4960400</v>
      </c>
      <c r="F92" s="39">
        <v>4960400</v>
      </c>
      <c r="G92" s="39">
        <v>4960400</v>
      </c>
      <c r="H92" s="39">
        <v>4960397</v>
      </c>
    </row>
    <row r="93" spans="1:8" ht="12.75">
      <c r="A93" s="41"/>
      <c r="B93" s="18" t="s">
        <v>225</v>
      </c>
      <c r="C93" s="24" t="s">
        <v>226</v>
      </c>
      <c r="D93" s="12">
        <v>1500000</v>
      </c>
      <c r="E93" s="133">
        <v>375000</v>
      </c>
      <c r="F93" s="133">
        <v>375000</v>
      </c>
      <c r="G93" s="133">
        <v>375000</v>
      </c>
      <c r="H93" s="133">
        <v>375000</v>
      </c>
    </row>
    <row r="94" spans="1:8" ht="20.25" customHeight="1">
      <c r="A94" s="38">
        <v>758</v>
      </c>
      <c r="B94" s="25"/>
      <c r="C94" s="3" t="s">
        <v>626</v>
      </c>
      <c r="D94" s="4">
        <f>D95+D97+D99</f>
        <v>89566989</v>
      </c>
      <c r="E94" s="4">
        <f>E95+E97+E99</f>
        <v>22391750</v>
      </c>
      <c r="F94" s="4">
        <f>F95+F97+F99</f>
        <v>22391750</v>
      </c>
      <c r="G94" s="4">
        <f>G95+G97+G99</f>
        <v>22391750</v>
      </c>
      <c r="H94" s="4">
        <f>H95+H97+H99</f>
        <v>22391739</v>
      </c>
    </row>
    <row r="95" spans="1:8" ht="25.5">
      <c r="A95" s="5"/>
      <c r="B95" s="5">
        <v>75801</v>
      </c>
      <c r="C95" s="13" t="s">
        <v>546</v>
      </c>
      <c r="D95" s="15">
        <f>D96</f>
        <v>83414391</v>
      </c>
      <c r="E95" s="15">
        <f>E96</f>
        <v>20853600</v>
      </c>
      <c r="F95" s="15">
        <f>F96</f>
        <v>20853600</v>
      </c>
      <c r="G95" s="15">
        <f>G96</f>
        <v>20853600</v>
      </c>
      <c r="H95" s="8">
        <f>H96</f>
        <v>20853591</v>
      </c>
    </row>
    <row r="96" spans="1:8" ht="12.75">
      <c r="A96" s="41"/>
      <c r="B96" s="10">
        <v>2920</v>
      </c>
      <c r="C96" s="24" t="s">
        <v>547</v>
      </c>
      <c r="D96" s="12">
        <v>83414391</v>
      </c>
      <c r="E96" s="12">
        <v>20853600</v>
      </c>
      <c r="F96" s="12">
        <v>20853600</v>
      </c>
      <c r="G96" s="12">
        <v>20853600</v>
      </c>
      <c r="H96" s="12">
        <v>20853591</v>
      </c>
    </row>
    <row r="97" spans="1:8" ht="12.75">
      <c r="A97" s="5"/>
      <c r="B97" s="5">
        <v>75814</v>
      </c>
      <c r="C97" s="13" t="s">
        <v>548</v>
      </c>
      <c r="D97" s="63">
        <f>D98</f>
        <v>250000</v>
      </c>
      <c r="E97" s="15">
        <f>E98</f>
        <v>62500</v>
      </c>
      <c r="F97" s="15">
        <f>F98</f>
        <v>62500</v>
      </c>
      <c r="G97" s="15">
        <f>G98</f>
        <v>62500</v>
      </c>
      <c r="H97" s="15">
        <f>H98</f>
        <v>62500</v>
      </c>
    </row>
    <row r="98" spans="1:8" ht="20.25" customHeight="1">
      <c r="A98" s="41"/>
      <c r="B98" s="18" t="s">
        <v>227</v>
      </c>
      <c r="C98" s="24" t="s">
        <v>549</v>
      </c>
      <c r="D98" s="12">
        <v>250000</v>
      </c>
      <c r="E98" s="12">
        <v>62500</v>
      </c>
      <c r="F98" s="12">
        <v>62500</v>
      </c>
      <c r="G98" s="12">
        <v>62500</v>
      </c>
      <c r="H98" s="12">
        <v>62500</v>
      </c>
    </row>
    <row r="99" spans="1:8" s="48" customFormat="1" ht="20.25" customHeight="1">
      <c r="A99" s="5"/>
      <c r="B99" s="6">
        <v>75832</v>
      </c>
      <c r="C99" s="13" t="s">
        <v>228</v>
      </c>
      <c r="D99" s="15">
        <f>D100</f>
        <v>5902598</v>
      </c>
      <c r="E99" s="15">
        <f>E100</f>
        <v>1475650</v>
      </c>
      <c r="F99" s="15">
        <f>F100</f>
        <v>1475650</v>
      </c>
      <c r="G99" s="15">
        <f>G100</f>
        <v>1475650</v>
      </c>
      <c r="H99" s="15">
        <f>H100</f>
        <v>1475648</v>
      </c>
    </row>
    <row r="100" spans="1:8" ht="20.25" customHeight="1">
      <c r="A100" s="41"/>
      <c r="B100" s="18">
        <v>2920</v>
      </c>
      <c r="C100" s="81" t="s">
        <v>547</v>
      </c>
      <c r="D100" s="12">
        <v>5902598</v>
      </c>
      <c r="E100" s="12">
        <v>1475650</v>
      </c>
      <c r="F100" s="12">
        <v>1475650</v>
      </c>
      <c r="G100" s="12">
        <v>1475650</v>
      </c>
      <c r="H100" s="12">
        <v>1475648</v>
      </c>
    </row>
    <row r="101" spans="1:8" ht="21" customHeight="1">
      <c r="A101" s="38">
        <v>801</v>
      </c>
      <c r="B101" s="25"/>
      <c r="C101" s="3" t="s">
        <v>550</v>
      </c>
      <c r="D101" s="4">
        <f aca="true" t="shared" si="2" ref="D101:H102">D102</f>
        <v>172400</v>
      </c>
      <c r="E101" s="4">
        <f t="shared" si="2"/>
        <v>43100</v>
      </c>
      <c r="F101" s="4">
        <f t="shared" si="2"/>
        <v>43100</v>
      </c>
      <c r="G101" s="4">
        <f t="shared" si="2"/>
        <v>43100</v>
      </c>
      <c r="H101" s="4">
        <f t="shared" si="2"/>
        <v>43100</v>
      </c>
    </row>
    <row r="102" spans="1:8" s="48" customFormat="1" ht="12.75">
      <c r="A102" s="5"/>
      <c r="B102" s="93">
        <v>80146</v>
      </c>
      <c r="C102" s="90" t="s">
        <v>261</v>
      </c>
      <c r="D102" s="63">
        <f t="shared" si="2"/>
        <v>172400</v>
      </c>
      <c r="E102" s="63">
        <f t="shared" si="2"/>
        <v>43100</v>
      </c>
      <c r="F102" s="63">
        <f t="shared" si="2"/>
        <v>43100</v>
      </c>
      <c r="G102" s="63">
        <f t="shared" si="2"/>
        <v>43100</v>
      </c>
      <c r="H102" s="63">
        <f t="shared" si="2"/>
        <v>43100</v>
      </c>
    </row>
    <row r="103" spans="1:8" ht="51">
      <c r="A103" s="41"/>
      <c r="B103" s="92">
        <v>2310</v>
      </c>
      <c r="C103" s="91" t="s">
        <v>336</v>
      </c>
      <c r="D103" s="12">
        <v>172400</v>
      </c>
      <c r="E103" s="12">
        <v>43100</v>
      </c>
      <c r="F103" s="12">
        <v>43100</v>
      </c>
      <c r="G103" s="12">
        <v>43100</v>
      </c>
      <c r="H103" s="12">
        <v>43100</v>
      </c>
    </row>
    <row r="104" spans="1:8" ht="21" customHeight="1">
      <c r="A104" s="38">
        <v>851</v>
      </c>
      <c r="B104" s="25"/>
      <c r="C104" s="3" t="s">
        <v>21</v>
      </c>
      <c r="D104" s="4">
        <f>D105+D107</f>
        <v>5125000</v>
      </c>
      <c r="E104" s="4">
        <f>E105+E107</f>
        <v>2856300</v>
      </c>
      <c r="F104" s="4">
        <f>F105+F107</f>
        <v>756300</v>
      </c>
      <c r="G104" s="4">
        <f>G105+G107</f>
        <v>856200</v>
      </c>
      <c r="H104" s="4">
        <f>H105+H107</f>
        <v>656200</v>
      </c>
    </row>
    <row r="105" spans="1:8" ht="12.75">
      <c r="A105" s="5"/>
      <c r="B105" s="5">
        <v>85154</v>
      </c>
      <c r="C105" s="13" t="s">
        <v>551</v>
      </c>
      <c r="D105" s="15">
        <f>D106</f>
        <v>2500000</v>
      </c>
      <c r="E105" s="15">
        <f>E106</f>
        <v>2200000</v>
      </c>
      <c r="F105" s="15">
        <f>F106</f>
        <v>100000</v>
      </c>
      <c r="G105" s="15">
        <f>G106</f>
        <v>200000</v>
      </c>
      <c r="H105" s="8">
        <f>H106</f>
        <v>0</v>
      </c>
    </row>
    <row r="106" spans="1:8" ht="12.75">
      <c r="A106" s="41"/>
      <c r="B106" s="18" t="s">
        <v>229</v>
      </c>
      <c r="C106" s="24" t="s">
        <v>552</v>
      </c>
      <c r="D106" s="12">
        <v>2500000</v>
      </c>
      <c r="E106" s="46">
        <v>2200000</v>
      </c>
      <c r="F106" s="46">
        <v>100000</v>
      </c>
      <c r="G106" s="46">
        <v>200000</v>
      </c>
      <c r="H106" s="12"/>
    </row>
    <row r="107" spans="1:8" ht="38.25">
      <c r="A107" s="5"/>
      <c r="B107" s="6">
        <v>85156</v>
      </c>
      <c r="C107" s="13" t="s">
        <v>230</v>
      </c>
      <c r="D107" s="15">
        <f>D108</f>
        <v>2625000</v>
      </c>
      <c r="E107" s="15">
        <f>E108</f>
        <v>656300</v>
      </c>
      <c r="F107" s="15">
        <f>F108</f>
        <v>656300</v>
      </c>
      <c r="G107" s="15">
        <f>G108</f>
        <v>656200</v>
      </c>
      <c r="H107" s="15">
        <f>H108</f>
        <v>656200</v>
      </c>
    </row>
    <row r="108" spans="1:8" ht="38.25">
      <c r="A108" s="41"/>
      <c r="B108" s="10">
        <v>2110</v>
      </c>
      <c r="C108" s="24" t="s">
        <v>508</v>
      </c>
      <c r="D108" s="12">
        <v>2625000</v>
      </c>
      <c r="E108" s="46">
        <v>656300</v>
      </c>
      <c r="F108" s="46">
        <v>656300</v>
      </c>
      <c r="G108" s="46">
        <v>656200</v>
      </c>
      <c r="H108" s="40">
        <v>656200</v>
      </c>
    </row>
    <row r="109" spans="1:8" ht="24" customHeight="1">
      <c r="A109" s="38">
        <v>852</v>
      </c>
      <c r="B109" s="25"/>
      <c r="C109" s="3" t="s">
        <v>285</v>
      </c>
      <c r="D109" s="4">
        <f>D110+D113+D117+D119+D122+D124+D127+D133</f>
        <v>29279000</v>
      </c>
      <c r="E109" s="4">
        <f>E110+E113+E117+E119+E122+E124+E127+E133</f>
        <v>7320050</v>
      </c>
      <c r="F109" s="4">
        <f>F110+F113+F117+F119+F122+F124+F127+F133</f>
        <v>7320150</v>
      </c>
      <c r="G109" s="4">
        <f>G110+G113+G117+G119+G122+G124+G127+G133</f>
        <v>7319650</v>
      </c>
      <c r="H109" s="4">
        <f>H110+H113+H117+H119+H122+H124+H127+H133</f>
        <v>7319150</v>
      </c>
    </row>
    <row r="110" spans="1:8" ht="12.75">
      <c r="A110" s="5"/>
      <c r="B110" s="43">
        <v>85201</v>
      </c>
      <c r="C110" s="51" t="s">
        <v>554</v>
      </c>
      <c r="D110" s="15">
        <f>SUM(D111:D112)</f>
        <v>2915000</v>
      </c>
      <c r="E110" s="15">
        <f>SUM(E111:E112)</f>
        <v>728800</v>
      </c>
      <c r="F110" s="15">
        <f>SUM(F111:F112)</f>
        <v>728800</v>
      </c>
      <c r="G110" s="15">
        <f>SUM(G111:G112)</f>
        <v>728800</v>
      </c>
      <c r="H110" s="15">
        <f>SUM(H111:H112)</f>
        <v>728600</v>
      </c>
    </row>
    <row r="111" spans="1:8" ht="25.5">
      <c r="A111" s="5"/>
      <c r="B111" s="10">
        <v>2130</v>
      </c>
      <c r="C111" s="24" t="s">
        <v>510</v>
      </c>
      <c r="D111" s="12">
        <v>2420000</v>
      </c>
      <c r="E111" s="50">
        <v>605000</v>
      </c>
      <c r="F111" s="50">
        <v>605000</v>
      </c>
      <c r="G111" s="50">
        <v>605000</v>
      </c>
      <c r="H111" s="50">
        <v>605000</v>
      </c>
    </row>
    <row r="112" spans="1:8" ht="38.25">
      <c r="A112" s="5"/>
      <c r="B112" s="162">
        <v>2320</v>
      </c>
      <c r="C112" s="91" t="s">
        <v>44</v>
      </c>
      <c r="D112" s="12">
        <v>495000</v>
      </c>
      <c r="E112" s="50">
        <v>123800</v>
      </c>
      <c r="F112" s="50">
        <v>123800</v>
      </c>
      <c r="G112" s="50">
        <v>123800</v>
      </c>
      <c r="H112" s="50">
        <v>123600</v>
      </c>
    </row>
    <row r="113" spans="1:8" s="48" customFormat="1" ht="12.75">
      <c r="A113" s="5"/>
      <c r="B113" s="5">
        <v>85202</v>
      </c>
      <c r="C113" s="13" t="s">
        <v>366</v>
      </c>
      <c r="D113" s="15">
        <f>D114+D115+D116</f>
        <v>1115200</v>
      </c>
      <c r="E113" s="15">
        <f>E114+E115+E116</f>
        <v>278800</v>
      </c>
      <c r="F113" s="15">
        <f>F114+F115+F116</f>
        <v>278900</v>
      </c>
      <c r="G113" s="15">
        <f>G114+G115+G116</f>
        <v>278700</v>
      </c>
      <c r="H113" s="15">
        <f>H114+H115+H116</f>
        <v>278800</v>
      </c>
    </row>
    <row r="114" spans="1:8" ht="12.75">
      <c r="A114" s="5"/>
      <c r="B114" s="18" t="s">
        <v>231</v>
      </c>
      <c r="C114" s="58" t="s">
        <v>553</v>
      </c>
      <c r="D114" s="12">
        <v>1075000</v>
      </c>
      <c r="E114" s="46">
        <v>268800</v>
      </c>
      <c r="F114" s="46">
        <v>268800</v>
      </c>
      <c r="G114" s="46">
        <v>268700</v>
      </c>
      <c r="H114" s="46">
        <v>268700</v>
      </c>
    </row>
    <row r="115" spans="1:8" ht="12.75">
      <c r="A115" s="5"/>
      <c r="B115" s="18" t="s">
        <v>227</v>
      </c>
      <c r="C115" s="24" t="s">
        <v>549</v>
      </c>
      <c r="D115" s="12">
        <v>200</v>
      </c>
      <c r="E115" s="50"/>
      <c r="F115" s="50">
        <v>100</v>
      </c>
      <c r="G115" s="50"/>
      <c r="H115" s="50">
        <v>100</v>
      </c>
    </row>
    <row r="116" spans="1:8" ht="12.75">
      <c r="A116" s="5"/>
      <c r="B116" s="18" t="s">
        <v>208</v>
      </c>
      <c r="C116" s="24" t="s">
        <v>245</v>
      </c>
      <c r="D116" s="12">
        <v>40000</v>
      </c>
      <c r="E116" s="20">
        <v>10000</v>
      </c>
      <c r="F116" s="20">
        <v>10000</v>
      </c>
      <c r="G116" s="20">
        <v>10000</v>
      </c>
      <c r="H116" s="20">
        <v>10000</v>
      </c>
    </row>
    <row r="117" spans="1:8" ht="12.75">
      <c r="A117" s="5"/>
      <c r="B117" s="5">
        <v>85203</v>
      </c>
      <c r="C117" s="13" t="s">
        <v>370</v>
      </c>
      <c r="D117" s="15">
        <f>D118</f>
        <v>513000</v>
      </c>
      <c r="E117" s="15">
        <f>E118</f>
        <v>128300</v>
      </c>
      <c r="F117" s="15">
        <f>F118</f>
        <v>128300</v>
      </c>
      <c r="G117" s="15">
        <f>G118</f>
        <v>128300</v>
      </c>
      <c r="H117" s="15">
        <f>H118</f>
        <v>128100</v>
      </c>
    </row>
    <row r="118" spans="1:8" ht="38.25">
      <c r="A118" s="5"/>
      <c r="B118" s="10">
        <v>2010</v>
      </c>
      <c r="C118" s="24" t="s">
        <v>522</v>
      </c>
      <c r="D118" s="12">
        <v>513000</v>
      </c>
      <c r="E118" s="20">
        <v>128300</v>
      </c>
      <c r="F118" s="20">
        <v>128300</v>
      </c>
      <c r="G118" s="20">
        <v>128300</v>
      </c>
      <c r="H118" s="20">
        <v>128100</v>
      </c>
    </row>
    <row r="119" spans="1:8" ht="25.5">
      <c r="A119" s="5"/>
      <c r="B119" s="5">
        <v>85212</v>
      </c>
      <c r="C119" s="13" t="s">
        <v>42</v>
      </c>
      <c r="D119" s="15">
        <f>SUM(D120:D121)</f>
        <v>20467000</v>
      </c>
      <c r="E119" s="15">
        <f>SUM(E120:E121)</f>
        <v>5116800</v>
      </c>
      <c r="F119" s="15">
        <f>SUM(F120:F121)</f>
        <v>5116800</v>
      </c>
      <c r="G119" s="15">
        <f>SUM(G120:G121)</f>
        <v>5116800</v>
      </c>
      <c r="H119" s="15">
        <f>SUM(H120:H121)</f>
        <v>5116600</v>
      </c>
    </row>
    <row r="120" spans="1:8" ht="38.25">
      <c r="A120" s="5"/>
      <c r="B120" s="10">
        <v>2010</v>
      </c>
      <c r="C120" s="24" t="s">
        <v>522</v>
      </c>
      <c r="D120" s="12">
        <v>20455000</v>
      </c>
      <c r="E120" s="20">
        <v>5113800</v>
      </c>
      <c r="F120" s="20">
        <v>5113800</v>
      </c>
      <c r="G120" s="20">
        <v>5113800</v>
      </c>
      <c r="H120" s="20">
        <v>5113600</v>
      </c>
    </row>
    <row r="121" spans="1:8" ht="38.25">
      <c r="A121" s="5"/>
      <c r="B121" s="10">
        <v>2110</v>
      </c>
      <c r="C121" s="24" t="s">
        <v>508</v>
      </c>
      <c r="D121" s="12">
        <v>12000</v>
      </c>
      <c r="E121" s="20">
        <v>3000</v>
      </c>
      <c r="F121" s="20">
        <v>3000</v>
      </c>
      <c r="G121" s="20">
        <v>3000</v>
      </c>
      <c r="H121" s="20">
        <v>3000</v>
      </c>
    </row>
    <row r="122" spans="1:8" s="48" customFormat="1" ht="25.5">
      <c r="A122" s="5"/>
      <c r="B122" s="6">
        <v>85213</v>
      </c>
      <c r="C122" s="13" t="s">
        <v>199</v>
      </c>
      <c r="D122" s="15">
        <f>D123</f>
        <v>174000</v>
      </c>
      <c r="E122" s="15">
        <f>E123</f>
        <v>43500</v>
      </c>
      <c r="F122" s="15">
        <f>F123</f>
        <v>43500</v>
      </c>
      <c r="G122" s="15">
        <f>G123</f>
        <v>43500</v>
      </c>
      <c r="H122" s="15">
        <f>H123</f>
        <v>43500</v>
      </c>
    </row>
    <row r="123" spans="1:8" ht="38.25">
      <c r="A123" s="10"/>
      <c r="B123" s="10">
        <v>2010</v>
      </c>
      <c r="C123" s="24" t="s">
        <v>522</v>
      </c>
      <c r="D123" s="12">
        <v>174000</v>
      </c>
      <c r="E123" s="46">
        <v>43500</v>
      </c>
      <c r="F123" s="46">
        <v>43500</v>
      </c>
      <c r="G123" s="46">
        <v>43500</v>
      </c>
      <c r="H123" s="46">
        <v>43500</v>
      </c>
    </row>
    <row r="124" spans="1:8" ht="25.5">
      <c r="A124" s="5"/>
      <c r="B124" s="5">
        <v>85214</v>
      </c>
      <c r="C124" s="13" t="s">
        <v>241</v>
      </c>
      <c r="D124" s="15">
        <f>D125+D126</f>
        <v>2448000</v>
      </c>
      <c r="E124" s="15">
        <f>E125+E126</f>
        <v>612000</v>
      </c>
      <c r="F124" s="15">
        <f>F125+F126</f>
        <v>612000</v>
      </c>
      <c r="G124" s="15">
        <f>G125+G126</f>
        <v>612000</v>
      </c>
      <c r="H124" s="15">
        <f>H125+H126</f>
        <v>612000</v>
      </c>
    </row>
    <row r="125" spans="1:8" ht="38.25">
      <c r="A125" s="10"/>
      <c r="B125" s="10">
        <v>2010</v>
      </c>
      <c r="C125" s="24" t="s">
        <v>522</v>
      </c>
      <c r="D125" s="12">
        <v>1484000</v>
      </c>
      <c r="E125" s="46">
        <v>371000</v>
      </c>
      <c r="F125" s="46">
        <v>371000</v>
      </c>
      <c r="G125" s="46">
        <v>371000</v>
      </c>
      <c r="H125" s="46">
        <v>371000</v>
      </c>
    </row>
    <row r="126" spans="1:8" ht="25.5">
      <c r="A126" s="10"/>
      <c r="B126" s="10">
        <v>2030</v>
      </c>
      <c r="C126" s="24" t="s">
        <v>43</v>
      </c>
      <c r="D126" s="12">
        <v>964000</v>
      </c>
      <c r="E126" s="46">
        <v>241000</v>
      </c>
      <c r="F126" s="46">
        <v>241000</v>
      </c>
      <c r="G126" s="46">
        <v>241000</v>
      </c>
      <c r="H126" s="46">
        <v>241000</v>
      </c>
    </row>
    <row r="127" spans="1:8" ht="12.75">
      <c r="A127" s="5"/>
      <c r="B127" s="5">
        <v>85219</v>
      </c>
      <c r="C127" s="13" t="s">
        <v>381</v>
      </c>
      <c r="D127" s="15">
        <f>SUM(D128:D132)</f>
        <v>1396600</v>
      </c>
      <c r="E127" s="15">
        <f>SUM(E128:E132)</f>
        <v>349250</v>
      </c>
      <c r="F127" s="15">
        <f>SUM(F128:F132)</f>
        <v>349250</v>
      </c>
      <c r="G127" s="15">
        <f>SUM(G128:G132)</f>
        <v>349050</v>
      </c>
      <c r="H127" s="15">
        <f>SUM(H128:H132)</f>
        <v>349050</v>
      </c>
    </row>
    <row r="128" spans="1:8" s="49" customFormat="1" ht="12.75">
      <c r="A128" s="10"/>
      <c r="B128" s="18" t="s">
        <v>231</v>
      </c>
      <c r="C128" s="24" t="s">
        <v>267</v>
      </c>
      <c r="D128" s="12">
        <v>154200</v>
      </c>
      <c r="E128" s="46">
        <v>38600</v>
      </c>
      <c r="F128" s="46">
        <v>38600</v>
      </c>
      <c r="G128" s="46">
        <v>38500</v>
      </c>
      <c r="H128" s="46">
        <v>38500</v>
      </c>
    </row>
    <row r="129" spans="1:8" s="49" customFormat="1" ht="12.75">
      <c r="A129" s="10"/>
      <c r="B129" s="18" t="s">
        <v>227</v>
      </c>
      <c r="C129" s="24" t="s">
        <v>268</v>
      </c>
      <c r="D129" s="12">
        <v>18200</v>
      </c>
      <c r="E129" s="46">
        <v>4550</v>
      </c>
      <c r="F129" s="46">
        <v>4550</v>
      </c>
      <c r="G129" s="46">
        <v>4550</v>
      </c>
      <c r="H129" s="46">
        <v>4550</v>
      </c>
    </row>
    <row r="130" spans="1:8" ht="12.75">
      <c r="A130" s="10"/>
      <c r="B130" s="18" t="s">
        <v>208</v>
      </c>
      <c r="C130" s="24" t="s">
        <v>245</v>
      </c>
      <c r="D130" s="12">
        <v>123200</v>
      </c>
      <c r="E130" s="46">
        <v>30800</v>
      </c>
      <c r="F130" s="46">
        <v>30800</v>
      </c>
      <c r="G130" s="46">
        <v>30800</v>
      </c>
      <c r="H130" s="46">
        <v>30800</v>
      </c>
    </row>
    <row r="131" spans="1:8" ht="38.25">
      <c r="A131" s="10"/>
      <c r="B131" s="10">
        <v>2010</v>
      </c>
      <c r="C131" s="24" t="s">
        <v>522</v>
      </c>
      <c r="D131" s="12">
        <f>SUM(E131:H131)</f>
        <v>0</v>
      </c>
      <c r="E131" s="46"/>
      <c r="F131" s="46"/>
      <c r="G131" s="46"/>
      <c r="H131" s="46"/>
    </row>
    <row r="132" spans="1:8" ht="25.5">
      <c r="A132" s="10"/>
      <c r="B132" s="10">
        <v>2030</v>
      </c>
      <c r="C132" s="24" t="s">
        <v>43</v>
      </c>
      <c r="D132" s="12">
        <v>1101000</v>
      </c>
      <c r="E132" s="46">
        <v>275300</v>
      </c>
      <c r="F132" s="46">
        <v>275300</v>
      </c>
      <c r="G132" s="46">
        <v>275200</v>
      </c>
      <c r="H132" s="46">
        <v>275200</v>
      </c>
    </row>
    <row r="133" spans="1:8" ht="12.75">
      <c r="A133" s="5"/>
      <c r="B133" s="5">
        <v>85228</v>
      </c>
      <c r="C133" s="13" t="s">
        <v>389</v>
      </c>
      <c r="D133" s="15">
        <f>SUM(D134:D135)</f>
        <v>250200</v>
      </c>
      <c r="E133" s="15">
        <f>SUM(E134:E135)</f>
        <v>62600</v>
      </c>
      <c r="F133" s="15">
        <f>SUM(F134:F135)</f>
        <v>62600</v>
      </c>
      <c r="G133" s="15">
        <f>SUM(G134:G135)</f>
        <v>62500</v>
      </c>
      <c r="H133" s="15">
        <f>SUM(H134:H135)</f>
        <v>62500</v>
      </c>
    </row>
    <row r="134" spans="1:8" ht="12.75">
      <c r="A134" s="5"/>
      <c r="B134" s="18" t="s">
        <v>231</v>
      </c>
      <c r="C134" s="24" t="s">
        <v>267</v>
      </c>
      <c r="D134" s="12">
        <v>161200</v>
      </c>
      <c r="E134" s="46">
        <v>40300</v>
      </c>
      <c r="F134" s="46">
        <v>40300</v>
      </c>
      <c r="G134" s="46">
        <v>40300</v>
      </c>
      <c r="H134" s="46">
        <v>40300</v>
      </c>
    </row>
    <row r="135" spans="1:8" ht="38.25">
      <c r="A135" s="10"/>
      <c r="B135" s="10">
        <v>2010</v>
      </c>
      <c r="C135" s="24" t="s">
        <v>522</v>
      </c>
      <c r="D135" s="12">
        <v>89000</v>
      </c>
      <c r="E135" s="46">
        <v>22300</v>
      </c>
      <c r="F135" s="46">
        <v>22300</v>
      </c>
      <c r="G135" s="46">
        <v>22200</v>
      </c>
      <c r="H135" s="46">
        <v>22200</v>
      </c>
    </row>
    <row r="136" spans="1:8" ht="12.75">
      <c r="A136" s="41"/>
      <c r="B136" s="10"/>
      <c r="C136" s="24"/>
      <c r="D136" s="12"/>
      <c r="E136" s="46"/>
      <c r="F136" s="46"/>
      <c r="G136" s="46"/>
      <c r="H136" s="46"/>
    </row>
    <row r="137" spans="1:8" ht="21" customHeight="1">
      <c r="A137" s="2">
        <v>853</v>
      </c>
      <c r="B137" s="25"/>
      <c r="C137" s="3" t="s">
        <v>286</v>
      </c>
      <c r="D137" s="4">
        <f>D138+D141</f>
        <v>654900</v>
      </c>
      <c r="E137" s="4">
        <f>E138+E141</f>
        <v>163800</v>
      </c>
      <c r="F137" s="4">
        <f>F138+F141</f>
        <v>163700</v>
      </c>
      <c r="G137" s="4">
        <f>G138+G141</f>
        <v>163700</v>
      </c>
      <c r="H137" s="4">
        <f>H138+H141</f>
        <v>163700</v>
      </c>
    </row>
    <row r="138" spans="1:8" ht="12.75">
      <c r="A138" s="5"/>
      <c r="B138" s="5">
        <v>85305</v>
      </c>
      <c r="C138" s="13" t="s">
        <v>373</v>
      </c>
      <c r="D138" s="15">
        <f>SUM(D139:D140)</f>
        <v>484900</v>
      </c>
      <c r="E138" s="34">
        <f>SUM(E139:E140)</f>
        <v>121300</v>
      </c>
      <c r="F138" s="8">
        <f>SUM(F139:F140)</f>
        <v>121200</v>
      </c>
      <c r="G138" s="129">
        <f>SUM(G139:G140)</f>
        <v>121200</v>
      </c>
      <c r="H138" s="8">
        <f>SUM(H139:H140)</f>
        <v>121200</v>
      </c>
    </row>
    <row r="139" spans="1:8" ht="12.75">
      <c r="A139" s="5"/>
      <c r="B139" s="18" t="s">
        <v>231</v>
      </c>
      <c r="C139" s="24" t="s">
        <v>553</v>
      </c>
      <c r="D139" s="12">
        <v>484500</v>
      </c>
      <c r="E139" s="46">
        <v>121200</v>
      </c>
      <c r="F139" s="12">
        <v>121100</v>
      </c>
      <c r="G139" s="20">
        <v>121100</v>
      </c>
      <c r="H139" s="12">
        <v>121100</v>
      </c>
    </row>
    <row r="140" spans="1:8" ht="12.75">
      <c r="A140" s="5"/>
      <c r="B140" s="18" t="s">
        <v>227</v>
      </c>
      <c r="C140" s="24" t="s">
        <v>549</v>
      </c>
      <c r="D140" s="12">
        <v>400</v>
      </c>
      <c r="E140" s="46">
        <v>100</v>
      </c>
      <c r="F140" s="12">
        <v>100</v>
      </c>
      <c r="G140" s="20">
        <v>100</v>
      </c>
      <c r="H140" s="12">
        <v>100</v>
      </c>
    </row>
    <row r="141" spans="1:8" ht="12.75">
      <c r="A141" s="5"/>
      <c r="B141" s="6">
        <v>85321</v>
      </c>
      <c r="C141" s="13" t="s">
        <v>555</v>
      </c>
      <c r="D141" s="15">
        <f>D142</f>
        <v>170000</v>
      </c>
      <c r="E141" s="34">
        <f>E142</f>
        <v>42500</v>
      </c>
      <c r="F141" s="15">
        <f>F142</f>
        <v>42500</v>
      </c>
      <c r="G141" s="129">
        <f>G142</f>
        <v>42500</v>
      </c>
      <c r="H141" s="15">
        <f>H142</f>
        <v>42500</v>
      </c>
    </row>
    <row r="142" spans="1:8" ht="38.25">
      <c r="A142" s="10"/>
      <c r="B142" s="10">
        <v>2110</v>
      </c>
      <c r="C142" s="24" t="s">
        <v>508</v>
      </c>
      <c r="D142" s="12">
        <v>170000</v>
      </c>
      <c r="E142" s="20">
        <v>42500</v>
      </c>
      <c r="F142" s="40">
        <v>42500</v>
      </c>
      <c r="G142" s="20">
        <v>42500</v>
      </c>
      <c r="H142" s="40">
        <v>42500</v>
      </c>
    </row>
    <row r="143" spans="1:8" ht="21" customHeight="1">
      <c r="A143" s="38">
        <v>900</v>
      </c>
      <c r="B143" s="25"/>
      <c r="C143" s="3" t="s">
        <v>478</v>
      </c>
      <c r="D143" s="4">
        <f>D144+D147+D149</f>
        <v>97428700</v>
      </c>
      <c r="E143" s="4">
        <f>E144+E147+E149</f>
        <v>8658400</v>
      </c>
      <c r="F143" s="4">
        <f>F144+F147+F149</f>
        <v>19900600</v>
      </c>
      <c r="G143" s="4">
        <f>G144+G147+G149</f>
        <v>41588300</v>
      </c>
      <c r="H143" s="4">
        <f>H144+H147+H149</f>
        <v>27281400</v>
      </c>
    </row>
    <row r="144" spans="1:8" ht="12.75">
      <c r="A144" s="5"/>
      <c r="B144" s="5">
        <v>90001</v>
      </c>
      <c r="C144" s="13" t="s">
        <v>333</v>
      </c>
      <c r="D144" s="15">
        <f>D145+D146</f>
        <v>96695500</v>
      </c>
      <c r="E144" s="15">
        <v>8475800</v>
      </c>
      <c r="F144" s="15">
        <v>19717000</v>
      </c>
      <c r="G144" s="15">
        <v>41403800</v>
      </c>
      <c r="H144" s="15">
        <v>27098900</v>
      </c>
    </row>
    <row r="145" spans="1:8" ht="38.25">
      <c r="A145" s="41"/>
      <c r="B145" s="10">
        <v>6292</v>
      </c>
      <c r="C145" s="24" t="s">
        <v>232</v>
      </c>
      <c r="D145" s="12">
        <v>76227600</v>
      </c>
      <c r="E145" s="50"/>
      <c r="F145" s="50"/>
      <c r="G145" s="50"/>
      <c r="H145" s="50"/>
    </row>
    <row r="146" spans="1:8" ht="38.25">
      <c r="A146" s="41"/>
      <c r="B146" s="10">
        <v>6612</v>
      </c>
      <c r="C146" s="24" t="s">
        <v>45</v>
      </c>
      <c r="D146" s="12">
        <v>20467900</v>
      </c>
      <c r="E146" s="50"/>
      <c r="F146" s="50"/>
      <c r="G146" s="50"/>
      <c r="H146" s="50"/>
    </row>
    <row r="147" spans="1:8" ht="12.75">
      <c r="A147" s="5"/>
      <c r="B147" s="5">
        <v>90002</v>
      </c>
      <c r="C147" s="13" t="s">
        <v>46</v>
      </c>
      <c r="D147" s="15">
        <f>D148</f>
        <v>15000</v>
      </c>
      <c r="E147" s="15">
        <f>E148</f>
        <v>3000</v>
      </c>
      <c r="F147" s="15">
        <f>F148</f>
        <v>4000</v>
      </c>
      <c r="G147" s="15">
        <f>G148</f>
        <v>5000</v>
      </c>
      <c r="H147" s="15">
        <f>H148</f>
        <v>3000</v>
      </c>
    </row>
    <row r="148" spans="1:8" ht="12.75">
      <c r="A148" s="41"/>
      <c r="B148" s="18" t="s">
        <v>47</v>
      </c>
      <c r="C148" s="24" t="s">
        <v>48</v>
      </c>
      <c r="D148" s="12">
        <v>15000</v>
      </c>
      <c r="E148" s="46">
        <v>3000</v>
      </c>
      <c r="F148" s="46">
        <v>4000</v>
      </c>
      <c r="G148" s="46">
        <v>5000</v>
      </c>
      <c r="H148" s="46">
        <v>3000</v>
      </c>
    </row>
    <row r="149" spans="1:8" ht="12.75">
      <c r="A149" s="5"/>
      <c r="B149" s="5">
        <v>90095</v>
      </c>
      <c r="C149" s="13" t="s">
        <v>391</v>
      </c>
      <c r="D149" s="15">
        <f>SUM(D150:D152)</f>
        <v>718200</v>
      </c>
      <c r="E149" s="15">
        <f>SUM(E150:E152)</f>
        <v>179600</v>
      </c>
      <c r="F149" s="15">
        <f>SUM(F150:F152)</f>
        <v>179600</v>
      </c>
      <c r="G149" s="15">
        <f>SUM(G150:G152)</f>
        <v>179500</v>
      </c>
      <c r="H149" s="15">
        <f>SUM(H150:H152)</f>
        <v>179500</v>
      </c>
    </row>
    <row r="150" spans="1:8" ht="12.75">
      <c r="A150" s="41"/>
      <c r="B150" s="18" t="s">
        <v>231</v>
      </c>
      <c r="C150" s="24" t="s">
        <v>553</v>
      </c>
      <c r="D150" s="12">
        <v>50000</v>
      </c>
      <c r="E150" s="46">
        <v>12500</v>
      </c>
      <c r="F150" s="46">
        <v>12500</v>
      </c>
      <c r="G150" s="46">
        <v>12500</v>
      </c>
      <c r="H150" s="46">
        <v>12500</v>
      </c>
    </row>
    <row r="151" spans="1:8" ht="38.25">
      <c r="A151" s="41"/>
      <c r="B151" s="160">
        <v>2310</v>
      </c>
      <c r="C151" s="91" t="s">
        <v>49</v>
      </c>
      <c r="D151" s="12">
        <v>468200</v>
      </c>
      <c r="E151" s="46">
        <v>117100</v>
      </c>
      <c r="F151" s="46">
        <v>117100</v>
      </c>
      <c r="G151" s="46">
        <v>117000</v>
      </c>
      <c r="H151" s="46">
        <v>117000</v>
      </c>
    </row>
    <row r="152" spans="1:8" ht="38.25">
      <c r="A152" s="41"/>
      <c r="B152" s="160">
        <v>6290</v>
      </c>
      <c r="C152" s="91" t="s">
        <v>232</v>
      </c>
      <c r="D152" s="12">
        <v>200000</v>
      </c>
      <c r="E152" s="46">
        <v>50000</v>
      </c>
      <c r="F152" s="46">
        <v>50000</v>
      </c>
      <c r="G152" s="46">
        <v>50000</v>
      </c>
      <c r="H152" s="46">
        <v>50000</v>
      </c>
    </row>
    <row r="153" spans="1:8" ht="25.5">
      <c r="A153" s="38">
        <v>925</v>
      </c>
      <c r="B153" s="25"/>
      <c r="C153" s="3" t="s">
        <v>495</v>
      </c>
      <c r="D153" s="4">
        <f>D154</f>
        <v>648000</v>
      </c>
      <c r="E153" s="4">
        <f>E154</f>
        <v>39000</v>
      </c>
      <c r="F153" s="4">
        <f>F154</f>
        <v>272000</v>
      </c>
      <c r="G153" s="4">
        <f>G154</f>
        <v>239000</v>
      </c>
      <c r="H153" s="4">
        <f>H154</f>
        <v>98000</v>
      </c>
    </row>
    <row r="154" spans="1:8" ht="12.75">
      <c r="A154" s="41"/>
      <c r="B154" s="5">
        <v>92504</v>
      </c>
      <c r="C154" s="7" t="s">
        <v>242</v>
      </c>
      <c r="D154" s="15">
        <f>D155+D156+D157</f>
        <v>648000</v>
      </c>
      <c r="E154" s="15">
        <v>39000</v>
      </c>
      <c r="F154" s="15">
        <v>272000</v>
      </c>
      <c r="G154" s="15">
        <v>239000</v>
      </c>
      <c r="H154" s="15">
        <v>98000</v>
      </c>
    </row>
    <row r="155" spans="1:8" ht="12.75">
      <c r="A155" s="10"/>
      <c r="B155" s="18" t="s">
        <v>231</v>
      </c>
      <c r="C155" s="24" t="s">
        <v>553</v>
      </c>
      <c r="D155" s="12">
        <v>640000</v>
      </c>
      <c r="E155" s="12"/>
      <c r="F155" s="12"/>
      <c r="G155" s="12"/>
      <c r="H155" s="12"/>
    </row>
    <row r="156" spans="1:8" ht="12.75">
      <c r="A156" s="10"/>
      <c r="B156" s="18" t="s">
        <v>227</v>
      </c>
      <c r="C156" s="24" t="s">
        <v>549</v>
      </c>
      <c r="D156" s="12">
        <v>4000</v>
      </c>
      <c r="E156" s="12"/>
      <c r="F156" s="12"/>
      <c r="G156" s="12"/>
      <c r="H156" s="12"/>
    </row>
    <row r="157" spans="1:8" ht="12.75">
      <c r="A157" s="10"/>
      <c r="B157" s="18" t="s">
        <v>208</v>
      </c>
      <c r="C157" s="24" t="s">
        <v>517</v>
      </c>
      <c r="D157" s="12">
        <v>4000</v>
      </c>
      <c r="E157" s="40"/>
      <c r="F157" s="40"/>
      <c r="G157" s="40"/>
      <c r="H157" s="40"/>
    </row>
    <row r="158" spans="1:8" ht="26.25" customHeight="1">
      <c r="A158" s="149"/>
      <c r="B158" s="150"/>
      <c r="C158" s="152" t="s">
        <v>36</v>
      </c>
      <c r="D158" s="151">
        <f>SUM(D159:D162)</f>
        <v>118647833</v>
      </c>
      <c r="E158" s="151">
        <f>SUM(E159:E162)</f>
        <v>18554900</v>
      </c>
      <c r="F158" s="151">
        <f>SUM(F159:F162)</f>
        <v>25000000</v>
      </c>
      <c r="G158" s="151">
        <f>SUM(G159:G162)</f>
        <v>39000000</v>
      </c>
      <c r="H158" s="151">
        <f>SUM(H159:H162)</f>
        <v>36092933</v>
      </c>
    </row>
    <row r="159" spans="1:8" ht="12.75">
      <c r="A159" s="10"/>
      <c r="B159" s="10">
        <v>931</v>
      </c>
      <c r="C159" s="24" t="s">
        <v>50</v>
      </c>
      <c r="D159" s="12">
        <v>7800000</v>
      </c>
      <c r="E159" s="12"/>
      <c r="F159" s="12">
        <v>2000000</v>
      </c>
      <c r="G159" s="12"/>
      <c r="H159" s="12">
        <v>5800000</v>
      </c>
    </row>
    <row r="160" spans="1:8" ht="25.5">
      <c r="A160" s="10"/>
      <c r="B160" s="162">
        <v>952</v>
      </c>
      <c r="C160" s="163" t="s">
        <v>556</v>
      </c>
      <c r="D160" s="12">
        <v>73320705</v>
      </c>
      <c r="E160" s="12">
        <v>9000000</v>
      </c>
      <c r="F160" s="12">
        <v>15000000</v>
      </c>
      <c r="G160" s="12">
        <v>30000000</v>
      </c>
      <c r="H160" s="12">
        <v>19320705</v>
      </c>
    </row>
    <row r="161" spans="1:8" ht="38.25">
      <c r="A161" s="10"/>
      <c r="B161" s="162">
        <v>952</v>
      </c>
      <c r="C161" s="163" t="s">
        <v>51</v>
      </c>
      <c r="D161" s="12">
        <v>27972228</v>
      </c>
      <c r="E161" s="12"/>
      <c r="F161" s="12">
        <v>8000000</v>
      </c>
      <c r="G161" s="12">
        <v>9000000</v>
      </c>
      <c r="H161" s="12">
        <v>10972228</v>
      </c>
    </row>
    <row r="162" spans="1:8" ht="12.75">
      <c r="A162" s="10"/>
      <c r="B162" s="162">
        <v>955</v>
      </c>
      <c r="C162" s="163" t="s">
        <v>52</v>
      </c>
      <c r="D162" s="12">
        <v>9554900</v>
      </c>
      <c r="E162" s="12">
        <v>9554900</v>
      </c>
      <c r="F162" s="12"/>
      <c r="G162" s="12"/>
      <c r="H162" s="12"/>
    </row>
    <row r="163" spans="1:8" ht="28.5" customHeight="1">
      <c r="A163" s="147"/>
      <c r="B163" s="148"/>
      <c r="C163" s="153" t="s">
        <v>35</v>
      </c>
      <c r="D163" s="146">
        <f>D5+D158</f>
        <v>558435978</v>
      </c>
      <c r="E163" s="146">
        <f>E5+E158</f>
        <v>113978366</v>
      </c>
      <c r="F163" s="146">
        <f>F5+F158</f>
        <v>129867855</v>
      </c>
      <c r="G163" s="146">
        <f>G5+G158</f>
        <v>167323518</v>
      </c>
      <c r="H163" s="146">
        <f>H5+H158</f>
        <v>147266239</v>
      </c>
    </row>
  </sheetData>
  <printOptions gridLines="1" horizontalCentered="1"/>
  <pageMargins left="0.1968503937007874" right="0.1968503937007874" top="0.95" bottom="0.3937007874015748" header="0.2755905511811024" footer="0.11811023622047245"/>
  <pageSetup horizontalDpi="600" verticalDpi="600" orientation="landscape" paperSize="9" scale="90" r:id="rId1"/>
  <headerFooter alignWithMargins="0">
    <oddHeader xml:space="preserve">&amp;C&amp;"Arial CE,Pogrubiony"Harmonogram dochodów budżetowych miasta Opola na 2005 r. 
 &amp;R&amp;8Zał. Nr 1
do zarządzenia Nr OR.I-0151-
/2005  
Prezydenta  Miasta Opola
z dnia   .01.2005 r. 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7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625" style="49" customWidth="1"/>
    <col min="2" max="2" width="9.125" style="49" customWidth="1"/>
    <col min="3" max="3" width="56.625" style="49" customWidth="1"/>
    <col min="4" max="4" width="30.625" style="49" customWidth="1"/>
    <col min="5" max="5" width="13.75390625" style="49" customWidth="1"/>
    <col min="6" max="6" width="13.75390625" style="37" customWidth="1"/>
    <col min="7" max="8" width="13.625" style="37" customWidth="1"/>
    <col min="9" max="9" width="13.75390625" style="37" customWidth="1"/>
    <col min="10" max="16384" width="9.125" style="49" customWidth="1"/>
  </cols>
  <sheetData>
    <row r="1" spans="1:9" ht="30.75" customHeight="1">
      <c r="A1" s="193" t="s">
        <v>557</v>
      </c>
      <c r="B1" s="199" t="s">
        <v>558</v>
      </c>
      <c r="C1" s="195" t="s">
        <v>559</v>
      </c>
      <c r="D1" s="197" t="s">
        <v>560</v>
      </c>
      <c r="E1" s="197" t="s">
        <v>83</v>
      </c>
      <c r="F1" s="190" t="s">
        <v>561</v>
      </c>
      <c r="G1" s="191"/>
      <c r="H1" s="191"/>
      <c r="I1" s="192"/>
    </row>
    <row r="2" spans="1:9" ht="36" customHeight="1">
      <c r="A2" s="194"/>
      <c r="B2" s="200"/>
      <c r="C2" s="196"/>
      <c r="D2" s="198"/>
      <c r="E2" s="198"/>
      <c r="F2" s="100" t="s">
        <v>562</v>
      </c>
      <c r="G2" s="112" t="s">
        <v>563</v>
      </c>
      <c r="H2" s="100" t="s">
        <v>564</v>
      </c>
      <c r="I2" s="60" t="s">
        <v>565</v>
      </c>
    </row>
    <row r="3" spans="1:9" ht="9" customHeight="1">
      <c r="A3" s="53">
        <v>1</v>
      </c>
      <c r="B3" s="53">
        <v>2</v>
      </c>
      <c r="C3" s="53">
        <v>3</v>
      </c>
      <c r="D3" s="53">
        <v>4</v>
      </c>
      <c r="E3" s="53">
        <v>5</v>
      </c>
      <c r="F3" s="126">
        <v>6</v>
      </c>
      <c r="G3" s="125">
        <v>7</v>
      </c>
      <c r="H3" s="1">
        <v>8</v>
      </c>
      <c r="I3" s="1">
        <v>9</v>
      </c>
    </row>
    <row r="4" spans="1:9" ht="19.5" customHeight="1">
      <c r="A4" s="101" t="s">
        <v>566</v>
      </c>
      <c r="B4" s="2"/>
      <c r="C4" s="4" t="s">
        <v>567</v>
      </c>
      <c r="D4" s="82"/>
      <c r="E4" s="4">
        <f>E5+E7+E9</f>
        <v>163400</v>
      </c>
      <c r="F4" s="4">
        <f>F5+F7+F9</f>
        <v>1250</v>
      </c>
      <c r="G4" s="4">
        <f>G5+G7+G9</f>
        <v>77650</v>
      </c>
      <c r="H4" s="4">
        <f>H5+H7+H9</f>
        <v>83250</v>
      </c>
      <c r="I4" s="4">
        <f>I5+I7+I9</f>
        <v>1250</v>
      </c>
    </row>
    <row r="5" spans="1:9" ht="12.75">
      <c r="A5" s="5"/>
      <c r="B5" s="6" t="s">
        <v>568</v>
      </c>
      <c r="C5" s="13" t="s">
        <v>269</v>
      </c>
      <c r="D5" s="29" t="s">
        <v>569</v>
      </c>
      <c r="E5" s="15">
        <f>E6</f>
        <v>46400</v>
      </c>
      <c r="F5" s="15">
        <f>F6</f>
        <v>0</v>
      </c>
      <c r="G5" s="15">
        <f>G6</f>
        <v>26400</v>
      </c>
      <c r="H5" s="15">
        <f>H6</f>
        <v>20000</v>
      </c>
      <c r="I5" s="15">
        <f>I6</f>
        <v>0</v>
      </c>
    </row>
    <row r="6" spans="1:9" ht="12.75">
      <c r="A6" s="10"/>
      <c r="B6" s="10"/>
      <c r="C6" s="32" t="s">
        <v>311</v>
      </c>
      <c r="D6" s="64"/>
      <c r="E6" s="12">
        <v>46400</v>
      </c>
      <c r="F6" s="12"/>
      <c r="G6" s="12">
        <v>26400</v>
      </c>
      <c r="H6" s="12">
        <v>20000</v>
      </c>
      <c r="I6" s="12"/>
    </row>
    <row r="7" spans="1:9" ht="12.75">
      <c r="A7" s="10"/>
      <c r="B7" s="6" t="s">
        <v>570</v>
      </c>
      <c r="C7" s="13" t="s">
        <v>571</v>
      </c>
      <c r="D7" s="29" t="s">
        <v>569</v>
      </c>
      <c r="E7" s="15">
        <f>E8</f>
        <v>5000</v>
      </c>
      <c r="F7" s="15">
        <f>F8</f>
        <v>1250</v>
      </c>
      <c r="G7" s="15">
        <f>G8</f>
        <v>1250</v>
      </c>
      <c r="H7" s="15">
        <f>H8</f>
        <v>1250</v>
      </c>
      <c r="I7" s="15">
        <f>I8</f>
        <v>1250</v>
      </c>
    </row>
    <row r="8" spans="1:9" ht="12.75">
      <c r="A8" s="10"/>
      <c r="B8" s="10"/>
      <c r="C8" s="64" t="s">
        <v>372</v>
      </c>
      <c r="D8" s="64"/>
      <c r="E8" s="12">
        <v>5000</v>
      </c>
      <c r="F8" s="12">
        <v>1250</v>
      </c>
      <c r="G8" s="12">
        <v>1250</v>
      </c>
      <c r="H8" s="12">
        <v>1250</v>
      </c>
      <c r="I8" s="12">
        <v>1250</v>
      </c>
    </row>
    <row r="9" spans="1:9" s="48" customFormat="1" ht="12.75">
      <c r="A9" s="5"/>
      <c r="B9" s="6" t="s">
        <v>572</v>
      </c>
      <c r="C9" s="13" t="s">
        <v>573</v>
      </c>
      <c r="D9" s="29" t="s">
        <v>569</v>
      </c>
      <c r="E9" s="15">
        <f>E10+E11</f>
        <v>112000</v>
      </c>
      <c r="F9" s="15">
        <f>F10+F11</f>
        <v>0</v>
      </c>
      <c r="G9" s="15">
        <f>G10+G11</f>
        <v>50000</v>
      </c>
      <c r="H9" s="15">
        <f>H10+H11</f>
        <v>62000</v>
      </c>
      <c r="I9" s="15">
        <f>I10+I11</f>
        <v>0</v>
      </c>
    </row>
    <row r="10" spans="1:9" ht="12.75">
      <c r="A10" s="10"/>
      <c r="B10" s="10"/>
      <c r="C10" s="64" t="s">
        <v>94</v>
      </c>
      <c r="D10" s="12"/>
      <c r="E10" s="12">
        <v>102000</v>
      </c>
      <c r="F10" s="12"/>
      <c r="G10" s="12">
        <v>50000</v>
      </c>
      <c r="H10" s="12">
        <v>52000</v>
      </c>
      <c r="I10" s="12"/>
    </row>
    <row r="11" spans="1:9" ht="12.75">
      <c r="A11" s="10"/>
      <c r="B11" s="10"/>
      <c r="C11" s="64" t="s">
        <v>372</v>
      </c>
      <c r="D11" s="12"/>
      <c r="E11" s="12">
        <v>10000</v>
      </c>
      <c r="F11" s="12"/>
      <c r="G11" s="40"/>
      <c r="H11" s="12">
        <v>10000</v>
      </c>
      <c r="I11" s="40"/>
    </row>
    <row r="12" spans="1:9" ht="25.5" customHeight="1">
      <c r="A12" s="101" t="s">
        <v>574</v>
      </c>
      <c r="B12" s="2"/>
      <c r="C12" s="4" t="s">
        <v>575</v>
      </c>
      <c r="D12" s="82"/>
      <c r="E12" s="4">
        <f>E13</f>
        <v>10000</v>
      </c>
      <c r="F12" s="4">
        <f>F14</f>
        <v>0</v>
      </c>
      <c r="G12" s="4">
        <f>G14</f>
        <v>5000</v>
      </c>
      <c r="H12" s="4">
        <f>H14</f>
        <v>5000</v>
      </c>
      <c r="I12" s="4">
        <f>I14</f>
        <v>0</v>
      </c>
    </row>
    <row r="13" spans="1:9" s="48" customFormat="1" ht="12.75">
      <c r="A13" s="5"/>
      <c r="B13" s="6" t="s">
        <v>576</v>
      </c>
      <c r="C13" s="13" t="s">
        <v>577</v>
      </c>
      <c r="D13" s="29" t="s">
        <v>569</v>
      </c>
      <c r="E13" s="8">
        <f>E14</f>
        <v>10000</v>
      </c>
      <c r="F13" s="15"/>
      <c r="G13" s="8"/>
      <c r="H13" s="15"/>
      <c r="I13" s="8"/>
    </row>
    <row r="14" spans="1:9" ht="12.75">
      <c r="A14" s="5"/>
      <c r="B14" s="18"/>
      <c r="C14" s="32" t="s">
        <v>372</v>
      </c>
      <c r="D14" s="45"/>
      <c r="E14" s="12">
        <v>10000</v>
      </c>
      <c r="F14" s="12"/>
      <c r="G14" s="12">
        <v>5000</v>
      </c>
      <c r="H14" s="12">
        <v>5000</v>
      </c>
      <c r="I14" s="12"/>
    </row>
    <row r="15" spans="1:9" ht="24.75" customHeight="1">
      <c r="A15" s="2">
        <v>600</v>
      </c>
      <c r="B15" s="2"/>
      <c r="C15" s="4" t="s">
        <v>579</v>
      </c>
      <c r="D15" s="82"/>
      <c r="E15" s="4">
        <f>E16+E19+E29+E42+E46</f>
        <v>69322520</v>
      </c>
      <c r="F15" s="4">
        <f>F16+F19+F29+F42+F46</f>
        <v>5168540</v>
      </c>
      <c r="G15" s="4">
        <f>G16+G19+G29+G42+G46</f>
        <v>10822980</v>
      </c>
      <c r="H15" s="4">
        <f>H16+H19+H29+H42+H46</f>
        <v>26884000</v>
      </c>
      <c r="I15" s="4">
        <f>I16+I19+I29+I42+I46</f>
        <v>26447000</v>
      </c>
    </row>
    <row r="16" spans="1:9" s="48" customFormat="1" ht="12.75">
      <c r="A16" s="5"/>
      <c r="B16" s="5">
        <v>60004</v>
      </c>
      <c r="C16" s="13" t="s">
        <v>580</v>
      </c>
      <c r="D16" s="45"/>
      <c r="E16" s="15">
        <f>E18</f>
        <v>6450000</v>
      </c>
      <c r="F16" s="15">
        <f>F18</f>
        <v>1612500</v>
      </c>
      <c r="G16" s="15">
        <f>G18</f>
        <v>1612500</v>
      </c>
      <c r="H16" s="15">
        <f>H18</f>
        <v>1612500</v>
      </c>
      <c r="I16" s="15">
        <f>I18</f>
        <v>1612500</v>
      </c>
    </row>
    <row r="17" spans="1:9" ht="12.75">
      <c r="A17" s="10"/>
      <c r="B17" s="10"/>
      <c r="C17" s="15" t="s">
        <v>343</v>
      </c>
      <c r="D17" s="34" t="s">
        <v>581</v>
      </c>
      <c r="E17" s="15"/>
      <c r="F17" s="12"/>
      <c r="G17" s="12"/>
      <c r="H17" s="12"/>
      <c r="I17" s="12"/>
    </row>
    <row r="18" spans="1:9" ht="12.75">
      <c r="A18" s="10"/>
      <c r="B18" s="10"/>
      <c r="C18" s="32" t="s">
        <v>582</v>
      </c>
      <c r="D18" s="34"/>
      <c r="E18" s="12">
        <v>6450000</v>
      </c>
      <c r="F18" s="12">
        <v>1612500</v>
      </c>
      <c r="G18" s="12">
        <v>1612500</v>
      </c>
      <c r="H18" s="12">
        <v>1612500</v>
      </c>
      <c r="I18" s="12">
        <v>1612500</v>
      </c>
    </row>
    <row r="19" spans="1:9" s="48" customFormat="1" ht="12.75">
      <c r="A19" s="5"/>
      <c r="B19" s="5">
        <v>60015</v>
      </c>
      <c r="C19" s="13" t="s">
        <v>583</v>
      </c>
      <c r="D19" s="34" t="s">
        <v>584</v>
      </c>
      <c r="E19" s="15">
        <f>E20+E21+E22+E23+E24+E25+E27+E26+E28</f>
        <v>49918520</v>
      </c>
      <c r="F19" s="15">
        <f>F20+F21+F22+F23+F24+F25+F27+F26+F28</f>
        <v>2411040</v>
      </c>
      <c r="G19" s="15">
        <f>G20+G21+G22+G23+G24+G25+G27+G26+G28</f>
        <v>7042480</v>
      </c>
      <c r="H19" s="15">
        <f>H20+H21+H22+H23+H24+H25+H27+H26+H28</f>
        <v>20527500</v>
      </c>
      <c r="I19" s="15">
        <f>I20+I21+I22+I23+I24+I25+I27+I26+I28</f>
        <v>19937500</v>
      </c>
    </row>
    <row r="20" spans="1:9" s="48" customFormat="1" ht="12.75">
      <c r="A20" s="5"/>
      <c r="B20" s="10"/>
      <c r="C20" s="64" t="s">
        <v>95</v>
      </c>
      <c r="D20" s="173" t="s">
        <v>55</v>
      </c>
      <c r="E20" s="12">
        <v>4550000</v>
      </c>
      <c r="F20" s="12">
        <v>1137500</v>
      </c>
      <c r="G20" s="12">
        <v>1137500</v>
      </c>
      <c r="H20" s="12">
        <v>1137500</v>
      </c>
      <c r="I20" s="12">
        <v>1137500</v>
      </c>
    </row>
    <row r="21" spans="1:9" ht="25.5">
      <c r="A21" s="5"/>
      <c r="B21" s="5"/>
      <c r="C21" s="64" t="s">
        <v>96</v>
      </c>
      <c r="D21" s="173" t="s">
        <v>55</v>
      </c>
      <c r="E21" s="12">
        <v>300000</v>
      </c>
      <c r="F21" s="12"/>
      <c r="G21" s="12">
        <v>100000</v>
      </c>
      <c r="H21" s="12">
        <v>200000</v>
      </c>
      <c r="I21" s="12"/>
    </row>
    <row r="22" spans="1:9" ht="25.5">
      <c r="A22" s="5"/>
      <c r="B22" s="5"/>
      <c r="C22" s="64" t="s">
        <v>97</v>
      </c>
      <c r="D22" s="173" t="s">
        <v>55</v>
      </c>
      <c r="E22" s="12">
        <v>380000</v>
      </c>
      <c r="F22" s="12">
        <v>80000</v>
      </c>
      <c r="G22" s="12">
        <v>100000</v>
      </c>
      <c r="H22" s="12">
        <v>200000</v>
      </c>
      <c r="I22" s="12"/>
    </row>
    <row r="23" spans="1:9" ht="25.5">
      <c r="A23" s="5"/>
      <c r="B23" s="5"/>
      <c r="C23" s="64" t="s">
        <v>98</v>
      </c>
      <c r="D23" s="173" t="s">
        <v>55</v>
      </c>
      <c r="E23" s="12">
        <v>32337980</v>
      </c>
      <c r="F23" s="19"/>
      <c r="G23" s="19">
        <v>2337980</v>
      </c>
      <c r="H23" s="19">
        <v>15000000</v>
      </c>
      <c r="I23" s="19">
        <v>15000000</v>
      </c>
    </row>
    <row r="24" spans="1:9" ht="12.75">
      <c r="A24" s="5"/>
      <c r="B24" s="5"/>
      <c r="C24" s="64" t="s">
        <v>99</v>
      </c>
      <c r="D24" s="173" t="s">
        <v>55</v>
      </c>
      <c r="E24" s="12">
        <v>8343540</v>
      </c>
      <c r="F24" s="19">
        <v>343540</v>
      </c>
      <c r="G24" s="19">
        <v>1500000</v>
      </c>
      <c r="H24" s="19">
        <v>3000000</v>
      </c>
      <c r="I24" s="19">
        <v>3500000</v>
      </c>
    </row>
    <row r="25" spans="1:9" ht="25.5">
      <c r="A25" s="5"/>
      <c r="B25" s="5"/>
      <c r="C25" s="64" t="s">
        <v>100</v>
      </c>
      <c r="D25" s="173" t="s">
        <v>55</v>
      </c>
      <c r="E25" s="12">
        <v>540000</v>
      </c>
      <c r="F25" s="19"/>
      <c r="G25" s="19">
        <v>400000</v>
      </c>
      <c r="H25" s="19">
        <v>140000</v>
      </c>
      <c r="I25" s="19"/>
    </row>
    <row r="26" spans="1:9" ht="12.75">
      <c r="A26" s="5"/>
      <c r="B26" s="5"/>
      <c r="C26" s="64" t="s">
        <v>101</v>
      </c>
      <c r="D26" s="173" t="s">
        <v>55</v>
      </c>
      <c r="E26" s="12">
        <v>1850000</v>
      </c>
      <c r="F26" s="19">
        <v>850000</v>
      </c>
      <c r="G26" s="19">
        <v>1000000</v>
      </c>
      <c r="H26" s="19"/>
      <c r="I26" s="19"/>
    </row>
    <row r="27" spans="1:9" ht="12.75">
      <c r="A27" s="5"/>
      <c r="B27" s="5"/>
      <c r="C27" s="64" t="s">
        <v>102</v>
      </c>
      <c r="D27" s="173" t="s">
        <v>55</v>
      </c>
      <c r="E27" s="12">
        <v>967000</v>
      </c>
      <c r="F27" s="19"/>
      <c r="G27" s="19">
        <v>467000</v>
      </c>
      <c r="H27" s="19">
        <v>500000</v>
      </c>
      <c r="I27" s="19"/>
    </row>
    <row r="28" spans="1:9" ht="25.5">
      <c r="A28" s="5"/>
      <c r="B28" s="5"/>
      <c r="C28" s="64" t="s">
        <v>103</v>
      </c>
      <c r="D28" s="173" t="s">
        <v>55</v>
      </c>
      <c r="E28" s="12">
        <v>650000</v>
      </c>
      <c r="F28" s="19"/>
      <c r="G28" s="19"/>
      <c r="H28" s="19">
        <v>350000</v>
      </c>
      <c r="I28" s="19">
        <v>300000</v>
      </c>
    </row>
    <row r="29" spans="1:9" s="48" customFormat="1" ht="12.75">
      <c r="A29" s="5"/>
      <c r="B29" s="5">
        <v>60016</v>
      </c>
      <c r="C29" s="13" t="s">
        <v>586</v>
      </c>
      <c r="D29" s="34" t="s">
        <v>584</v>
      </c>
      <c r="E29" s="15">
        <f>SUM(E30:E41)</f>
        <v>12546000</v>
      </c>
      <c r="F29" s="15">
        <f>SUM(F30:F41)</f>
        <v>1095000</v>
      </c>
      <c r="G29" s="15">
        <f>SUM(G30:G41)</f>
        <v>2010000</v>
      </c>
      <c r="H29" s="15">
        <f>SUM(H30:H41)</f>
        <v>4590000</v>
      </c>
      <c r="I29" s="15">
        <f>SUM(I30:I41)</f>
        <v>4851000</v>
      </c>
    </row>
    <row r="30" spans="1:9" ht="12.75">
      <c r="A30" s="10"/>
      <c r="B30" s="10"/>
      <c r="C30" s="64" t="s">
        <v>95</v>
      </c>
      <c r="D30" s="173" t="s">
        <v>55</v>
      </c>
      <c r="E30" s="12">
        <v>2500000</v>
      </c>
      <c r="F30" s="12">
        <v>400000</v>
      </c>
      <c r="G30" s="12">
        <v>700000</v>
      </c>
      <c r="H30" s="12">
        <v>700000</v>
      </c>
      <c r="I30" s="12">
        <v>700000</v>
      </c>
    </row>
    <row r="31" spans="1:9" ht="12.75">
      <c r="A31" s="10"/>
      <c r="B31" s="10"/>
      <c r="C31" s="64" t="s">
        <v>315</v>
      </c>
      <c r="D31" s="173" t="s">
        <v>55</v>
      </c>
      <c r="E31" s="12">
        <v>800000</v>
      </c>
      <c r="F31" s="12">
        <v>200000</v>
      </c>
      <c r="G31" s="12">
        <v>200000</v>
      </c>
      <c r="H31" s="12">
        <v>200000</v>
      </c>
      <c r="I31" s="12">
        <v>200000</v>
      </c>
    </row>
    <row r="32" spans="1:9" ht="12.75">
      <c r="A32" s="10"/>
      <c r="B32" s="10"/>
      <c r="C32" s="64" t="s">
        <v>104</v>
      </c>
      <c r="D32" s="173" t="s">
        <v>55</v>
      </c>
      <c r="E32" s="12">
        <v>345000</v>
      </c>
      <c r="F32" s="19">
        <v>45000</v>
      </c>
      <c r="G32" s="19">
        <v>300000</v>
      </c>
      <c r="H32" s="19"/>
      <c r="I32" s="19"/>
    </row>
    <row r="33" spans="1:9" ht="25.5">
      <c r="A33" s="10"/>
      <c r="B33" s="10"/>
      <c r="C33" s="64" t="s">
        <v>105</v>
      </c>
      <c r="D33" s="173" t="s">
        <v>55</v>
      </c>
      <c r="E33" s="12">
        <v>100000</v>
      </c>
      <c r="F33" s="19">
        <v>50000</v>
      </c>
      <c r="G33" s="19">
        <v>50000</v>
      </c>
      <c r="H33" s="19"/>
      <c r="I33" s="19"/>
    </row>
    <row r="34" spans="1:9" ht="38.25">
      <c r="A34" s="10"/>
      <c r="B34" s="10"/>
      <c r="C34" s="64" t="s">
        <v>106</v>
      </c>
      <c r="D34" s="173" t="s">
        <v>55</v>
      </c>
      <c r="E34" s="12">
        <v>6526000</v>
      </c>
      <c r="F34" s="19"/>
      <c r="G34" s="19"/>
      <c r="H34" s="19">
        <v>3000000</v>
      </c>
      <c r="I34" s="19">
        <v>3526000</v>
      </c>
    </row>
    <row r="35" spans="1:9" ht="12.75">
      <c r="A35" s="10"/>
      <c r="B35" s="10"/>
      <c r="C35" s="64" t="s">
        <v>107</v>
      </c>
      <c r="D35" s="173" t="s">
        <v>55</v>
      </c>
      <c r="E35" s="12">
        <v>100000</v>
      </c>
      <c r="F35" s="19"/>
      <c r="G35" s="19">
        <v>100000</v>
      </c>
      <c r="H35" s="19"/>
      <c r="I35" s="19"/>
    </row>
    <row r="36" spans="1:9" ht="25.5">
      <c r="A36" s="10"/>
      <c r="B36" s="10"/>
      <c r="C36" s="64" t="s">
        <v>108</v>
      </c>
      <c r="D36" s="173" t="s">
        <v>55</v>
      </c>
      <c r="E36" s="12">
        <v>600000</v>
      </c>
      <c r="F36" s="19"/>
      <c r="G36" s="19">
        <v>300000</v>
      </c>
      <c r="H36" s="19">
        <v>300000</v>
      </c>
      <c r="I36" s="19"/>
    </row>
    <row r="37" spans="1:9" ht="25.5">
      <c r="A37" s="10"/>
      <c r="B37" s="10"/>
      <c r="C37" s="64" t="s">
        <v>109</v>
      </c>
      <c r="D37" s="173" t="s">
        <v>55</v>
      </c>
      <c r="E37" s="12">
        <v>200000</v>
      </c>
      <c r="F37" s="19"/>
      <c r="G37" s="19">
        <v>100000</v>
      </c>
      <c r="H37" s="19">
        <v>100000</v>
      </c>
      <c r="I37" s="19"/>
    </row>
    <row r="38" spans="1:9" ht="25.5">
      <c r="A38" s="10"/>
      <c r="B38" s="10"/>
      <c r="C38" s="64" t="s">
        <v>110</v>
      </c>
      <c r="D38" s="173" t="s">
        <v>55</v>
      </c>
      <c r="E38" s="12">
        <v>50000</v>
      </c>
      <c r="F38" s="19"/>
      <c r="G38" s="19">
        <v>25000</v>
      </c>
      <c r="H38" s="19">
        <v>25000</v>
      </c>
      <c r="I38" s="19"/>
    </row>
    <row r="39" spans="1:9" ht="25.5">
      <c r="A39" s="10"/>
      <c r="B39" s="10"/>
      <c r="C39" s="64" t="s">
        <v>111</v>
      </c>
      <c r="D39" s="173" t="s">
        <v>55</v>
      </c>
      <c r="E39" s="12">
        <v>50000</v>
      </c>
      <c r="F39" s="19"/>
      <c r="G39" s="19"/>
      <c r="H39" s="19">
        <v>25000</v>
      </c>
      <c r="I39" s="19">
        <v>25000</v>
      </c>
    </row>
    <row r="40" spans="1:9" ht="12.75">
      <c r="A40" s="10"/>
      <c r="B40" s="10"/>
      <c r="C40" s="64" t="s">
        <v>112</v>
      </c>
      <c r="D40" s="173" t="s">
        <v>55</v>
      </c>
      <c r="E40" s="12">
        <v>1205000</v>
      </c>
      <c r="F40" s="19">
        <v>400000</v>
      </c>
      <c r="G40" s="19">
        <v>200000</v>
      </c>
      <c r="H40" s="19">
        <v>205000</v>
      </c>
      <c r="I40" s="19">
        <v>400000</v>
      </c>
    </row>
    <row r="41" spans="1:9" ht="12.75">
      <c r="A41" s="10"/>
      <c r="B41" s="10"/>
      <c r="C41" s="64" t="s">
        <v>113</v>
      </c>
      <c r="D41" s="173" t="s">
        <v>55</v>
      </c>
      <c r="E41" s="12">
        <v>70000</v>
      </c>
      <c r="F41" s="19"/>
      <c r="G41" s="19">
        <v>35000</v>
      </c>
      <c r="H41" s="19">
        <v>35000</v>
      </c>
      <c r="I41" s="19"/>
    </row>
    <row r="42" spans="1:9" s="48" customFormat="1" ht="12.75">
      <c r="A42" s="5"/>
      <c r="B42" s="5">
        <v>60017</v>
      </c>
      <c r="C42" s="59" t="s">
        <v>258</v>
      </c>
      <c r="D42" s="34"/>
      <c r="E42" s="15">
        <f>E43+E44+E45</f>
        <v>398000</v>
      </c>
      <c r="F42" s="15">
        <f>F43+F44+F45</f>
        <v>44000</v>
      </c>
      <c r="G42" s="15">
        <f>G43+G44+G45</f>
        <v>154000</v>
      </c>
      <c r="H42" s="15">
        <f>H43+H44+H45</f>
        <v>154000</v>
      </c>
      <c r="I42" s="15">
        <f>I43+I44+I45</f>
        <v>46000</v>
      </c>
    </row>
    <row r="43" spans="1:9" s="48" customFormat="1" ht="12.75">
      <c r="A43" s="5"/>
      <c r="B43" s="5"/>
      <c r="C43" s="64" t="s">
        <v>95</v>
      </c>
      <c r="D43" s="34" t="s">
        <v>584</v>
      </c>
      <c r="E43" s="12">
        <v>102000</v>
      </c>
      <c r="F43" s="12">
        <v>20000</v>
      </c>
      <c r="G43" s="12">
        <v>30000</v>
      </c>
      <c r="H43" s="12">
        <v>30000</v>
      </c>
      <c r="I43" s="12">
        <v>22000</v>
      </c>
    </row>
    <row r="44" spans="1:9" ht="25.5">
      <c r="A44" s="10"/>
      <c r="B44" s="10"/>
      <c r="C44" s="64" t="s">
        <v>114</v>
      </c>
      <c r="D44" s="34" t="s">
        <v>584</v>
      </c>
      <c r="E44" s="12">
        <v>96000</v>
      </c>
      <c r="F44" s="12">
        <v>24000</v>
      </c>
      <c r="G44" s="12">
        <v>24000</v>
      </c>
      <c r="H44" s="12">
        <v>24000</v>
      </c>
      <c r="I44" s="12">
        <v>24000</v>
      </c>
    </row>
    <row r="45" spans="1:9" ht="12.75">
      <c r="A45" s="10"/>
      <c r="B45" s="10"/>
      <c r="C45" s="64" t="s">
        <v>115</v>
      </c>
      <c r="D45" s="29" t="s">
        <v>569</v>
      </c>
      <c r="E45" s="12">
        <v>200000</v>
      </c>
      <c r="F45" s="12"/>
      <c r="G45" s="12">
        <v>100000</v>
      </c>
      <c r="H45" s="12">
        <v>100000</v>
      </c>
      <c r="I45" s="12"/>
    </row>
    <row r="46" spans="1:9" ht="12.75">
      <c r="A46" s="10"/>
      <c r="B46" s="5">
        <v>60095</v>
      </c>
      <c r="C46" s="59" t="s">
        <v>391</v>
      </c>
      <c r="D46" s="29" t="s">
        <v>295</v>
      </c>
      <c r="E46" s="15">
        <f>E47</f>
        <v>10000</v>
      </c>
      <c r="F46" s="15">
        <f>F47</f>
        <v>6000</v>
      </c>
      <c r="G46" s="15">
        <f>G47</f>
        <v>4000</v>
      </c>
      <c r="H46" s="15">
        <f>H47</f>
        <v>0</v>
      </c>
      <c r="I46" s="15">
        <f>I47</f>
        <v>0</v>
      </c>
    </row>
    <row r="47" spans="1:9" ht="25.5">
      <c r="A47" s="10"/>
      <c r="B47" s="10"/>
      <c r="C47" s="64" t="s">
        <v>116</v>
      </c>
      <c r="D47" s="29"/>
      <c r="E47" s="12">
        <v>10000</v>
      </c>
      <c r="F47" s="12">
        <v>6000</v>
      </c>
      <c r="G47" s="12">
        <v>4000</v>
      </c>
      <c r="H47" s="12"/>
      <c r="I47" s="12"/>
    </row>
    <row r="48" spans="1:9" ht="27" customHeight="1">
      <c r="A48" s="2">
        <v>630</v>
      </c>
      <c r="B48" s="2"/>
      <c r="C48" s="4" t="s">
        <v>316</v>
      </c>
      <c r="D48" s="82"/>
      <c r="E48" s="4">
        <f aca="true" t="shared" si="0" ref="E48:I49">E49</f>
        <v>17500</v>
      </c>
      <c r="F48" s="4">
        <f t="shared" si="0"/>
        <v>4000</v>
      </c>
      <c r="G48" s="4">
        <f t="shared" si="0"/>
        <v>5500</v>
      </c>
      <c r="H48" s="4">
        <f t="shared" si="0"/>
        <v>4000</v>
      </c>
      <c r="I48" s="4">
        <f t="shared" si="0"/>
        <v>4000</v>
      </c>
    </row>
    <row r="49" spans="1:9" ht="12.75">
      <c r="A49" s="10"/>
      <c r="B49" s="10">
        <v>63001</v>
      </c>
      <c r="C49" s="134" t="s">
        <v>317</v>
      </c>
      <c r="D49" s="29"/>
      <c r="E49" s="15">
        <f t="shared" si="0"/>
        <v>17500</v>
      </c>
      <c r="F49" s="15">
        <f t="shared" si="0"/>
        <v>4000</v>
      </c>
      <c r="G49" s="15">
        <f t="shared" si="0"/>
        <v>5500</v>
      </c>
      <c r="H49" s="15">
        <f t="shared" si="0"/>
        <v>4000</v>
      </c>
      <c r="I49" s="15">
        <f t="shared" si="0"/>
        <v>4000</v>
      </c>
    </row>
    <row r="50" spans="1:9" ht="25.5">
      <c r="A50" s="10"/>
      <c r="B50" s="10"/>
      <c r="C50" s="135" t="s">
        <v>318</v>
      </c>
      <c r="D50" s="29" t="s">
        <v>319</v>
      </c>
      <c r="E50" s="12">
        <v>17500</v>
      </c>
      <c r="F50" s="12">
        <v>4000</v>
      </c>
      <c r="G50" s="12">
        <v>5500</v>
      </c>
      <c r="H50" s="12">
        <v>4000</v>
      </c>
      <c r="I50" s="12">
        <v>4000</v>
      </c>
    </row>
    <row r="51" spans="1:9" ht="12.75">
      <c r="A51" s="10"/>
      <c r="B51" s="10"/>
      <c r="C51" s="65"/>
      <c r="D51" s="29"/>
      <c r="E51" s="12"/>
      <c r="F51" s="12"/>
      <c r="G51" s="12"/>
      <c r="H51" s="12"/>
      <c r="I51" s="12"/>
    </row>
    <row r="52" spans="1:9" ht="19.5" customHeight="1">
      <c r="A52" s="2">
        <v>700</v>
      </c>
      <c r="B52" s="2"/>
      <c r="C52" s="4" t="s">
        <v>589</v>
      </c>
      <c r="D52" s="82"/>
      <c r="E52" s="4">
        <f>E53+E56+E59+E64</f>
        <v>24715000</v>
      </c>
      <c r="F52" s="4">
        <f>F53+F56+F59+F64</f>
        <v>5030000</v>
      </c>
      <c r="G52" s="4">
        <f>G53+G56+G59+G64</f>
        <v>6990000</v>
      </c>
      <c r="H52" s="4">
        <f>H53+H56+H59+H64</f>
        <v>7925000</v>
      </c>
      <c r="I52" s="4">
        <f>I53+I56+I59+I64</f>
        <v>4770000</v>
      </c>
    </row>
    <row r="53" spans="1:9" s="48" customFormat="1" ht="12.75">
      <c r="A53" s="5"/>
      <c r="B53" s="5">
        <v>70001</v>
      </c>
      <c r="C53" s="61" t="s">
        <v>590</v>
      </c>
      <c r="E53" s="15">
        <f>E54</f>
        <v>100000</v>
      </c>
      <c r="F53" s="15">
        <f>F54</f>
        <v>15000</v>
      </c>
      <c r="G53" s="15">
        <f>G54</f>
        <v>35000</v>
      </c>
      <c r="H53" s="15">
        <f>H54</f>
        <v>25000</v>
      </c>
      <c r="I53" s="15">
        <f>I54</f>
        <v>25000</v>
      </c>
    </row>
    <row r="54" spans="1:9" ht="25.5">
      <c r="A54" s="5"/>
      <c r="B54" s="10"/>
      <c r="C54" s="128" t="s">
        <v>320</v>
      </c>
      <c r="D54" s="29" t="s">
        <v>293</v>
      </c>
      <c r="E54" s="12">
        <v>100000</v>
      </c>
      <c r="F54" s="12">
        <v>15000</v>
      </c>
      <c r="G54" s="12">
        <v>35000</v>
      </c>
      <c r="H54" s="12">
        <v>25000</v>
      </c>
      <c r="I54" s="12">
        <v>25000</v>
      </c>
    </row>
    <row r="55" spans="1:9" ht="12.75">
      <c r="A55" s="10"/>
      <c r="B55" s="10"/>
      <c r="C55" s="26"/>
      <c r="D55" s="118"/>
      <c r="E55" s="12"/>
      <c r="F55" s="12"/>
      <c r="G55" s="12"/>
      <c r="H55" s="12"/>
      <c r="I55" s="12"/>
    </row>
    <row r="56" spans="1:9" s="48" customFormat="1" ht="25.5">
      <c r="A56" s="5"/>
      <c r="B56" s="5">
        <v>70004</v>
      </c>
      <c r="C56" s="13" t="s">
        <v>243</v>
      </c>
      <c r="D56" s="29" t="s">
        <v>335</v>
      </c>
      <c r="E56" s="15">
        <f>E57+E58</f>
        <v>19100000</v>
      </c>
      <c r="F56" s="15">
        <v>4200000</v>
      </c>
      <c r="G56" s="15">
        <v>5500000</v>
      </c>
      <c r="H56" s="15">
        <v>6000000</v>
      </c>
      <c r="I56" s="15">
        <v>3400000</v>
      </c>
    </row>
    <row r="57" spans="1:9" s="48" customFormat="1" ht="12.75">
      <c r="A57" s="5"/>
      <c r="B57" s="5"/>
      <c r="C57" s="165" t="s">
        <v>53</v>
      </c>
      <c r="D57" s="118"/>
      <c r="E57" s="23">
        <v>6850000</v>
      </c>
      <c r="F57" s="23"/>
      <c r="G57" s="23"/>
      <c r="H57" s="23"/>
      <c r="I57" s="23"/>
    </row>
    <row r="58" spans="1:9" ht="12.75">
      <c r="A58" s="5"/>
      <c r="B58" s="5"/>
      <c r="C58" s="32" t="s">
        <v>61</v>
      </c>
      <c r="E58" s="12">
        <v>12250000</v>
      </c>
      <c r="F58" s="12"/>
      <c r="G58" s="12"/>
      <c r="H58" s="12"/>
      <c r="I58" s="12"/>
    </row>
    <row r="59" spans="1:9" s="48" customFormat="1" ht="12.75">
      <c r="A59" s="5"/>
      <c r="B59" s="5">
        <v>70005</v>
      </c>
      <c r="C59" s="13" t="s">
        <v>592</v>
      </c>
      <c r="D59" s="45"/>
      <c r="E59" s="15">
        <f>SUM(E60:E63)</f>
        <v>5130000</v>
      </c>
      <c r="F59" s="15">
        <f>SUM(F60:F63)</f>
        <v>735000</v>
      </c>
      <c r="G59" s="15">
        <f>SUM(G60:G63)</f>
        <v>1345000</v>
      </c>
      <c r="H59" s="15">
        <f>SUM(H60:H63)</f>
        <v>1765000</v>
      </c>
      <c r="I59" s="15">
        <f>SUM(I60:I63)</f>
        <v>1285000</v>
      </c>
    </row>
    <row r="60" spans="1:9" ht="25.5">
      <c r="A60" s="5"/>
      <c r="B60" s="10"/>
      <c r="C60" s="64" t="s">
        <v>372</v>
      </c>
      <c r="D60" s="29" t="s">
        <v>593</v>
      </c>
      <c r="E60" s="12">
        <v>4620000</v>
      </c>
      <c r="F60" s="12">
        <v>620000</v>
      </c>
      <c r="G60" s="12">
        <v>1200000</v>
      </c>
      <c r="H60" s="12">
        <v>1600000</v>
      </c>
      <c r="I60" s="12">
        <v>1200000</v>
      </c>
    </row>
    <row r="61" spans="1:9" ht="12.75">
      <c r="A61" s="5"/>
      <c r="B61" s="10"/>
      <c r="C61" s="64" t="s">
        <v>372</v>
      </c>
      <c r="D61" s="29"/>
      <c r="E61" s="12">
        <v>180000</v>
      </c>
      <c r="F61" s="12">
        <v>45000</v>
      </c>
      <c r="G61" s="12">
        <v>45000</v>
      </c>
      <c r="H61" s="12">
        <v>45000</v>
      </c>
      <c r="I61" s="12">
        <v>45000</v>
      </c>
    </row>
    <row r="62" spans="1:9" ht="25.5">
      <c r="A62" s="5"/>
      <c r="B62" s="10"/>
      <c r="C62" s="64" t="s">
        <v>273</v>
      </c>
      <c r="D62" s="29" t="s">
        <v>321</v>
      </c>
      <c r="E62" s="12">
        <v>250000</v>
      </c>
      <c r="F62" s="12">
        <v>50000</v>
      </c>
      <c r="G62" s="12">
        <v>80000</v>
      </c>
      <c r="H62" s="12">
        <v>100000</v>
      </c>
      <c r="I62" s="12">
        <v>20000</v>
      </c>
    </row>
    <row r="63" spans="1:9" ht="25.5">
      <c r="A63" s="5"/>
      <c r="B63" s="10"/>
      <c r="C63" s="168" t="s">
        <v>117</v>
      </c>
      <c r="D63" s="29" t="s">
        <v>593</v>
      </c>
      <c r="E63" s="12">
        <v>80000</v>
      </c>
      <c r="F63" s="12">
        <v>20000</v>
      </c>
      <c r="G63" s="12">
        <v>20000</v>
      </c>
      <c r="H63" s="12">
        <v>20000</v>
      </c>
      <c r="I63" s="12">
        <v>20000</v>
      </c>
    </row>
    <row r="64" spans="1:9" s="48" customFormat="1" ht="12.75">
      <c r="A64" s="5"/>
      <c r="B64" s="5">
        <v>70095</v>
      </c>
      <c r="C64" s="13" t="s">
        <v>573</v>
      </c>
      <c r="D64" s="45"/>
      <c r="E64" s="15">
        <f>E65+E66+E67</f>
        <v>385000</v>
      </c>
      <c r="F64" s="15">
        <f>F65+F66+F67</f>
        <v>80000</v>
      </c>
      <c r="G64" s="15">
        <f>G65+G66+G67</f>
        <v>110000</v>
      </c>
      <c r="H64" s="15">
        <f>H65+H66+H67</f>
        <v>135000</v>
      </c>
      <c r="I64" s="15">
        <f>I65+I66+I67</f>
        <v>60000</v>
      </c>
    </row>
    <row r="65" spans="1:9" s="48" customFormat="1" ht="25.5">
      <c r="A65" s="5"/>
      <c r="B65" s="5"/>
      <c r="C65" s="32" t="s">
        <v>344</v>
      </c>
      <c r="D65" s="29" t="s">
        <v>294</v>
      </c>
      <c r="E65" s="12">
        <v>5000</v>
      </c>
      <c r="F65" s="12"/>
      <c r="G65" s="12"/>
      <c r="H65" s="12"/>
      <c r="I65" s="12">
        <v>5000</v>
      </c>
    </row>
    <row r="66" spans="1:9" ht="12.75">
      <c r="A66" s="10"/>
      <c r="B66" s="10"/>
      <c r="C66" s="32" t="s">
        <v>322</v>
      </c>
      <c r="D66" s="29" t="s">
        <v>324</v>
      </c>
      <c r="E66" s="12">
        <v>130000</v>
      </c>
      <c r="F66" s="12">
        <v>30000</v>
      </c>
      <c r="G66" s="12">
        <v>35000</v>
      </c>
      <c r="H66" s="12">
        <v>35000</v>
      </c>
      <c r="I66" s="12">
        <v>30000</v>
      </c>
    </row>
    <row r="67" spans="1:9" ht="25.5">
      <c r="A67" s="10"/>
      <c r="B67" s="10"/>
      <c r="C67" s="32" t="s">
        <v>323</v>
      </c>
      <c r="D67" s="29" t="s">
        <v>335</v>
      </c>
      <c r="E67" s="12">
        <v>250000</v>
      </c>
      <c r="F67" s="12">
        <v>50000</v>
      </c>
      <c r="G67" s="12">
        <v>75000</v>
      </c>
      <c r="H67" s="12">
        <v>100000</v>
      </c>
      <c r="I67" s="12">
        <v>25000</v>
      </c>
    </row>
    <row r="68" spans="1:9" ht="12.75">
      <c r="A68" s="10"/>
      <c r="B68" s="10"/>
      <c r="C68" s="32"/>
      <c r="D68" s="64"/>
      <c r="E68" s="12"/>
      <c r="F68" s="40"/>
      <c r="G68" s="12"/>
      <c r="H68" s="40"/>
      <c r="I68" s="40"/>
    </row>
    <row r="69" spans="1:9" ht="21.75" customHeight="1">
      <c r="A69" s="2">
        <v>710</v>
      </c>
      <c r="B69" s="2"/>
      <c r="C69" s="4" t="s">
        <v>594</v>
      </c>
      <c r="D69" s="82"/>
      <c r="E69" s="4">
        <f>E70+E72+E75+E79</f>
        <v>2247500</v>
      </c>
      <c r="F69" s="4">
        <f>F70+F72+F75+F79</f>
        <v>431150</v>
      </c>
      <c r="G69" s="4">
        <f>G70+G72+G75+G79</f>
        <v>510450</v>
      </c>
      <c r="H69" s="4">
        <f>H70+H72+H75+H79</f>
        <v>575650</v>
      </c>
      <c r="I69" s="4">
        <f>I70+I72+I75+I79</f>
        <v>730250</v>
      </c>
    </row>
    <row r="70" spans="1:9" s="48" customFormat="1" ht="12.75">
      <c r="A70" s="5"/>
      <c r="B70" s="5">
        <v>71004</v>
      </c>
      <c r="C70" s="13" t="s">
        <v>595</v>
      </c>
      <c r="E70" s="15">
        <f>E71</f>
        <v>130000</v>
      </c>
      <c r="F70" s="15">
        <f>F71</f>
        <v>48550</v>
      </c>
      <c r="G70" s="15">
        <f>G71</f>
        <v>42350</v>
      </c>
      <c r="H70" s="15">
        <f>H71</f>
        <v>12350</v>
      </c>
      <c r="I70" s="15">
        <f>I71</f>
        <v>26750</v>
      </c>
    </row>
    <row r="71" spans="1:9" s="48" customFormat="1" ht="25.5">
      <c r="A71" s="5"/>
      <c r="B71" s="5"/>
      <c r="C71" s="32" t="s">
        <v>345</v>
      </c>
      <c r="D71" s="29" t="s">
        <v>596</v>
      </c>
      <c r="E71" s="12">
        <v>130000</v>
      </c>
      <c r="F71" s="12">
        <v>48550</v>
      </c>
      <c r="G71" s="12">
        <v>42350</v>
      </c>
      <c r="H71" s="12">
        <v>12350</v>
      </c>
      <c r="I71" s="12">
        <v>26750</v>
      </c>
    </row>
    <row r="72" spans="1:9" s="48" customFormat="1" ht="25.5">
      <c r="A72" s="5"/>
      <c r="B72" s="5">
        <v>71013</v>
      </c>
      <c r="C72" s="13" t="s">
        <v>597</v>
      </c>
      <c r="D72" s="29" t="s">
        <v>593</v>
      </c>
      <c r="E72" s="15">
        <f>E73+E74</f>
        <v>160000</v>
      </c>
      <c r="F72" s="15">
        <f>F73+F74</f>
        <v>0</v>
      </c>
      <c r="G72" s="15">
        <f>G73+G74</f>
        <v>0</v>
      </c>
      <c r="H72" s="15">
        <f>H73+H74</f>
        <v>0</v>
      </c>
      <c r="I72" s="15">
        <f>I73+I74</f>
        <v>160000</v>
      </c>
    </row>
    <row r="73" spans="1:9" ht="25.5">
      <c r="A73" s="5"/>
      <c r="B73" s="10"/>
      <c r="C73" s="168" t="s">
        <v>117</v>
      </c>
      <c r="E73" s="12">
        <v>60000</v>
      </c>
      <c r="F73" s="12"/>
      <c r="G73" s="12"/>
      <c r="H73" s="12"/>
      <c r="I73" s="12">
        <v>60000</v>
      </c>
    </row>
    <row r="74" spans="1:9" ht="12.75">
      <c r="A74" s="5"/>
      <c r="B74" s="10"/>
      <c r="C74" s="32" t="s">
        <v>322</v>
      </c>
      <c r="E74" s="12">
        <v>100000</v>
      </c>
      <c r="F74" s="12"/>
      <c r="G74" s="12"/>
      <c r="H74" s="12"/>
      <c r="I74" s="12">
        <v>100000</v>
      </c>
    </row>
    <row r="75" spans="1:9" s="48" customFormat="1" ht="25.5">
      <c r="A75" s="5"/>
      <c r="B75" s="5">
        <v>71015</v>
      </c>
      <c r="C75" s="13" t="s">
        <v>598</v>
      </c>
      <c r="D75" s="34" t="s">
        <v>599</v>
      </c>
      <c r="E75" s="15">
        <f>E77+E78+E76</f>
        <v>322000</v>
      </c>
      <c r="F75" s="15">
        <f>F77+F78+F76</f>
        <v>95800</v>
      </c>
      <c r="G75" s="15">
        <f>G77+G78+G76</f>
        <v>75400</v>
      </c>
      <c r="H75" s="15">
        <f>H77+H78+H76</f>
        <v>75500</v>
      </c>
      <c r="I75" s="15">
        <f>I77+I78+I76</f>
        <v>75300</v>
      </c>
    </row>
    <row r="76" spans="1:9" s="48" customFormat="1" ht="25.5">
      <c r="A76" s="5"/>
      <c r="B76" s="5"/>
      <c r="C76" s="168" t="s">
        <v>117</v>
      </c>
      <c r="D76" s="34"/>
      <c r="E76" s="12">
        <v>215000</v>
      </c>
      <c r="F76" s="12">
        <v>31500</v>
      </c>
      <c r="G76" s="12">
        <v>61200</v>
      </c>
      <c r="H76" s="12">
        <v>61200</v>
      </c>
      <c r="I76" s="12">
        <v>61100</v>
      </c>
    </row>
    <row r="77" spans="1:9" ht="38.25">
      <c r="A77" s="5"/>
      <c r="B77" s="10"/>
      <c r="C77" s="168" t="s">
        <v>118</v>
      </c>
      <c r="D77" s="45"/>
      <c r="E77" s="12">
        <v>50000</v>
      </c>
      <c r="F77" s="12">
        <v>50000</v>
      </c>
      <c r="G77" s="12"/>
      <c r="H77" s="12"/>
      <c r="I77" s="12"/>
    </row>
    <row r="78" spans="1:9" ht="12.75">
      <c r="A78" s="5"/>
      <c r="B78" s="10"/>
      <c r="C78" s="32" t="s">
        <v>322</v>
      </c>
      <c r="D78" s="45"/>
      <c r="E78" s="12">
        <v>57000</v>
      </c>
      <c r="F78" s="12">
        <v>14300</v>
      </c>
      <c r="G78" s="12">
        <v>14200</v>
      </c>
      <c r="H78" s="12">
        <v>14300</v>
      </c>
      <c r="I78" s="12">
        <v>14200</v>
      </c>
    </row>
    <row r="79" spans="1:9" ht="12.75">
      <c r="A79" s="5"/>
      <c r="B79" s="5">
        <v>71035</v>
      </c>
      <c r="C79" s="13" t="s">
        <v>600</v>
      </c>
      <c r="D79" s="45"/>
      <c r="E79" s="15">
        <f>SUM(E80:E85)</f>
        <v>1635500</v>
      </c>
      <c r="F79" s="15">
        <f>SUM(F80:F85)</f>
        <v>286800</v>
      </c>
      <c r="G79" s="15">
        <f>SUM(G80:G85)</f>
        <v>392700</v>
      </c>
      <c r="H79" s="15">
        <f>SUM(H80:H85)</f>
        <v>487800</v>
      </c>
      <c r="I79" s="15">
        <f>SUM(I80:I85)</f>
        <v>468200</v>
      </c>
    </row>
    <row r="80" spans="1:9" ht="12.75">
      <c r="A80" s="5"/>
      <c r="B80" s="5"/>
      <c r="C80" s="12" t="s">
        <v>601</v>
      </c>
      <c r="D80" s="29" t="s">
        <v>569</v>
      </c>
      <c r="E80" s="12">
        <v>867000</v>
      </c>
      <c r="F80" s="12">
        <v>216800</v>
      </c>
      <c r="G80" s="12">
        <v>216700</v>
      </c>
      <c r="H80" s="12">
        <v>216800</v>
      </c>
      <c r="I80" s="12">
        <v>216700</v>
      </c>
    </row>
    <row r="81" spans="1:9" ht="12.75">
      <c r="A81" s="5"/>
      <c r="B81" s="10"/>
      <c r="C81" s="12" t="s">
        <v>325</v>
      </c>
      <c r="D81" s="34" t="s">
        <v>347</v>
      </c>
      <c r="E81" s="12">
        <v>200000</v>
      </c>
      <c r="F81" s="12">
        <v>50000</v>
      </c>
      <c r="G81" s="12">
        <v>50000</v>
      </c>
      <c r="H81" s="12">
        <v>50000</v>
      </c>
      <c r="I81" s="12">
        <v>50000</v>
      </c>
    </row>
    <row r="82" spans="1:9" ht="25.5">
      <c r="A82" s="5"/>
      <c r="B82" s="10"/>
      <c r="C82" s="32" t="s">
        <v>346</v>
      </c>
      <c r="D82" s="34" t="s">
        <v>347</v>
      </c>
      <c r="E82" s="12">
        <v>3500</v>
      </c>
      <c r="F82" s="12"/>
      <c r="G82" s="12">
        <v>1000</v>
      </c>
      <c r="H82" s="12">
        <v>1000</v>
      </c>
      <c r="I82" s="12">
        <v>1500</v>
      </c>
    </row>
    <row r="83" spans="1:9" ht="12.75">
      <c r="A83" s="5"/>
      <c r="B83" s="10"/>
      <c r="C83" s="168" t="s">
        <v>119</v>
      </c>
      <c r="D83" s="34" t="s">
        <v>578</v>
      </c>
      <c r="E83" s="12">
        <v>500000</v>
      </c>
      <c r="F83" s="12"/>
      <c r="G83" s="12">
        <v>100000</v>
      </c>
      <c r="H83" s="12">
        <v>200000</v>
      </c>
      <c r="I83" s="12">
        <v>200000</v>
      </c>
    </row>
    <row r="84" spans="1:9" ht="25.5">
      <c r="A84" s="5"/>
      <c r="B84" s="10"/>
      <c r="C84" s="168" t="s">
        <v>120</v>
      </c>
      <c r="D84" s="34" t="s">
        <v>347</v>
      </c>
      <c r="E84" s="12">
        <v>45000</v>
      </c>
      <c r="F84" s="12"/>
      <c r="G84" s="12">
        <v>25000</v>
      </c>
      <c r="H84" s="12">
        <v>20000</v>
      </c>
      <c r="I84" s="12"/>
    </row>
    <row r="85" spans="1:9" ht="25.5">
      <c r="A85" s="5"/>
      <c r="B85" s="10"/>
      <c r="C85" s="168" t="s">
        <v>121</v>
      </c>
      <c r="D85" s="34" t="s">
        <v>585</v>
      </c>
      <c r="E85" s="12">
        <v>20000</v>
      </c>
      <c r="F85" s="12">
        <v>20000</v>
      </c>
      <c r="G85" s="40"/>
      <c r="H85" s="12"/>
      <c r="I85" s="40"/>
    </row>
    <row r="86" spans="1:9" ht="24.75" customHeight="1">
      <c r="A86" s="2">
        <v>750</v>
      </c>
      <c r="B86" s="2"/>
      <c r="C86" s="4" t="s">
        <v>602</v>
      </c>
      <c r="D86" s="82"/>
      <c r="E86" s="4">
        <f>E87+E90+E92+E94+E104+E107</f>
        <v>33736585</v>
      </c>
      <c r="F86" s="4">
        <f>F87+F90+F92+F94+F104+F107</f>
        <v>8202700</v>
      </c>
      <c r="G86" s="4">
        <f>G87+G90+G92+G94+G104+G107</f>
        <v>8510700</v>
      </c>
      <c r="H86" s="4">
        <f>H87+H90+H92+H94+H104+H107</f>
        <v>8530500</v>
      </c>
      <c r="I86" s="4">
        <f>I87+I90+I92+I94+I104+I107</f>
        <v>8492685</v>
      </c>
    </row>
    <row r="87" spans="1:9" s="48" customFormat="1" ht="12.75">
      <c r="A87" s="5"/>
      <c r="B87" s="5">
        <v>75011</v>
      </c>
      <c r="C87" s="13" t="s">
        <v>603</v>
      </c>
      <c r="D87" s="129" t="s">
        <v>604</v>
      </c>
      <c r="E87" s="15">
        <f>E88+E89</f>
        <v>920548</v>
      </c>
      <c r="F87" s="15">
        <f>F88+F89</f>
        <v>230200</v>
      </c>
      <c r="G87" s="15">
        <f>G88+G89</f>
        <v>230200</v>
      </c>
      <c r="H87" s="15">
        <f>H88+H89</f>
        <v>230100</v>
      </c>
      <c r="I87" s="15">
        <f>I88+I89</f>
        <v>230048</v>
      </c>
    </row>
    <row r="88" spans="1:9" ht="25.5">
      <c r="A88" s="5"/>
      <c r="B88" s="10"/>
      <c r="C88" s="168" t="s">
        <v>117</v>
      </c>
      <c r="D88" s="65"/>
      <c r="E88" s="12">
        <v>294395</v>
      </c>
      <c r="F88" s="12">
        <v>73600</v>
      </c>
      <c r="G88" s="12">
        <v>73600</v>
      </c>
      <c r="H88" s="12">
        <v>73600</v>
      </c>
      <c r="I88" s="12">
        <v>73595</v>
      </c>
    </row>
    <row r="89" spans="1:9" ht="38.25">
      <c r="A89" s="5"/>
      <c r="B89" s="10"/>
      <c r="C89" s="168" t="s">
        <v>122</v>
      </c>
      <c r="D89" s="65"/>
      <c r="E89" s="12">
        <v>626153</v>
      </c>
      <c r="F89" s="12">
        <v>156600</v>
      </c>
      <c r="G89" s="12">
        <v>156600</v>
      </c>
      <c r="H89" s="12">
        <v>156500</v>
      </c>
      <c r="I89" s="12">
        <v>156453</v>
      </c>
    </row>
    <row r="90" spans="1:9" s="48" customFormat="1" ht="12.75">
      <c r="A90" s="5"/>
      <c r="B90" s="5">
        <v>75020</v>
      </c>
      <c r="C90" s="13" t="s">
        <v>605</v>
      </c>
      <c r="D90" s="129" t="s">
        <v>604</v>
      </c>
      <c r="E90" s="15">
        <f>E91</f>
        <v>2275500</v>
      </c>
      <c r="F90" s="15">
        <f>F91</f>
        <v>568900</v>
      </c>
      <c r="G90" s="15">
        <f>G91</f>
        <v>568900</v>
      </c>
      <c r="H90" s="15">
        <f>H91</f>
        <v>568900</v>
      </c>
      <c r="I90" s="15">
        <f>I91</f>
        <v>568800</v>
      </c>
    </row>
    <row r="91" spans="1:9" ht="12.75">
      <c r="A91" s="10"/>
      <c r="B91" s="10"/>
      <c r="C91" s="32" t="s">
        <v>372</v>
      </c>
      <c r="D91" s="65"/>
      <c r="E91" s="12">
        <v>2275500</v>
      </c>
      <c r="F91" s="12">
        <v>568900</v>
      </c>
      <c r="G91" s="12">
        <v>568900</v>
      </c>
      <c r="H91" s="12">
        <v>568900</v>
      </c>
      <c r="I91" s="12">
        <v>568800</v>
      </c>
    </row>
    <row r="92" spans="1:9" s="48" customFormat="1" ht="12.75">
      <c r="A92" s="5"/>
      <c r="B92" s="5">
        <v>75022</v>
      </c>
      <c r="C92" s="51" t="s">
        <v>606</v>
      </c>
      <c r="D92" s="29" t="s">
        <v>607</v>
      </c>
      <c r="E92" s="15">
        <f>E93</f>
        <v>635000</v>
      </c>
      <c r="F92" s="15">
        <f>F93</f>
        <v>150000</v>
      </c>
      <c r="G92" s="15">
        <f>G93</f>
        <v>185000</v>
      </c>
      <c r="H92" s="15">
        <f>H93</f>
        <v>135000</v>
      </c>
      <c r="I92" s="15">
        <f>I93</f>
        <v>165000</v>
      </c>
    </row>
    <row r="93" spans="1:9" ht="12.75">
      <c r="A93" s="10"/>
      <c r="B93" s="10"/>
      <c r="C93" s="32" t="s">
        <v>372</v>
      </c>
      <c r="D93" s="64"/>
      <c r="E93" s="12">
        <v>635000</v>
      </c>
      <c r="F93" s="12">
        <v>150000</v>
      </c>
      <c r="G93" s="12">
        <v>185000</v>
      </c>
      <c r="H93" s="12">
        <v>135000</v>
      </c>
      <c r="I93" s="12">
        <v>165000</v>
      </c>
    </row>
    <row r="94" spans="1:9" s="48" customFormat="1" ht="12.75">
      <c r="A94" s="5"/>
      <c r="B94" s="5">
        <v>75023</v>
      </c>
      <c r="C94" s="13" t="s">
        <v>608</v>
      </c>
      <c r="E94" s="15">
        <f>SUM(E95:E103)</f>
        <v>27484237</v>
      </c>
      <c r="F94" s="15">
        <f>SUM(F95:F103)</f>
        <v>6562300</v>
      </c>
      <c r="G94" s="15">
        <f>SUM(G95:G103)</f>
        <v>6945800</v>
      </c>
      <c r="H94" s="15">
        <f>SUM(H95:H103)</f>
        <v>7021900</v>
      </c>
      <c r="I94" s="15">
        <f>SUM(I95:I103)</f>
        <v>6954237</v>
      </c>
    </row>
    <row r="95" spans="1:9" s="48" customFormat="1" ht="12.75">
      <c r="A95" s="5"/>
      <c r="B95" s="5"/>
      <c r="C95" s="32" t="s">
        <v>372</v>
      </c>
      <c r="D95" s="34" t="s">
        <v>609</v>
      </c>
      <c r="E95" s="12">
        <v>25800000</v>
      </c>
      <c r="F95" s="12">
        <v>6450000</v>
      </c>
      <c r="G95" s="12">
        <v>6450000</v>
      </c>
      <c r="H95" s="12">
        <v>6450000</v>
      </c>
      <c r="I95" s="12">
        <v>6450000</v>
      </c>
    </row>
    <row r="96" spans="1:9" s="48" customFormat="1" ht="12.75">
      <c r="A96" s="5"/>
      <c r="B96" s="5"/>
      <c r="C96" s="169" t="s">
        <v>123</v>
      </c>
      <c r="D96" s="34" t="s">
        <v>295</v>
      </c>
      <c r="E96" s="12">
        <v>494900</v>
      </c>
      <c r="F96" s="12">
        <v>100000</v>
      </c>
      <c r="G96" s="12">
        <v>250000</v>
      </c>
      <c r="H96" s="12">
        <v>72900</v>
      </c>
      <c r="I96" s="12">
        <v>72000</v>
      </c>
    </row>
    <row r="97" spans="1:9" s="48" customFormat="1" ht="12.75">
      <c r="A97" s="5"/>
      <c r="B97" s="5"/>
      <c r="C97" s="169" t="s">
        <v>124</v>
      </c>
      <c r="D97" s="34" t="s">
        <v>613</v>
      </c>
      <c r="E97" s="12">
        <v>69500</v>
      </c>
      <c r="F97" s="12"/>
      <c r="G97" s="12">
        <v>9500</v>
      </c>
      <c r="H97" s="12">
        <v>30000</v>
      </c>
      <c r="I97" s="12">
        <v>30000</v>
      </c>
    </row>
    <row r="98" spans="1:9" s="48" customFormat="1" ht="25.5">
      <c r="A98" s="5"/>
      <c r="B98" s="5"/>
      <c r="C98" s="169" t="s">
        <v>125</v>
      </c>
      <c r="D98" s="173" t="s">
        <v>55</v>
      </c>
      <c r="E98" s="12">
        <v>500000</v>
      </c>
      <c r="F98" s="12"/>
      <c r="G98" s="12">
        <v>100000</v>
      </c>
      <c r="H98" s="12">
        <v>200000</v>
      </c>
      <c r="I98" s="12">
        <v>200000</v>
      </c>
    </row>
    <row r="99" spans="1:9" s="48" customFormat="1" ht="12.75">
      <c r="A99" s="5"/>
      <c r="B99" s="5"/>
      <c r="C99" s="169" t="s">
        <v>126</v>
      </c>
      <c r="D99" s="173" t="s">
        <v>55</v>
      </c>
      <c r="E99" s="12">
        <v>50000</v>
      </c>
      <c r="F99" s="12"/>
      <c r="G99" s="12">
        <v>50000</v>
      </c>
      <c r="H99" s="12"/>
      <c r="I99" s="12"/>
    </row>
    <row r="100" spans="1:9" s="48" customFormat="1" ht="25.5">
      <c r="A100" s="5"/>
      <c r="B100" s="5"/>
      <c r="C100" s="169" t="s">
        <v>127</v>
      </c>
      <c r="D100" s="15" t="s">
        <v>54</v>
      </c>
      <c r="E100" s="12">
        <v>6837</v>
      </c>
      <c r="F100" s="12">
        <v>2300</v>
      </c>
      <c r="G100" s="12">
        <v>2300</v>
      </c>
      <c r="H100" s="12"/>
      <c r="I100" s="12">
        <v>2237</v>
      </c>
    </row>
    <row r="101" spans="1:9" ht="12.75">
      <c r="A101" s="5"/>
      <c r="B101" s="10"/>
      <c r="C101" s="169" t="s">
        <v>128</v>
      </c>
      <c r="D101" s="34" t="s">
        <v>613</v>
      </c>
      <c r="E101" s="12">
        <v>454000</v>
      </c>
      <c r="F101" s="12"/>
      <c r="G101" s="12">
        <v>54000</v>
      </c>
      <c r="H101" s="12">
        <v>200000</v>
      </c>
      <c r="I101" s="12">
        <v>200000</v>
      </c>
    </row>
    <row r="102" spans="1:9" ht="12.75">
      <c r="A102" s="5"/>
      <c r="B102" s="10"/>
      <c r="C102" s="169" t="s">
        <v>129</v>
      </c>
      <c r="D102" s="173" t="s">
        <v>55</v>
      </c>
      <c r="E102" s="12">
        <v>69000</v>
      </c>
      <c r="F102" s="12"/>
      <c r="G102" s="12"/>
      <c r="H102" s="12">
        <v>69000</v>
      </c>
      <c r="I102" s="12"/>
    </row>
    <row r="103" spans="1:9" ht="25.5">
      <c r="A103" s="5"/>
      <c r="B103" s="10"/>
      <c r="C103" s="169" t="s">
        <v>130</v>
      </c>
      <c r="D103" s="173" t="s">
        <v>55</v>
      </c>
      <c r="E103" s="12">
        <v>40000</v>
      </c>
      <c r="F103" s="12">
        <v>10000</v>
      </c>
      <c r="G103" s="12">
        <v>30000</v>
      </c>
      <c r="H103" s="12"/>
      <c r="I103" s="12"/>
    </row>
    <row r="104" spans="1:9" s="48" customFormat="1" ht="25.5">
      <c r="A104" s="5"/>
      <c r="B104" s="5">
        <v>75045</v>
      </c>
      <c r="C104" s="13" t="s">
        <v>610</v>
      </c>
      <c r="D104" s="29" t="s">
        <v>611</v>
      </c>
      <c r="E104" s="15">
        <f>E105+E106</f>
        <v>37500</v>
      </c>
      <c r="F104" s="15">
        <f>F105+F106</f>
        <v>31400</v>
      </c>
      <c r="G104" s="15">
        <f>G105+G106</f>
        <v>6100</v>
      </c>
      <c r="H104" s="15">
        <f>H105+H106</f>
        <v>0</v>
      </c>
      <c r="I104" s="15">
        <f>I105+I106</f>
        <v>0</v>
      </c>
    </row>
    <row r="105" spans="1:9" ht="25.5">
      <c r="A105" s="10"/>
      <c r="B105" s="10"/>
      <c r="C105" s="168" t="s">
        <v>117</v>
      </c>
      <c r="D105" s="45"/>
      <c r="E105" s="12">
        <v>14500</v>
      </c>
      <c r="F105" s="12">
        <v>12400</v>
      </c>
      <c r="G105" s="12">
        <v>2100</v>
      </c>
      <c r="H105" s="12"/>
      <c r="I105" s="12"/>
    </row>
    <row r="106" spans="1:9" ht="25.5">
      <c r="A106" s="10"/>
      <c r="B106" s="10"/>
      <c r="C106" s="64" t="s">
        <v>131</v>
      </c>
      <c r="D106" s="59"/>
      <c r="E106" s="12">
        <v>23000</v>
      </c>
      <c r="F106" s="12">
        <v>19000</v>
      </c>
      <c r="G106" s="12">
        <v>4000</v>
      </c>
      <c r="H106" s="12"/>
      <c r="I106" s="12"/>
    </row>
    <row r="107" spans="1:9" s="48" customFormat="1" ht="12.75">
      <c r="A107" s="5"/>
      <c r="B107" s="5">
        <v>75095</v>
      </c>
      <c r="C107" s="13" t="s">
        <v>573</v>
      </c>
      <c r="D107" s="45"/>
      <c r="E107" s="15">
        <f>E108+E109+E110</f>
        <v>2383800</v>
      </c>
      <c r="F107" s="15">
        <f>F108+F109+F110</f>
        <v>659900</v>
      </c>
      <c r="G107" s="15">
        <f>G108+G109+G110</f>
        <v>574700</v>
      </c>
      <c r="H107" s="15">
        <f>H108+H109+H110</f>
        <v>574600</v>
      </c>
      <c r="I107" s="15">
        <f>I108+I109+I110</f>
        <v>574600</v>
      </c>
    </row>
    <row r="108" spans="1:9" ht="12.75">
      <c r="A108" s="5"/>
      <c r="B108" s="10"/>
      <c r="C108" s="32" t="s">
        <v>372</v>
      </c>
      <c r="D108" s="34" t="s">
        <v>613</v>
      </c>
      <c r="E108" s="12">
        <v>797000</v>
      </c>
      <c r="F108" s="12">
        <v>199000</v>
      </c>
      <c r="G108" s="12">
        <v>199400</v>
      </c>
      <c r="H108" s="12">
        <v>199300</v>
      </c>
      <c r="I108" s="12">
        <v>199300</v>
      </c>
    </row>
    <row r="109" spans="1:9" ht="12.75">
      <c r="A109" s="10"/>
      <c r="B109" s="10"/>
      <c r="C109" s="32" t="s">
        <v>612</v>
      </c>
      <c r="D109" s="34" t="s">
        <v>613</v>
      </c>
      <c r="E109" s="12">
        <v>1269800</v>
      </c>
      <c r="F109" s="12">
        <v>383900</v>
      </c>
      <c r="G109" s="12">
        <v>295300</v>
      </c>
      <c r="H109" s="12">
        <v>295300</v>
      </c>
      <c r="I109" s="12">
        <v>295300</v>
      </c>
    </row>
    <row r="110" spans="1:9" ht="25.5">
      <c r="A110" s="10"/>
      <c r="B110" s="10"/>
      <c r="C110" s="32" t="s">
        <v>614</v>
      </c>
      <c r="D110" s="29" t="s">
        <v>200</v>
      </c>
      <c r="E110" s="12">
        <v>317000</v>
      </c>
      <c r="F110" s="12">
        <v>77000</v>
      </c>
      <c r="G110" s="12">
        <v>80000</v>
      </c>
      <c r="H110" s="12">
        <v>80000</v>
      </c>
      <c r="I110" s="12">
        <v>80000</v>
      </c>
    </row>
    <row r="111" spans="1:9" ht="25.5">
      <c r="A111" s="2">
        <v>751</v>
      </c>
      <c r="B111" s="2"/>
      <c r="C111" s="4" t="s">
        <v>246</v>
      </c>
      <c r="D111" s="82"/>
      <c r="E111" s="4">
        <f aca="true" t="shared" si="1" ref="E111:I112">E112</f>
        <v>20113</v>
      </c>
      <c r="F111" s="4">
        <f t="shared" si="1"/>
        <v>5030</v>
      </c>
      <c r="G111" s="4">
        <f t="shared" si="1"/>
        <v>5030</v>
      </c>
      <c r="H111" s="4">
        <f t="shared" si="1"/>
        <v>5030</v>
      </c>
      <c r="I111" s="4">
        <f t="shared" si="1"/>
        <v>5023</v>
      </c>
    </row>
    <row r="112" spans="1:9" s="48" customFormat="1" ht="25.5">
      <c r="A112" s="5"/>
      <c r="B112" s="5">
        <v>75101</v>
      </c>
      <c r="C112" s="13" t="s">
        <v>247</v>
      </c>
      <c r="D112" s="34" t="s">
        <v>251</v>
      </c>
      <c r="E112" s="15">
        <f t="shared" si="1"/>
        <v>20113</v>
      </c>
      <c r="F112" s="15">
        <f t="shared" si="1"/>
        <v>5030</v>
      </c>
      <c r="G112" s="15">
        <f t="shared" si="1"/>
        <v>5030</v>
      </c>
      <c r="H112" s="15">
        <f t="shared" si="1"/>
        <v>5030</v>
      </c>
      <c r="I112" s="15">
        <f t="shared" si="1"/>
        <v>5023</v>
      </c>
    </row>
    <row r="113" spans="1:9" ht="12.75">
      <c r="A113" s="10"/>
      <c r="B113" s="10"/>
      <c r="C113" s="32" t="s">
        <v>371</v>
      </c>
      <c r="E113" s="12">
        <v>20113</v>
      </c>
      <c r="F113" s="19">
        <v>5030</v>
      </c>
      <c r="G113" s="19">
        <v>5030</v>
      </c>
      <c r="H113" s="19">
        <v>5030</v>
      </c>
      <c r="I113" s="19">
        <v>5023</v>
      </c>
    </row>
    <row r="114" spans="1:9" ht="12.75">
      <c r="A114" s="10"/>
      <c r="B114" s="10"/>
      <c r="C114" s="32"/>
      <c r="D114" s="34"/>
      <c r="E114" s="12"/>
      <c r="F114" s="14"/>
      <c r="G114" s="14"/>
      <c r="H114" s="14"/>
      <c r="I114" s="14"/>
    </row>
    <row r="115" spans="1:9" ht="25.5">
      <c r="A115" s="2">
        <v>754</v>
      </c>
      <c r="B115" s="2"/>
      <c r="C115" s="4" t="s">
        <v>615</v>
      </c>
      <c r="D115" s="82"/>
      <c r="E115" s="4">
        <f>E116+E119+E122+E127+E131+E129+E133</f>
        <v>11603100</v>
      </c>
      <c r="F115" s="4">
        <f>F116+F119+F122+F127+F131+F129+F133</f>
        <v>2918200</v>
      </c>
      <c r="G115" s="4">
        <f>G116+G119+G122+G127+G131+G129+G133</f>
        <v>2908300</v>
      </c>
      <c r="H115" s="4">
        <f>H116+H119+H122+H127+H131+H129+H133</f>
        <v>3154500</v>
      </c>
      <c r="I115" s="4">
        <f>I116+I119+I122+I127+I131+I129+I133</f>
        <v>2622100</v>
      </c>
    </row>
    <row r="116" spans="1:9" s="48" customFormat="1" ht="12.75">
      <c r="A116" s="5"/>
      <c r="B116" s="5">
        <v>75405</v>
      </c>
      <c r="C116" s="13" t="s">
        <v>616</v>
      </c>
      <c r="E116" s="8">
        <f>E118</f>
        <v>210000</v>
      </c>
      <c r="F116" s="8">
        <f>F118</f>
        <v>66900</v>
      </c>
      <c r="G116" s="8">
        <f>G118</f>
        <v>55500</v>
      </c>
      <c r="H116" s="8">
        <f>H118</f>
        <v>43800</v>
      </c>
      <c r="I116" s="8">
        <f>I118</f>
        <v>43800</v>
      </c>
    </row>
    <row r="117" spans="1:9" ht="12.75">
      <c r="A117" s="5"/>
      <c r="B117" s="5"/>
      <c r="C117" s="15" t="s">
        <v>618</v>
      </c>
      <c r="E117" s="97"/>
      <c r="F117" s="12"/>
      <c r="G117" s="12"/>
      <c r="H117" s="12"/>
      <c r="I117" s="12"/>
    </row>
    <row r="118" spans="1:9" ht="12.75">
      <c r="A118" s="5"/>
      <c r="B118" s="5"/>
      <c r="C118" s="32" t="s">
        <v>372</v>
      </c>
      <c r="D118" s="34" t="s">
        <v>617</v>
      </c>
      <c r="E118" s="12">
        <v>210000</v>
      </c>
      <c r="F118" s="12">
        <v>66900</v>
      </c>
      <c r="G118" s="12">
        <v>55500</v>
      </c>
      <c r="H118" s="12">
        <v>43800</v>
      </c>
      <c r="I118" s="12">
        <v>43800</v>
      </c>
    </row>
    <row r="119" spans="1:9" s="48" customFormat="1" ht="12.75">
      <c r="A119" s="5"/>
      <c r="B119" s="5">
        <v>75411</v>
      </c>
      <c r="C119" s="13" t="s">
        <v>619</v>
      </c>
      <c r="E119" s="15">
        <f>E120+E121</f>
        <v>8307000</v>
      </c>
      <c r="F119" s="15">
        <f>F120+F121</f>
        <v>2001800</v>
      </c>
      <c r="G119" s="15">
        <f>G120+G121</f>
        <v>2147800</v>
      </c>
      <c r="H119" s="15">
        <f>H120+H121</f>
        <v>2201700</v>
      </c>
      <c r="I119" s="15">
        <f>I120+I121</f>
        <v>1955700</v>
      </c>
    </row>
    <row r="120" spans="1:9" ht="25.5">
      <c r="A120" s="5"/>
      <c r="B120" s="10"/>
      <c r="C120" s="168" t="s">
        <v>117</v>
      </c>
      <c r="D120" s="29" t="s">
        <v>620</v>
      </c>
      <c r="E120" s="12">
        <v>8007000</v>
      </c>
      <c r="F120" s="12">
        <v>2001800</v>
      </c>
      <c r="G120" s="12">
        <v>2047800</v>
      </c>
      <c r="H120" s="12">
        <v>2001700</v>
      </c>
      <c r="I120" s="12">
        <v>1955700</v>
      </c>
    </row>
    <row r="121" spans="1:9" ht="12.75">
      <c r="A121" s="5"/>
      <c r="B121" s="10"/>
      <c r="C121" s="11" t="s">
        <v>331</v>
      </c>
      <c r="D121" s="34" t="s">
        <v>578</v>
      </c>
      <c r="E121" s="12">
        <v>300000</v>
      </c>
      <c r="F121" s="12"/>
      <c r="G121" s="12">
        <v>100000</v>
      </c>
      <c r="H121" s="12">
        <v>200000</v>
      </c>
      <c r="I121" s="12"/>
    </row>
    <row r="122" spans="1:12" s="48" customFormat="1" ht="25.5">
      <c r="A122" s="5"/>
      <c r="B122" s="5">
        <v>75412</v>
      </c>
      <c r="C122" s="13" t="s">
        <v>621</v>
      </c>
      <c r="D122" s="29" t="s">
        <v>611</v>
      </c>
      <c r="E122" s="15">
        <f>SUM(E123:E126)</f>
        <v>492100</v>
      </c>
      <c r="F122" s="15">
        <f>SUM(F123:F126)</f>
        <v>78000</v>
      </c>
      <c r="G122" s="15">
        <f>SUM(G123:G126)</f>
        <v>53000</v>
      </c>
      <c r="H122" s="15">
        <f>SUM(H123:H126)</f>
        <v>301500</v>
      </c>
      <c r="I122" s="15">
        <f>SUM(I123:I126)</f>
        <v>59600</v>
      </c>
      <c r="J122" s="27"/>
      <c r="K122" s="27"/>
      <c r="L122" s="27"/>
    </row>
    <row r="123" spans="1:12" s="48" customFormat="1" ht="12.75">
      <c r="A123" s="5"/>
      <c r="B123" s="5"/>
      <c r="C123" s="32" t="s">
        <v>372</v>
      </c>
      <c r="D123" s="29"/>
      <c r="E123" s="12">
        <v>241600</v>
      </c>
      <c r="F123" s="12">
        <v>78000</v>
      </c>
      <c r="G123" s="12">
        <v>53000</v>
      </c>
      <c r="H123" s="12">
        <v>51000</v>
      </c>
      <c r="I123" s="12">
        <v>59600</v>
      </c>
      <c r="J123" s="27"/>
      <c r="K123" s="27"/>
      <c r="L123" s="27"/>
    </row>
    <row r="124" spans="1:12" s="48" customFormat="1" ht="25.5">
      <c r="A124" s="5"/>
      <c r="B124" s="5"/>
      <c r="C124" s="64" t="s">
        <v>132</v>
      </c>
      <c r="D124" s="29"/>
      <c r="E124" s="12">
        <v>5500</v>
      </c>
      <c r="F124" s="12"/>
      <c r="G124" s="12"/>
      <c r="H124" s="12">
        <v>5500</v>
      </c>
      <c r="I124" s="12"/>
      <c r="J124" s="27"/>
      <c r="K124" s="27"/>
      <c r="L124" s="27"/>
    </row>
    <row r="125" spans="1:12" s="48" customFormat="1" ht="25.5">
      <c r="A125" s="5"/>
      <c r="B125" s="5"/>
      <c r="C125" s="64" t="s">
        <v>133</v>
      </c>
      <c r="D125" s="29"/>
      <c r="E125" s="12">
        <v>45000</v>
      </c>
      <c r="F125" s="12"/>
      <c r="G125" s="12"/>
      <c r="H125" s="12">
        <v>45000</v>
      </c>
      <c r="I125" s="12"/>
      <c r="J125" s="27"/>
      <c r="K125" s="27"/>
      <c r="L125" s="27"/>
    </row>
    <row r="126" spans="1:12" s="48" customFormat="1" ht="12.75">
      <c r="A126" s="5"/>
      <c r="B126" s="5"/>
      <c r="C126" s="64" t="s">
        <v>124</v>
      </c>
      <c r="D126" s="29"/>
      <c r="E126" s="12">
        <v>200000</v>
      </c>
      <c r="F126" s="12"/>
      <c r="G126" s="12"/>
      <c r="H126" s="12">
        <v>200000</v>
      </c>
      <c r="I126" s="12"/>
      <c r="J126" s="27"/>
      <c r="K126" s="27"/>
      <c r="L126" s="27"/>
    </row>
    <row r="127" spans="1:12" s="48" customFormat="1" ht="25.5">
      <c r="A127" s="5"/>
      <c r="B127" s="5">
        <v>75414</v>
      </c>
      <c r="C127" s="13" t="s">
        <v>622</v>
      </c>
      <c r="D127" s="29" t="s">
        <v>611</v>
      </c>
      <c r="E127" s="15">
        <f>E128</f>
        <v>7000</v>
      </c>
      <c r="F127" s="15"/>
      <c r="G127" s="15">
        <v>3500</v>
      </c>
      <c r="H127" s="15"/>
      <c r="I127" s="15">
        <v>3500</v>
      </c>
      <c r="J127" s="27"/>
      <c r="K127" s="27"/>
      <c r="L127" s="27"/>
    </row>
    <row r="128" spans="1:12" ht="38.25">
      <c r="A128" s="5"/>
      <c r="B128" s="10"/>
      <c r="C128" s="168" t="s">
        <v>122</v>
      </c>
      <c r="D128" s="45"/>
      <c r="E128" s="12">
        <v>7000</v>
      </c>
      <c r="F128" s="12"/>
      <c r="G128" s="12"/>
      <c r="H128" s="15"/>
      <c r="I128" s="12"/>
      <c r="J128" s="111"/>
      <c r="K128" s="27"/>
      <c r="L128" s="111"/>
    </row>
    <row r="129" spans="1:12" s="48" customFormat="1" ht="25.5">
      <c r="A129" s="5"/>
      <c r="B129" s="5">
        <v>75415</v>
      </c>
      <c r="C129" s="13" t="s">
        <v>250</v>
      </c>
      <c r="D129" s="129" t="s">
        <v>297</v>
      </c>
      <c r="E129" s="15">
        <f>E130</f>
        <v>70000</v>
      </c>
      <c r="F129" s="15"/>
      <c r="G129" s="15">
        <v>30000</v>
      </c>
      <c r="H129" s="15">
        <v>40000</v>
      </c>
      <c r="I129" s="15"/>
      <c r="J129" s="27"/>
      <c r="K129" s="27"/>
      <c r="L129" s="27"/>
    </row>
    <row r="130" spans="1:12" ht="12.75">
      <c r="A130" s="5"/>
      <c r="B130" s="10"/>
      <c r="C130" s="11" t="s">
        <v>277</v>
      </c>
      <c r="D130" s="45"/>
      <c r="E130" s="12">
        <v>70000</v>
      </c>
      <c r="F130" s="12"/>
      <c r="G130" s="130"/>
      <c r="H130" s="130"/>
      <c r="I130" s="12"/>
      <c r="J130" s="111"/>
      <c r="K130" s="27"/>
      <c r="L130" s="111"/>
    </row>
    <row r="131" spans="1:12" s="48" customFormat="1" ht="12.75">
      <c r="A131" s="5"/>
      <c r="B131" s="5">
        <v>75416</v>
      </c>
      <c r="C131" s="13" t="s">
        <v>623</v>
      </c>
      <c r="D131" s="34" t="s">
        <v>623</v>
      </c>
      <c r="E131" s="15">
        <f>E132</f>
        <v>2486000</v>
      </c>
      <c r="F131" s="15">
        <v>770000</v>
      </c>
      <c r="G131" s="15">
        <v>600000</v>
      </c>
      <c r="H131" s="15">
        <v>558000</v>
      </c>
      <c r="I131" s="15">
        <v>558000</v>
      </c>
      <c r="J131" s="27"/>
      <c r="K131" s="27"/>
      <c r="L131" s="27"/>
    </row>
    <row r="132" spans="1:12" s="48" customFormat="1" ht="12.75">
      <c r="A132" s="5"/>
      <c r="B132" s="5"/>
      <c r="C132" s="32" t="s">
        <v>372</v>
      </c>
      <c r="E132" s="12">
        <v>2486000</v>
      </c>
      <c r="F132" s="15"/>
      <c r="G132" s="15"/>
      <c r="H132" s="15"/>
      <c r="I132" s="15"/>
      <c r="J132" s="27"/>
      <c r="K132" s="27"/>
      <c r="L132" s="27"/>
    </row>
    <row r="133" spans="1:12" s="48" customFormat="1" ht="12.75">
      <c r="A133" s="5"/>
      <c r="B133" s="5">
        <v>75478</v>
      </c>
      <c r="C133" s="13" t="s">
        <v>257</v>
      </c>
      <c r="D133" s="34"/>
      <c r="E133" s="15">
        <f>E134</f>
        <v>31000</v>
      </c>
      <c r="F133" s="15">
        <v>1500</v>
      </c>
      <c r="G133" s="15">
        <v>18500</v>
      </c>
      <c r="H133" s="15">
        <v>9500</v>
      </c>
      <c r="I133" s="15">
        <v>1500</v>
      </c>
      <c r="J133" s="27"/>
      <c r="K133" s="27"/>
      <c r="L133" s="27"/>
    </row>
    <row r="134" spans="1:12" s="48" customFormat="1" ht="25.5">
      <c r="A134" s="5"/>
      <c r="B134" s="5"/>
      <c r="C134" s="32" t="s">
        <v>372</v>
      </c>
      <c r="D134" s="136" t="s">
        <v>611</v>
      </c>
      <c r="E134" s="12">
        <v>31000</v>
      </c>
      <c r="F134" s="137"/>
      <c r="G134" s="137"/>
      <c r="H134" s="138"/>
      <c r="I134" s="137"/>
      <c r="J134" s="27"/>
      <c r="K134" s="27"/>
      <c r="L134" s="27"/>
    </row>
    <row r="135" spans="1:12" s="48" customFormat="1" ht="51">
      <c r="A135" s="2">
        <v>756</v>
      </c>
      <c r="B135" s="2"/>
      <c r="C135" s="4" t="s">
        <v>326</v>
      </c>
      <c r="D135" s="4"/>
      <c r="E135" s="4">
        <f>E136</f>
        <v>396400</v>
      </c>
      <c r="F135" s="4">
        <f>F136</f>
        <v>112500</v>
      </c>
      <c r="G135" s="4">
        <f>G136</f>
        <v>112500</v>
      </c>
      <c r="H135" s="4">
        <f>H136</f>
        <v>98500</v>
      </c>
      <c r="I135" s="4">
        <f>I136</f>
        <v>72900</v>
      </c>
      <c r="J135" s="27"/>
      <c r="K135" s="27"/>
      <c r="L135" s="27"/>
    </row>
    <row r="136" spans="1:12" s="48" customFormat="1" ht="25.5">
      <c r="A136" s="5"/>
      <c r="B136" s="5">
        <v>75647</v>
      </c>
      <c r="C136" s="175" t="s">
        <v>327</v>
      </c>
      <c r="D136" s="9"/>
      <c r="E136" s="8">
        <f>E137+E138</f>
        <v>396400</v>
      </c>
      <c r="F136" s="8">
        <f>F137+F138</f>
        <v>112500</v>
      </c>
      <c r="G136" s="8">
        <f>G137+G138</f>
        <v>112500</v>
      </c>
      <c r="H136" s="8">
        <f>H137+H138</f>
        <v>98500</v>
      </c>
      <c r="I136" s="8">
        <f>I137+I138</f>
        <v>72900</v>
      </c>
      <c r="J136" s="27"/>
      <c r="K136" s="27"/>
      <c r="L136" s="27"/>
    </row>
    <row r="137" spans="1:12" s="48" customFormat="1" ht="12.75">
      <c r="A137" s="5"/>
      <c r="B137" s="5"/>
      <c r="C137" s="32" t="s">
        <v>372</v>
      </c>
      <c r="D137" s="15" t="s">
        <v>613</v>
      </c>
      <c r="E137" s="12">
        <v>266400</v>
      </c>
      <c r="F137" s="174">
        <v>80000</v>
      </c>
      <c r="G137" s="174">
        <v>80000</v>
      </c>
      <c r="H137" s="174">
        <v>66000</v>
      </c>
      <c r="I137" s="174">
        <v>40400</v>
      </c>
      <c r="J137" s="27"/>
      <c r="K137" s="27"/>
      <c r="L137" s="27"/>
    </row>
    <row r="138" spans="1:12" s="48" customFormat="1" ht="25.5">
      <c r="A138" s="5"/>
      <c r="B138" s="5"/>
      <c r="C138" s="139" t="s">
        <v>328</v>
      </c>
      <c r="D138" s="112" t="s">
        <v>298</v>
      </c>
      <c r="E138" s="40">
        <v>130000</v>
      </c>
      <c r="F138" s="174">
        <v>32500</v>
      </c>
      <c r="G138" s="174">
        <v>32500</v>
      </c>
      <c r="H138" s="174">
        <v>32500</v>
      </c>
      <c r="I138" s="174">
        <v>32500</v>
      </c>
      <c r="J138" s="27"/>
      <c r="K138" s="27"/>
      <c r="L138" s="27"/>
    </row>
    <row r="139" spans="1:12" ht="22.5" customHeight="1">
      <c r="A139" s="2">
        <v>757</v>
      </c>
      <c r="B139" s="2"/>
      <c r="C139" s="4" t="s">
        <v>624</v>
      </c>
      <c r="D139" s="82"/>
      <c r="E139" s="4">
        <f aca="true" t="shared" si="2" ref="E139:I140">E140</f>
        <v>2820000</v>
      </c>
      <c r="F139" s="4">
        <f t="shared" si="2"/>
        <v>242000</v>
      </c>
      <c r="G139" s="4">
        <f t="shared" si="2"/>
        <v>342000</v>
      </c>
      <c r="H139" s="4">
        <f t="shared" si="2"/>
        <v>871000</v>
      </c>
      <c r="I139" s="127">
        <f t="shared" si="2"/>
        <v>1365000</v>
      </c>
      <c r="J139" s="111"/>
      <c r="K139" s="27"/>
      <c r="L139" s="111"/>
    </row>
    <row r="140" spans="1:12" ht="25.5">
      <c r="A140" s="5"/>
      <c r="B140" s="5">
        <v>75702</v>
      </c>
      <c r="C140" s="13" t="s">
        <v>625</v>
      </c>
      <c r="D140" s="34" t="s">
        <v>298</v>
      </c>
      <c r="E140" s="15">
        <f t="shared" si="2"/>
        <v>2820000</v>
      </c>
      <c r="F140" s="15">
        <f t="shared" si="2"/>
        <v>242000</v>
      </c>
      <c r="G140" s="15">
        <f t="shared" si="2"/>
        <v>342000</v>
      </c>
      <c r="H140" s="15">
        <f t="shared" si="2"/>
        <v>871000</v>
      </c>
      <c r="I140" s="15">
        <f t="shared" si="2"/>
        <v>1365000</v>
      </c>
      <c r="J140" s="111"/>
      <c r="K140" s="27"/>
      <c r="L140" s="111"/>
    </row>
    <row r="141" spans="1:12" ht="12.75">
      <c r="A141" s="10"/>
      <c r="B141" s="10"/>
      <c r="C141" s="32" t="s">
        <v>281</v>
      </c>
      <c r="D141" s="64"/>
      <c r="E141" s="12">
        <v>2820000</v>
      </c>
      <c r="F141" s="12">
        <v>242000</v>
      </c>
      <c r="G141" s="12">
        <v>342000</v>
      </c>
      <c r="H141" s="12">
        <v>871000</v>
      </c>
      <c r="I141" s="12">
        <v>1365000</v>
      </c>
      <c r="J141" s="111"/>
      <c r="K141" s="27"/>
      <c r="L141" s="111"/>
    </row>
    <row r="142" spans="1:12" ht="23.25" customHeight="1">
      <c r="A142" s="2">
        <v>758</v>
      </c>
      <c r="B142" s="2"/>
      <c r="C142" s="4" t="s">
        <v>626</v>
      </c>
      <c r="D142" s="82"/>
      <c r="E142" s="4">
        <f>E143+E146</f>
        <v>12775269</v>
      </c>
      <c r="F142" s="4">
        <f>F143+F146</f>
        <v>2074650</v>
      </c>
      <c r="G142" s="4">
        <f>G143+G146</f>
        <v>3174650</v>
      </c>
      <c r="H142" s="4">
        <f>H143+H146</f>
        <v>3674650</v>
      </c>
      <c r="I142" s="4">
        <f>I143+I146</f>
        <v>3851319</v>
      </c>
      <c r="J142" s="111"/>
      <c r="K142" s="27"/>
      <c r="L142" s="111"/>
    </row>
    <row r="143" spans="1:12" s="48" customFormat="1" ht="12.75">
      <c r="A143" s="5"/>
      <c r="B143" s="5">
        <v>75818</v>
      </c>
      <c r="C143" s="13" t="s">
        <v>627</v>
      </c>
      <c r="D143" s="34" t="s">
        <v>282</v>
      </c>
      <c r="E143" s="15">
        <f>E144+E145</f>
        <v>8476650</v>
      </c>
      <c r="F143" s="8">
        <v>1000000</v>
      </c>
      <c r="G143" s="8">
        <v>2100000</v>
      </c>
      <c r="H143" s="8">
        <v>2600000</v>
      </c>
      <c r="I143" s="8">
        <v>2776650</v>
      </c>
      <c r="J143" s="27"/>
      <c r="K143" s="27"/>
      <c r="L143" s="27"/>
    </row>
    <row r="144" spans="1:12" ht="15" customHeight="1">
      <c r="A144" s="5"/>
      <c r="B144" s="10"/>
      <c r="C144" s="32" t="s">
        <v>28</v>
      </c>
      <c r="D144" s="64"/>
      <c r="E144" s="12">
        <v>3000000</v>
      </c>
      <c r="F144" s="12"/>
      <c r="G144" s="12"/>
      <c r="H144" s="12"/>
      <c r="I144" s="12"/>
      <c r="J144" s="111"/>
      <c r="K144" s="27"/>
      <c r="L144" s="111"/>
    </row>
    <row r="145" spans="1:12" ht="12.75">
      <c r="A145" s="5"/>
      <c r="B145" s="10"/>
      <c r="C145" s="32" t="s">
        <v>628</v>
      </c>
      <c r="D145" s="64"/>
      <c r="E145" s="12">
        <v>5476650</v>
      </c>
      <c r="F145" s="12"/>
      <c r="G145" s="12"/>
      <c r="H145" s="12"/>
      <c r="I145" s="12"/>
      <c r="J145" s="111"/>
      <c r="K145" s="27"/>
      <c r="L145" s="111"/>
    </row>
    <row r="146" spans="1:12" ht="12.75">
      <c r="A146" s="5"/>
      <c r="B146" s="166">
        <v>75832</v>
      </c>
      <c r="C146" s="45" t="s">
        <v>228</v>
      </c>
      <c r="D146" s="64"/>
      <c r="E146" s="15">
        <f>E147</f>
        <v>4298619</v>
      </c>
      <c r="F146" s="15">
        <f>F147</f>
        <v>1074650</v>
      </c>
      <c r="G146" s="15">
        <f>G147</f>
        <v>1074650</v>
      </c>
      <c r="H146" s="15">
        <f>H147</f>
        <v>1074650</v>
      </c>
      <c r="I146" s="15">
        <f>I147</f>
        <v>1074669</v>
      </c>
      <c r="J146" s="111"/>
      <c r="K146" s="27"/>
      <c r="L146" s="111"/>
    </row>
    <row r="147" spans="1:12" ht="12.75">
      <c r="A147" s="5"/>
      <c r="B147" s="166"/>
      <c r="C147" s="64" t="s">
        <v>134</v>
      </c>
      <c r="D147" s="64"/>
      <c r="E147" s="12">
        <v>4298619</v>
      </c>
      <c r="F147" s="12">
        <v>1074650</v>
      </c>
      <c r="G147" s="12">
        <v>1074650</v>
      </c>
      <c r="H147" s="12">
        <v>1074650</v>
      </c>
      <c r="I147" s="12">
        <v>1074669</v>
      </c>
      <c r="J147" s="111"/>
      <c r="K147" s="27"/>
      <c r="L147" s="111"/>
    </row>
    <row r="148" spans="1:12" ht="27.75" customHeight="1">
      <c r="A148" s="114">
        <v>801</v>
      </c>
      <c r="B148" s="114"/>
      <c r="C148" s="115" t="s">
        <v>629</v>
      </c>
      <c r="D148" s="102"/>
      <c r="E148" s="115">
        <f>E149+E198+E206+E273+E276+E302+E306+E322+E342+E367+E370+E374+E379+E382+E385+E388+E390</f>
        <v>145042471</v>
      </c>
      <c r="F148" s="115">
        <f>F149+F198+F206+F273+F276+F302+F306+F322+F342+F367+F370+F374+F379+F382+F385+F388+F390</f>
        <v>44089800</v>
      </c>
      <c r="G148" s="115">
        <f>G149+G198+G206+G273+G276+G302+G306+G322+G342+G367+G370+G374+G379+G382+G385+G388+G390</f>
        <v>37654150</v>
      </c>
      <c r="H148" s="115">
        <f>H149+H198+H206+H273+H276+H302+H306+H322+H342+H367+H370+H374+H379+H382+H385+H388+H390</f>
        <v>32235473</v>
      </c>
      <c r="I148" s="115">
        <f>I149+I198+I206+I273+I276+I302+I306+I322+I342+I367+I370+I374+I379+I382+I385+I388+I390</f>
        <v>31063048</v>
      </c>
      <c r="J148" s="111"/>
      <c r="K148" s="27"/>
      <c r="L148" s="111"/>
    </row>
    <row r="149" spans="1:12" ht="12.75" customHeight="1">
      <c r="A149" s="70"/>
      <c r="B149" s="70">
        <v>80101</v>
      </c>
      <c r="C149" s="71" t="s">
        <v>630</v>
      </c>
      <c r="D149" s="29"/>
      <c r="E149" s="14">
        <f>E151+E153+E156+E159+E161+E163+E165+E167+E169+E171+E173+E175+E178+E181+E184+E186+E188+E190+E193</f>
        <v>35914298</v>
      </c>
      <c r="F149" s="14">
        <f>F151+F153+F156+F159+F161+F163+F165+F167+F169+F171+F173+F175+F178+F181+F184+F186+F188+F190+F193</f>
        <v>11655300</v>
      </c>
      <c r="G149" s="14">
        <f>G151+G153+G156+G159+G161+G163+G165+G167+G169+G171+G173+G175+G178+G181+G184+G186+G188+G190+G193</f>
        <v>8933700</v>
      </c>
      <c r="H149" s="14">
        <f>H151+H153+H156+H159+H161+H163+H165+H167+H169+H171+H173+H175+H178+H181+H184+H186+H188+H190+H193</f>
        <v>7846500</v>
      </c>
      <c r="I149" s="14">
        <f>I151+I153+I156+I159+I161+I163+I165+I167+I169+I171+I173+I175+I178+I181+I184+I186+I188+I190+I193</f>
        <v>7478798</v>
      </c>
      <c r="J149" s="111"/>
      <c r="K149" s="27"/>
      <c r="L149" s="111"/>
    </row>
    <row r="150" spans="1:12" ht="12.75" customHeight="1">
      <c r="A150" s="70"/>
      <c r="B150" s="70"/>
      <c r="C150" s="116" t="s">
        <v>349</v>
      </c>
      <c r="D150" s="29"/>
      <c r="E150" s="14"/>
      <c r="F150" s="96"/>
      <c r="G150" s="96"/>
      <c r="H150" s="96"/>
      <c r="I150" s="96"/>
      <c r="J150" s="111"/>
      <c r="K150" s="27"/>
      <c r="L150" s="111"/>
    </row>
    <row r="151" spans="1:12" ht="12.75" customHeight="1">
      <c r="A151" s="70"/>
      <c r="B151" s="70"/>
      <c r="C151" s="180" t="s">
        <v>631</v>
      </c>
      <c r="D151" s="29" t="s">
        <v>632</v>
      </c>
      <c r="E151" s="19">
        <v>1999200</v>
      </c>
      <c r="F151" s="39">
        <v>559200</v>
      </c>
      <c r="G151" s="39">
        <v>529700</v>
      </c>
      <c r="H151" s="39">
        <v>455200</v>
      </c>
      <c r="I151" s="39">
        <v>455100</v>
      </c>
      <c r="J151" s="111"/>
      <c r="K151" s="27"/>
      <c r="L151" s="111"/>
    </row>
    <row r="152" spans="1:12" ht="12.75" customHeight="1">
      <c r="A152" s="70"/>
      <c r="B152" s="70"/>
      <c r="C152" s="180"/>
      <c r="D152" s="29"/>
      <c r="E152" s="19"/>
      <c r="F152" s="39"/>
      <c r="G152" s="39"/>
      <c r="H152" s="39"/>
      <c r="I152" s="39"/>
      <c r="J152" s="111"/>
      <c r="K152" s="27"/>
      <c r="L152" s="111"/>
    </row>
    <row r="153" spans="1:12" ht="12.75" customHeight="1">
      <c r="A153" s="22"/>
      <c r="B153" s="70"/>
      <c r="C153" s="180" t="s">
        <v>633</v>
      </c>
      <c r="D153" s="29" t="s">
        <v>634</v>
      </c>
      <c r="E153" s="19">
        <v>2862698</v>
      </c>
      <c r="F153" s="39">
        <v>790000</v>
      </c>
      <c r="G153" s="39">
        <v>653200</v>
      </c>
      <c r="H153" s="39">
        <v>917200</v>
      </c>
      <c r="I153" s="39">
        <v>502298</v>
      </c>
      <c r="J153" s="111"/>
      <c r="K153" s="27"/>
      <c r="L153" s="111"/>
    </row>
    <row r="154" spans="1:12" ht="12.75" customHeight="1">
      <c r="A154" s="22"/>
      <c r="B154" s="70"/>
      <c r="C154" s="181" t="s">
        <v>234</v>
      </c>
      <c r="D154" s="29"/>
      <c r="E154" s="19">
        <v>263998</v>
      </c>
      <c r="F154" s="39">
        <v>82700</v>
      </c>
      <c r="G154" s="39">
        <v>35000</v>
      </c>
      <c r="H154" s="39">
        <v>104138</v>
      </c>
      <c r="I154" s="39">
        <v>42160</v>
      </c>
      <c r="J154" s="111"/>
      <c r="K154" s="27"/>
      <c r="L154" s="111"/>
    </row>
    <row r="155" spans="1:12" ht="12.75" customHeight="1">
      <c r="A155" s="22"/>
      <c r="B155" s="22"/>
      <c r="C155" s="181"/>
      <c r="D155" s="29"/>
      <c r="E155" s="19"/>
      <c r="F155" s="39"/>
      <c r="G155" s="39"/>
      <c r="H155" s="39"/>
      <c r="I155" s="39"/>
      <c r="J155" s="111"/>
      <c r="K155" s="27"/>
      <c r="L155" s="111"/>
    </row>
    <row r="156" spans="1:12" ht="12.75" customHeight="1">
      <c r="A156" s="22"/>
      <c r="B156" s="70"/>
      <c r="C156" s="180" t="s">
        <v>635</v>
      </c>
      <c r="D156" s="29" t="s">
        <v>636</v>
      </c>
      <c r="E156" s="19">
        <v>5212900</v>
      </c>
      <c r="F156" s="39">
        <v>1600000</v>
      </c>
      <c r="G156" s="39">
        <v>1300000</v>
      </c>
      <c r="H156" s="39">
        <v>1100000</v>
      </c>
      <c r="I156" s="39">
        <v>1212900</v>
      </c>
      <c r="J156" s="111"/>
      <c r="K156" s="27"/>
      <c r="L156" s="111"/>
    </row>
    <row r="157" spans="1:12" ht="12.75" customHeight="1">
      <c r="A157" s="22"/>
      <c r="B157" s="70"/>
      <c r="C157" s="181" t="s">
        <v>84</v>
      </c>
      <c r="D157" s="29"/>
      <c r="E157" s="19">
        <v>170000</v>
      </c>
      <c r="F157" s="39"/>
      <c r="G157" s="39">
        <v>20000</v>
      </c>
      <c r="H157" s="39"/>
      <c r="I157" s="39">
        <v>150000</v>
      </c>
      <c r="J157" s="111"/>
      <c r="K157" s="27"/>
      <c r="L157" s="111"/>
    </row>
    <row r="158" spans="1:12" ht="12.75" customHeight="1">
      <c r="A158" s="22"/>
      <c r="B158" s="22"/>
      <c r="C158" s="181"/>
      <c r="D158" s="29"/>
      <c r="E158" s="19"/>
      <c r="F158" s="39"/>
      <c r="G158" s="39"/>
      <c r="H158" s="39"/>
      <c r="I158" s="39"/>
      <c r="J158" s="111"/>
      <c r="K158" s="27"/>
      <c r="L158" s="111"/>
    </row>
    <row r="159" spans="1:12" ht="12.75" customHeight="1">
      <c r="A159" s="22"/>
      <c r="B159" s="70"/>
      <c r="C159" s="180" t="s">
        <v>637</v>
      </c>
      <c r="D159" s="29" t="s">
        <v>638</v>
      </c>
      <c r="E159" s="19">
        <v>820000</v>
      </c>
      <c r="F159" s="39">
        <v>287000</v>
      </c>
      <c r="G159" s="39">
        <v>205000</v>
      </c>
      <c r="H159" s="39">
        <v>164000</v>
      </c>
      <c r="I159" s="39">
        <v>164000</v>
      </c>
      <c r="J159" s="111"/>
      <c r="K159" s="27"/>
      <c r="L159" s="111"/>
    </row>
    <row r="160" spans="1:12" ht="12.75" customHeight="1">
      <c r="A160" s="22"/>
      <c r="B160" s="22"/>
      <c r="C160" s="181"/>
      <c r="D160" s="29"/>
      <c r="E160" s="19"/>
      <c r="F160" s="39"/>
      <c r="G160" s="39"/>
      <c r="H160" s="39"/>
      <c r="I160" s="39"/>
      <c r="J160" s="111"/>
      <c r="K160" s="27"/>
      <c r="L160" s="111"/>
    </row>
    <row r="161" spans="1:12" ht="12.75" customHeight="1">
      <c r="A161" s="22"/>
      <c r="B161" s="70"/>
      <c r="C161" s="180" t="s">
        <v>639</v>
      </c>
      <c r="D161" s="29" t="s">
        <v>640</v>
      </c>
      <c r="E161" s="19">
        <v>1383300</v>
      </c>
      <c r="F161" s="39">
        <v>350000</v>
      </c>
      <c r="G161" s="39">
        <v>344000</v>
      </c>
      <c r="H161" s="39">
        <v>344000</v>
      </c>
      <c r="I161" s="39">
        <v>345300</v>
      </c>
      <c r="J161" s="111"/>
      <c r="K161" s="27"/>
      <c r="L161" s="111"/>
    </row>
    <row r="162" spans="1:12" ht="12.75" customHeight="1">
      <c r="A162" s="22"/>
      <c r="B162" s="22"/>
      <c r="C162" s="181"/>
      <c r="D162" s="29"/>
      <c r="E162" s="19"/>
      <c r="F162" s="39"/>
      <c r="G162" s="39"/>
      <c r="H162" s="39"/>
      <c r="I162" s="39"/>
      <c r="J162" s="111"/>
      <c r="K162" s="27"/>
      <c r="L162" s="111"/>
    </row>
    <row r="163" spans="1:12" ht="12.75" customHeight="1">
      <c r="A163" s="22"/>
      <c r="B163" s="70"/>
      <c r="C163" s="180" t="s">
        <v>641</v>
      </c>
      <c r="D163" s="29" t="s">
        <v>642</v>
      </c>
      <c r="E163" s="19">
        <v>847900</v>
      </c>
      <c r="F163" s="39">
        <v>265900</v>
      </c>
      <c r="G163" s="39">
        <v>210000</v>
      </c>
      <c r="H163" s="39">
        <v>210000</v>
      </c>
      <c r="I163" s="39">
        <v>162000</v>
      </c>
      <c r="J163" s="111"/>
      <c r="K163" s="27"/>
      <c r="L163" s="111"/>
    </row>
    <row r="164" spans="1:12" ht="12.75" customHeight="1">
      <c r="A164" s="22"/>
      <c r="B164" s="22"/>
      <c r="C164" s="181"/>
      <c r="D164" s="29"/>
      <c r="E164" s="19"/>
      <c r="F164" s="39"/>
      <c r="G164" s="39"/>
      <c r="H164" s="39"/>
      <c r="I164" s="39"/>
      <c r="J164" s="111"/>
      <c r="K164" s="27"/>
      <c r="L164" s="111"/>
    </row>
    <row r="165" spans="1:12" ht="12.75" customHeight="1">
      <c r="A165" s="22"/>
      <c r="B165" s="70"/>
      <c r="C165" s="180" t="s">
        <v>643</v>
      </c>
      <c r="D165" s="29" t="s">
        <v>644</v>
      </c>
      <c r="E165" s="19">
        <v>884600</v>
      </c>
      <c r="F165" s="39">
        <v>309600</v>
      </c>
      <c r="G165" s="39">
        <v>221200</v>
      </c>
      <c r="H165" s="39">
        <v>176900</v>
      </c>
      <c r="I165" s="39">
        <v>176900</v>
      </c>
      <c r="J165" s="111"/>
      <c r="K165" s="27"/>
      <c r="L165" s="111"/>
    </row>
    <row r="166" spans="1:12" ht="12.75" customHeight="1">
      <c r="A166" s="22"/>
      <c r="B166" s="22"/>
      <c r="C166" s="181"/>
      <c r="D166" s="29"/>
      <c r="E166" s="19"/>
      <c r="F166" s="39"/>
      <c r="G166" s="39"/>
      <c r="H166" s="39"/>
      <c r="I166" s="39"/>
      <c r="J166" s="111"/>
      <c r="K166" s="27"/>
      <c r="L166" s="111"/>
    </row>
    <row r="167" spans="1:12" ht="12.75" customHeight="1">
      <c r="A167" s="22"/>
      <c r="B167" s="70"/>
      <c r="C167" s="180" t="s">
        <v>645</v>
      </c>
      <c r="D167" s="29" t="s">
        <v>646</v>
      </c>
      <c r="E167" s="19">
        <v>1932600</v>
      </c>
      <c r="F167" s="39">
        <v>676400</v>
      </c>
      <c r="G167" s="39">
        <v>483100</v>
      </c>
      <c r="H167" s="39">
        <v>386500</v>
      </c>
      <c r="I167" s="39">
        <v>386600</v>
      </c>
      <c r="J167" s="111"/>
      <c r="K167" s="27"/>
      <c r="L167" s="111"/>
    </row>
    <row r="168" spans="1:12" ht="12.75" customHeight="1">
      <c r="A168" s="22"/>
      <c r="B168" s="22"/>
      <c r="C168" s="181"/>
      <c r="D168" s="29"/>
      <c r="E168" s="19"/>
      <c r="F168" s="39"/>
      <c r="G168" s="39"/>
      <c r="H168" s="39"/>
      <c r="I168" s="39"/>
      <c r="J168" s="111"/>
      <c r="K168" s="27"/>
      <c r="L168" s="111"/>
    </row>
    <row r="169" spans="1:12" ht="12.75" customHeight="1">
      <c r="A169" s="22"/>
      <c r="B169" s="70"/>
      <c r="C169" s="180" t="s">
        <v>647</v>
      </c>
      <c r="D169" s="29" t="s">
        <v>648</v>
      </c>
      <c r="E169" s="19">
        <v>3408300</v>
      </c>
      <c r="F169" s="39">
        <v>1192900</v>
      </c>
      <c r="G169" s="39">
        <v>852100</v>
      </c>
      <c r="H169" s="39">
        <v>681700</v>
      </c>
      <c r="I169" s="39">
        <v>681600</v>
      </c>
      <c r="J169" s="111"/>
      <c r="K169" s="27"/>
      <c r="L169" s="111"/>
    </row>
    <row r="170" spans="1:12" ht="12.75" customHeight="1">
      <c r="A170" s="22"/>
      <c r="B170" s="22"/>
      <c r="C170" s="181"/>
      <c r="D170" s="29"/>
      <c r="E170" s="19"/>
      <c r="F170" s="39"/>
      <c r="G170" s="39"/>
      <c r="H170" s="39"/>
      <c r="I170" s="39"/>
      <c r="J170" s="111"/>
      <c r="K170" s="27"/>
      <c r="L170" s="111"/>
    </row>
    <row r="171" spans="1:12" ht="12.75" customHeight="1">
      <c r="A171" s="22"/>
      <c r="B171" s="70"/>
      <c r="C171" s="180" t="s">
        <v>649</v>
      </c>
      <c r="D171" s="29" t="s">
        <v>650</v>
      </c>
      <c r="E171" s="19">
        <v>2645200</v>
      </c>
      <c r="F171" s="39">
        <v>925800</v>
      </c>
      <c r="G171" s="39">
        <v>661300</v>
      </c>
      <c r="H171" s="39">
        <v>529000</v>
      </c>
      <c r="I171" s="39">
        <v>529100</v>
      </c>
      <c r="J171" s="111"/>
      <c r="K171" s="27"/>
      <c r="L171" s="111"/>
    </row>
    <row r="172" spans="1:12" ht="12.75" customHeight="1">
      <c r="A172" s="22"/>
      <c r="B172" s="22"/>
      <c r="C172" s="181"/>
      <c r="D172" s="29"/>
      <c r="E172" s="19"/>
      <c r="F172" s="39"/>
      <c r="G172" s="39"/>
      <c r="H172" s="39"/>
      <c r="I172" s="39"/>
      <c r="J172" s="111"/>
      <c r="K172" s="27"/>
      <c r="L172" s="111"/>
    </row>
    <row r="173" spans="1:12" ht="12.75" customHeight="1">
      <c r="A173" s="22"/>
      <c r="B173" s="70"/>
      <c r="C173" s="180" t="s">
        <v>651</v>
      </c>
      <c r="D173" s="29" t="s">
        <v>652</v>
      </c>
      <c r="E173" s="19">
        <v>1551400</v>
      </c>
      <c r="F173" s="39">
        <v>542900</v>
      </c>
      <c r="G173" s="39">
        <v>387900</v>
      </c>
      <c r="H173" s="39">
        <v>310300</v>
      </c>
      <c r="I173" s="39">
        <v>310300</v>
      </c>
      <c r="J173" s="111"/>
      <c r="K173" s="27"/>
      <c r="L173" s="111"/>
    </row>
    <row r="174" spans="1:12" ht="12.75" customHeight="1">
      <c r="A174" s="22"/>
      <c r="B174" s="22"/>
      <c r="C174" s="181"/>
      <c r="D174" s="29"/>
      <c r="E174" s="19"/>
      <c r="F174" s="39"/>
      <c r="G174" s="39"/>
      <c r="H174" s="39"/>
      <c r="I174" s="39"/>
      <c r="J174" s="111"/>
      <c r="K174" s="27"/>
      <c r="L174" s="111"/>
    </row>
    <row r="175" spans="1:12" ht="12.75" customHeight="1">
      <c r="A175" s="22"/>
      <c r="B175" s="70"/>
      <c r="C175" s="180" t="s">
        <v>653</v>
      </c>
      <c r="D175" s="29" t="s">
        <v>654</v>
      </c>
      <c r="E175" s="19">
        <v>1839300</v>
      </c>
      <c r="F175" s="39">
        <v>643800</v>
      </c>
      <c r="G175" s="39">
        <v>459800</v>
      </c>
      <c r="H175" s="39">
        <v>367700</v>
      </c>
      <c r="I175" s="39">
        <v>368000</v>
      </c>
      <c r="J175" s="111"/>
      <c r="K175" s="27"/>
      <c r="L175" s="111"/>
    </row>
    <row r="176" spans="1:12" ht="12.75" customHeight="1">
      <c r="A176" s="22"/>
      <c r="B176" s="70"/>
      <c r="C176" s="181" t="s">
        <v>234</v>
      </c>
      <c r="D176" s="29"/>
      <c r="E176" s="19">
        <v>80000</v>
      </c>
      <c r="F176" s="39"/>
      <c r="G176" s="39"/>
      <c r="H176" s="39"/>
      <c r="I176" s="39">
        <v>80000</v>
      </c>
      <c r="J176" s="111"/>
      <c r="K176" s="27"/>
      <c r="L176" s="111"/>
    </row>
    <row r="177" spans="1:12" ht="12.75" customHeight="1">
      <c r="A177" s="22"/>
      <c r="B177" s="22"/>
      <c r="C177" s="181"/>
      <c r="D177" s="29"/>
      <c r="E177" s="19"/>
      <c r="F177" s="39"/>
      <c r="G177" s="39"/>
      <c r="H177" s="39"/>
      <c r="I177" s="39"/>
      <c r="J177" s="111"/>
      <c r="K177" s="27"/>
      <c r="L177" s="111"/>
    </row>
    <row r="178" spans="1:12" ht="12.75" customHeight="1">
      <c r="A178" s="22"/>
      <c r="B178" s="70"/>
      <c r="C178" s="180" t="s">
        <v>655</v>
      </c>
      <c r="D178" s="29" t="s">
        <v>656</v>
      </c>
      <c r="E178" s="19">
        <v>2527800</v>
      </c>
      <c r="F178" s="39">
        <v>884700</v>
      </c>
      <c r="G178" s="39">
        <v>631900</v>
      </c>
      <c r="H178" s="39">
        <v>505600</v>
      </c>
      <c r="I178" s="39">
        <v>505600</v>
      </c>
      <c r="J178" s="111"/>
      <c r="K178" s="27"/>
      <c r="L178" s="111"/>
    </row>
    <row r="179" spans="1:12" ht="12.75" customHeight="1">
      <c r="A179" s="22"/>
      <c r="B179" s="70"/>
      <c r="C179" s="181" t="s">
        <v>234</v>
      </c>
      <c r="D179" s="29"/>
      <c r="E179" s="19">
        <v>80000</v>
      </c>
      <c r="F179" s="39"/>
      <c r="G179" s="39"/>
      <c r="H179" s="39"/>
      <c r="I179" s="39">
        <v>80000</v>
      </c>
      <c r="J179" s="111"/>
      <c r="K179" s="27"/>
      <c r="L179" s="111"/>
    </row>
    <row r="180" spans="1:12" ht="12.75" customHeight="1">
      <c r="A180" s="22"/>
      <c r="B180" s="22"/>
      <c r="C180" s="181"/>
      <c r="D180" s="29"/>
      <c r="E180" s="19"/>
      <c r="F180" s="39"/>
      <c r="G180" s="39"/>
      <c r="H180" s="39"/>
      <c r="I180" s="39"/>
      <c r="J180" s="111"/>
      <c r="K180" s="27"/>
      <c r="L180" s="111"/>
    </row>
    <row r="181" spans="1:12" ht="12.75" customHeight="1">
      <c r="A181" s="22"/>
      <c r="B181" s="70"/>
      <c r="C181" s="180" t="s">
        <v>657</v>
      </c>
      <c r="D181" s="29" t="s">
        <v>658</v>
      </c>
      <c r="E181" s="19">
        <v>2230300</v>
      </c>
      <c r="F181" s="39">
        <v>780600</v>
      </c>
      <c r="G181" s="39">
        <v>557600</v>
      </c>
      <c r="H181" s="39">
        <v>446100</v>
      </c>
      <c r="I181" s="39">
        <v>446000</v>
      </c>
      <c r="J181" s="111"/>
      <c r="K181" s="27"/>
      <c r="L181" s="111"/>
    </row>
    <row r="182" spans="1:12" ht="12.75" customHeight="1">
      <c r="A182" s="22"/>
      <c r="B182" s="70"/>
      <c r="C182" s="181" t="s">
        <v>234</v>
      </c>
      <c r="D182" s="29"/>
      <c r="E182" s="19">
        <v>165000</v>
      </c>
      <c r="F182" s="39"/>
      <c r="G182" s="39">
        <v>12000</v>
      </c>
      <c r="H182" s="39">
        <v>153000</v>
      </c>
      <c r="I182" s="39"/>
      <c r="J182" s="111"/>
      <c r="K182" s="27"/>
      <c r="L182" s="111"/>
    </row>
    <row r="183" spans="1:12" ht="12.75" customHeight="1">
      <c r="A183" s="22"/>
      <c r="B183" s="22"/>
      <c r="C183" s="181"/>
      <c r="D183" s="29"/>
      <c r="E183" s="19"/>
      <c r="F183" s="39"/>
      <c r="G183" s="39"/>
      <c r="H183" s="39"/>
      <c r="I183" s="39"/>
      <c r="J183" s="111"/>
      <c r="K183" s="27"/>
      <c r="L183" s="111"/>
    </row>
    <row r="184" spans="1:12" ht="12.75" customHeight="1">
      <c r="A184" s="22"/>
      <c r="B184" s="70"/>
      <c r="C184" s="180" t="s">
        <v>659</v>
      </c>
      <c r="D184" s="29" t="s">
        <v>660</v>
      </c>
      <c r="E184" s="19">
        <v>573600</v>
      </c>
      <c r="F184" s="39">
        <v>200800</v>
      </c>
      <c r="G184" s="39">
        <v>143400</v>
      </c>
      <c r="H184" s="39">
        <v>114700</v>
      </c>
      <c r="I184" s="39">
        <v>114700</v>
      </c>
      <c r="J184" s="111"/>
      <c r="K184" s="27"/>
      <c r="L184" s="111"/>
    </row>
    <row r="185" spans="1:12" ht="12.75" customHeight="1">
      <c r="A185" s="22"/>
      <c r="B185" s="22"/>
      <c r="C185" s="181"/>
      <c r="D185" s="29"/>
      <c r="E185" s="19"/>
      <c r="F185" s="39"/>
      <c r="G185" s="39"/>
      <c r="H185" s="39"/>
      <c r="I185" s="39"/>
      <c r="J185" s="111"/>
      <c r="K185" s="27"/>
      <c r="L185" s="111"/>
    </row>
    <row r="186" spans="1:12" ht="12.75" customHeight="1">
      <c r="A186" s="22"/>
      <c r="B186" s="70"/>
      <c r="C186" s="180" t="s">
        <v>661</v>
      </c>
      <c r="D186" s="29" t="s">
        <v>662</v>
      </c>
      <c r="E186" s="19">
        <v>675700</v>
      </c>
      <c r="F186" s="39">
        <v>236500</v>
      </c>
      <c r="G186" s="39">
        <v>168900</v>
      </c>
      <c r="H186" s="39">
        <v>135100</v>
      </c>
      <c r="I186" s="39">
        <v>135200</v>
      </c>
      <c r="J186" s="111"/>
      <c r="K186" s="27"/>
      <c r="L186" s="111"/>
    </row>
    <row r="187" spans="1:12" ht="12.75" customHeight="1">
      <c r="A187" s="22"/>
      <c r="B187" s="22"/>
      <c r="C187" s="181"/>
      <c r="D187" s="29"/>
      <c r="E187" s="19"/>
      <c r="F187" s="39"/>
      <c r="G187" s="39"/>
      <c r="H187" s="39"/>
      <c r="I187" s="39"/>
      <c r="J187" s="111"/>
      <c r="K187" s="27"/>
      <c r="L187" s="111"/>
    </row>
    <row r="188" spans="1:12" ht="12.75" customHeight="1">
      <c r="A188" s="22"/>
      <c r="B188" s="70"/>
      <c r="C188" s="180" t="s">
        <v>235</v>
      </c>
      <c r="D188" s="29" t="s">
        <v>236</v>
      </c>
      <c r="E188" s="19">
        <v>781000</v>
      </c>
      <c r="F188" s="39">
        <v>210000</v>
      </c>
      <c r="G188" s="39">
        <v>190000</v>
      </c>
      <c r="H188" s="39">
        <v>200000</v>
      </c>
      <c r="I188" s="39">
        <v>181000</v>
      </c>
      <c r="J188" s="111"/>
      <c r="K188" s="27"/>
      <c r="L188" s="111"/>
    </row>
    <row r="189" spans="1:12" ht="12.75" customHeight="1">
      <c r="A189" s="22"/>
      <c r="B189" s="22"/>
      <c r="C189" s="181"/>
      <c r="D189" s="29"/>
      <c r="E189" s="19"/>
      <c r="F189" s="39"/>
      <c r="G189" s="39"/>
      <c r="H189" s="39"/>
      <c r="I189" s="39"/>
      <c r="J189" s="111"/>
      <c r="K189" s="27"/>
      <c r="L189" s="111"/>
    </row>
    <row r="190" spans="1:12" ht="12.75" customHeight="1">
      <c r="A190" s="22"/>
      <c r="B190" s="70"/>
      <c r="C190" s="180" t="s">
        <v>663</v>
      </c>
      <c r="D190" s="29" t="s">
        <v>664</v>
      </c>
      <c r="E190" s="19">
        <v>2644400</v>
      </c>
      <c r="F190" s="39">
        <v>925600</v>
      </c>
      <c r="G190" s="39">
        <v>661000</v>
      </c>
      <c r="H190" s="39">
        <v>528900</v>
      </c>
      <c r="I190" s="39">
        <v>528900</v>
      </c>
      <c r="J190" s="111"/>
      <c r="K190" s="27"/>
      <c r="L190" s="111"/>
    </row>
    <row r="191" spans="1:12" ht="12.75" customHeight="1">
      <c r="A191" s="22"/>
      <c r="B191" s="70"/>
      <c r="C191" s="181" t="s">
        <v>233</v>
      </c>
      <c r="D191" s="29"/>
      <c r="E191" s="19">
        <v>100000</v>
      </c>
      <c r="F191" s="39"/>
      <c r="G191" s="39"/>
      <c r="H191" s="39">
        <v>100000</v>
      </c>
      <c r="I191" s="39"/>
      <c r="J191" s="111"/>
      <c r="K191" s="27"/>
      <c r="L191" s="111"/>
    </row>
    <row r="192" spans="1:12" ht="12.75" customHeight="1">
      <c r="A192" s="22"/>
      <c r="B192" s="22"/>
      <c r="C192" s="181"/>
      <c r="D192" s="120"/>
      <c r="E192" s="19"/>
      <c r="F192" s="39"/>
      <c r="G192" s="39"/>
      <c r="H192" s="39"/>
      <c r="I192" s="39"/>
      <c r="J192" s="111"/>
      <c r="K192" s="27"/>
      <c r="L192" s="111"/>
    </row>
    <row r="193" spans="1:12" ht="12.75" customHeight="1">
      <c r="A193" s="22"/>
      <c r="B193" s="22"/>
      <c r="C193" s="180" t="s">
        <v>665</v>
      </c>
      <c r="D193" s="29" t="s">
        <v>282</v>
      </c>
      <c r="E193" s="180">
        <f>E195+E196</f>
        <v>1094100</v>
      </c>
      <c r="F193" s="180">
        <f>F195+F196</f>
        <v>273600</v>
      </c>
      <c r="G193" s="180">
        <f>G195+G196</f>
        <v>273600</v>
      </c>
      <c r="H193" s="180">
        <f>H195+H196</f>
        <v>273600</v>
      </c>
      <c r="I193" s="180">
        <f>I195+I196</f>
        <v>273300</v>
      </c>
      <c r="J193" s="111"/>
      <c r="K193" s="27"/>
      <c r="L193" s="111"/>
    </row>
    <row r="194" spans="1:12" ht="12.75" customHeight="1">
      <c r="A194" s="22"/>
      <c r="B194" s="22"/>
      <c r="C194" s="14"/>
      <c r="D194" s="29"/>
      <c r="E194" s="14"/>
      <c r="F194" s="15"/>
      <c r="G194" s="15"/>
      <c r="H194" s="15"/>
      <c r="I194" s="15"/>
      <c r="J194" s="111"/>
      <c r="K194" s="27"/>
      <c r="L194" s="111"/>
    </row>
    <row r="195" spans="1:12" ht="12.75" customHeight="1">
      <c r="A195" s="22"/>
      <c r="B195" s="22"/>
      <c r="C195" s="26" t="s">
        <v>69</v>
      </c>
      <c r="D195" s="29"/>
      <c r="E195" s="19">
        <v>770300</v>
      </c>
      <c r="F195" s="12">
        <v>192600</v>
      </c>
      <c r="G195" s="12">
        <v>192600</v>
      </c>
      <c r="H195" s="12">
        <v>192600</v>
      </c>
      <c r="I195" s="15">
        <v>192500</v>
      </c>
      <c r="J195" s="111"/>
      <c r="K195" s="27"/>
      <c r="L195" s="111"/>
    </row>
    <row r="196" spans="1:12" ht="12.75" customHeight="1">
      <c r="A196" s="22"/>
      <c r="B196" s="22"/>
      <c r="C196" s="26" t="s">
        <v>70</v>
      </c>
      <c r="D196" s="29"/>
      <c r="E196" s="19">
        <v>323800</v>
      </c>
      <c r="F196" s="12">
        <v>81000</v>
      </c>
      <c r="G196" s="12">
        <v>81000</v>
      </c>
      <c r="H196" s="12">
        <v>81000</v>
      </c>
      <c r="I196" s="15">
        <v>80800</v>
      </c>
      <c r="J196" s="111"/>
      <c r="K196" s="27"/>
      <c r="L196" s="111"/>
    </row>
    <row r="197" spans="1:12" ht="12.75" customHeight="1">
      <c r="A197" s="22"/>
      <c r="B197" s="22"/>
      <c r="C197" s="26" t="s">
        <v>85</v>
      </c>
      <c r="D197" s="29"/>
      <c r="E197" s="19"/>
      <c r="F197" s="12"/>
      <c r="G197" s="12"/>
      <c r="H197" s="12"/>
      <c r="I197" s="15"/>
      <c r="J197" s="111"/>
      <c r="K197" s="27"/>
      <c r="L197" s="111"/>
    </row>
    <row r="198" spans="1:12" ht="12.75" customHeight="1">
      <c r="A198" s="22"/>
      <c r="B198" s="70">
        <v>80102</v>
      </c>
      <c r="C198" s="71" t="s">
        <v>666</v>
      </c>
      <c r="D198" s="29"/>
      <c r="E198" s="14">
        <f>E200+E201+E203</f>
        <v>3774173</v>
      </c>
      <c r="F198" s="14">
        <f>F200+F201+F203</f>
        <v>984300</v>
      </c>
      <c r="G198" s="14">
        <f>G200+G201+G203</f>
        <v>1189700</v>
      </c>
      <c r="H198" s="14">
        <f>H200+H201+H203</f>
        <v>982773</v>
      </c>
      <c r="I198" s="14">
        <f>I200+I201+I203</f>
        <v>617400</v>
      </c>
      <c r="J198" s="111"/>
      <c r="K198" s="27"/>
      <c r="L198" s="111"/>
    </row>
    <row r="199" spans="1:12" ht="12.75" customHeight="1">
      <c r="A199" s="22"/>
      <c r="B199" s="70"/>
      <c r="C199" s="14"/>
      <c r="D199" s="29"/>
      <c r="E199" s="14"/>
      <c r="F199" s="12"/>
      <c r="G199" s="12"/>
      <c r="H199" s="12"/>
      <c r="I199" s="15"/>
      <c r="J199" s="111"/>
      <c r="K199" s="27"/>
      <c r="L199" s="111"/>
    </row>
    <row r="200" spans="1:12" ht="12.75" customHeight="1">
      <c r="A200" s="22"/>
      <c r="B200" s="22"/>
      <c r="C200" s="180" t="s">
        <v>348</v>
      </c>
      <c r="D200" s="29" t="s">
        <v>667</v>
      </c>
      <c r="E200" s="180">
        <v>2446700</v>
      </c>
      <c r="F200" s="180">
        <v>856300</v>
      </c>
      <c r="G200" s="180">
        <v>611700</v>
      </c>
      <c r="H200" s="180">
        <v>489300</v>
      </c>
      <c r="I200" s="180">
        <v>489400</v>
      </c>
      <c r="J200" s="111"/>
      <c r="K200" s="27"/>
      <c r="L200" s="111"/>
    </row>
    <row r="201" spans="1:12" ht="12.75" customHeight="1">
      <c r="A201" s="22"/>
      <c r="B201" s="22"/>
      <c r="C201" s="180" t="s">
        <v>668</v>
      </c>
      <c r="D201" s="29" t="s">
        <v>669</v>
      </c>
      <c r="E201" s="180">
        <v>515700</v>
      </c>
      <c r="F201" s="39">
        <v>128000</v>
      </c>
      <c r="G201" s="39">
        <v>128000</v>
      </c>
      <c r="H201" s="39">
        <v>131700</v>
      </c>
      <c r="I201" s="39">
        <v>128000</v>
      </c>
      <c r="J201" s="111"/>
      <c r="K201" s="27"/>
      <c r="L201" s="111"/>
    </row>
    <row r="202" spans="1:12" ht="12.75" customHeight="1">
      <c r="A202" s="22"/>
      <c r="B202" s="22"/>
      <c r="C202" s="182"/>
      <c r="D202" s="14"/>
      <c r="E202" s="183"/>
      <c r="F202" s="180"/>
      <c r="G202" s="180"/>
      <c r="H202" s="180"/>
      <c r="I202" s="180"/>
      <c r="J202" s="111"/>
      <c r="K202" s="27"/>
      <c r="L202" s="111"/>
    </row>
    <row r="203" spans="1:12" ht="12.75" customHeight="1">
      <c r="A203" s="22"/>
      <c r="B203" s="22"/>
      <c r="C203" s="39" t="s">
        <v>291</v>
      </c>
      <c r="D203" s="14"/>
      <c r="E203" s="184">
        <v>811773</v>
      </c>
      <c r="F203" s="184">
        <f>F204</f>
        <v>0</v>
      </c>
      <c r="G203" s="184">
        <f>G204</f>
        <v>450000</v>
      </c>
      <c r="H203" s="184">
        <f>H204</f>
        <v>361773</v>
      </c>
      <c r="I203" s="184">
        <f>I204</f>
        <v>0</v>
      </c>
      <c r="J203" s="111"/>
      <c r="K203" s="27"/>
      <c r="L203" s="111"/>
    </row>
    <row r="204" spans="1:12" ht="12.75" customHeight="1">
      <c r="A204" s="22"/>
      <c r="B204" s="22"/>
      <c r="C204" s="11" t="s">
        <v>292</v>
      </c>
      <c r="D204" s="14" t="s">
        <v>265</v>
      </c>
      <c r="E204" s="37">
        <v>811773</v>
      </c>
      <c r="F204" s="12"/>
      <c r="G204" s="12">
        <v>450000</v>
      </c>
      <c r="H204" s="130">
        <v>361773</v>
      </c>
      <c r="J204" s="111"/>
      <c r="K204" s="27"/>
      <c r="L204" s="111"/>
    </row>
    <row r="205" spans="1:12" ht="12.75" customHeight="1">
      <c r="A205" s="22"/>
      <c r="B205" s="22"/>
      <c r="C205" s="11"/>
      <c r="D205" s="29"/>
      <c r="E205" s="97"/>
      <c r="F205" s="12"/>
      <c r="G205" s="12"/>
      <c r="H205" s="130"/>
      <c r="J205" s="111"/>
      <c r="K205" s="27"/>
      <c r="L205" s="111"/>
    </row>
    <row r="206" spans="1:12" ht="12.75" customHeight="1">
      <c r="A206" s="22"/>
      <c r="B206" s="70">
        <v>80104</v>
      </c>
      <c r="C206" s="71" t="s">
        <v>432</v>
      </c>
      <c r="D206" s="29"/>
      <c r="E206" s="14">
        <f>E208+E210+E212+E214+E216+E218+E220+E222+E224+E226+E228+E230+E232+E234+E236+E238+E240+E242+E244+E246+E248+E250+E252+E254+E256+E258+E260+E262+E264+E266+E268+E270</f>
        <v>19224400</v>
      </c>
      <c r="F206" s="14">
        <f>F208+F210+F212+F214+F216+F218+F220+F222+F224+F226+F228+F230+F232+F234+F236+F238+F240+F242+F244+F246+F248+F250+F252+F254+F256+F258+F260+F262+F264+F266+F268+F270</f>
        <v>5723300</v>
      </c>
      <c r="G206" s="14">
        <f>G208+G210+G212+G214+G216+G218+G220+G222+G224+G226+G228+G230+G232+G234+G236+G238+G240+G242+G244+G246+G248+G250+G252+G254+G256+G258+G260+G262+G264+G266+G268+G270</f>
        <v>4844150</v>
      </c>
      <c r="H206" s="14">
        <f>H208+H210+H212+H214+H216+H218+H220+H222+H224+H226+H228+H230+H232+H234+H236+H238+H240+H242+H244+H246+H248+H250+H252+H254+H256+H258+H260+H262+H264+H266+H268+H270</f>
        <v>4562200</v>
      </c>
      <c r="I206" s="14">
        <f>I208+I210+I212+I214+I216+I218+I220+I222+I224+I226+I228+I230+I232+I234+I236+I238+I240+I242+I244+I246+I248+I250+I252+I254+I256+I258+I260+I262+I264+I266+I268+I270</f>
        <v>4094750</v>
      </c>
      <c r="J206" s="111"/>
      <c r="K206" s="27"/>
      <c r="L206" s="111"/>
    </row>
    <row r="207" spans="1:12" ht="12.75" customHeight="1">
      <c r="A207" s="22"/>
      <c r="B207" s="22"/>
      <c r="C207" s="116"/>
      <c r="D207" s="29"/>
      <c r="E207" s="19"/>
      <c r="F207" s="12"/>
      <c r="G207" s="12"/>
      <c r="H207" s="12"/>
      <c r="I207" s="15"/>
      <c r="J207" s="111"/>
      <c r="K207" s="27"/>
      <c r="L207" s="111"/>
    </row>
    <row r="208" spans="1:12" ht="12.75" customHeight="1">
      <c r="A208" s="22"/>
      <c r="B208" s="22"/>
      <c r="C208" s="180" t="s">
        <v>433</v>
      </c>
      <c r="D208" s="29" t="s">
        <v>434</v>
      </c>
      <c r="E208" s="180">
        <v>553600</v>
      </c>
      <c r="F208" s="39">
        <v>155800</v>
      </c>
      <c r="G208" s="39">
        <v>141000</v>
      </c>
      <c r="H208" s="39">
        <v>129300</v>
      </c>
      <c r="I208" s="39">
        <v>127500</v>
      </c>
      <c r="J208" s="111"/>
      <c r="K208" s="27"/>
      <c r="L208" s="111"/>
    </row>
    <row r="209" spans="1:12" ht="12.75" customHeight="1">
      <c r="A209" s="22"/>
      <c r="B209" s="22"/>
      <c r="C209" s="181"/>
      <c r="D209" s="29"/>
      <c r="E209" s="180"/>
      <c r="F209" s="39"/>
      <c r="G209" s="39"/>
      <c r="H209" s="39"/>
      <c r="I209" s="39"/>
      <c r="J209" s="111"/>
      <c r="K209" s="27"/>
      <c r="L209" s="111"/>
    </row>
    <row r="210" spans="1:12" ht="12.75" customHeight="1">
      <c r="A210" s="22"/>
      <c r="B210" s="22"/>
      <c r="C210" s="180" t="s">
        <v>435</v>
      </c>
      <c r="D210" s="29" t="s">
        <v>436</v>
      </c>
      <c r="E210" s="180">
        <v>669000</v>
      </c>
      <c r="F210" s="39">
        <v>207000</v>
      </c>
      <c r="G210" s="39">
        <v>154000</v>
      </c>
      <c r="H210" s="39">
        <v>154000</v>
      </c>
      <c r="I210" s="39">
        <v>154000</v>
      </c>
      <c r="J210" s="111"/>
      <c r="K210" s="27"/>
      <c r="L210" s="111"/>
    </row>
    <row r="211" spans="1:12" ht="12.75" customHeight="1">
      <c r="A211" s="22"/>
      <c r="B211" s="22"/>
      <c r="C211" s="181"/>
      <c r="D211" s="29"/>
      <c r="E211" s="180"/>
      <c r="F211" s="39"/>
      <c r="G211" s="39"/>
      <c r="H211" s="39"/>
      <c r="I211" s="39"/>
      <c r="J211" s="111"/>
      <c r="K211" s="27"/>
      <c r="L211" s="111"/>
    </row>
    <row r="212" spans="1:12" ht="12.75" customHeight="1">
      <c r="A212" s="22"/>
      <c r="B212" s="22"/>
      <c r="C212" s="180" t="s">
        <v>670</v>
      </c>
      <c r="D212" s="29" t="s">
        <v>671</v>
      </c>
      <c r="E212" s="180">
        <v>512400</v>
      </c>
      <c r="F212" s="39">
        <v>166000</v>
      </c>
      <c r="G212" s="39">
        <v>132000</v>
      </c>
      <c r="H212" s="39">
        <v>112800</v>
      </c>
      <c r="I212" s="39">
        <v>101600</v>
      </c>
      <c r="J212" s="111"/>
      <c r="K212" s="27"/>
      <c r="L212" s="111"/>
    </row>
    <row r="213" spans="1:12" ht="12.75" customHeight="1">
      <c r="A213" s="22"/>
      <c r="B213" s="22"/>
      <c r="C213" s="181"/>
      <c r="D213" s="29"/>
      <c r="E213" s="180"/>
      <c r="F213" s="39"/>
      <c r="G213" s="39"/>
      <c r="H213" s="39"/>
      <c r="I213" s="39"/>
      <c r="J213" s="111"/>
      <c r="K213" s="27"/>
      <c r="L213" s="111"/>
    </row>
    <row r="214" spans="1:12" ht="12.75" customHeight="1">
      <c r="A214" s="22"/>
      <c r="B214" s="22"/>
      <c r="C214" s="180" t="s">
        <v>672</v>
      </c>
      <c r="D214" s="29" t="s">
        <v>673</v>
      </c>
      <c r="E214" s="180">
        <v>519200</v>
      </c>
      <c r="F214" s="39">
        <v>158300</v>
      </c>
      <c r="G214" s="39">
        <v>125800</v>
      </c>
      <c r="H214" s="39">
        <v>120100</v>
      </c>
      <c r="I214" s="39">
        <v>115000</v>
      </c>
      <c r="J214" s="111"/>
      <c r="K214" s="27"/>
      <c r="L214" s="111"/>
    </row>
    <row r="215" spans="1:12" ht="12.75" customHeight="1">
      <c r="A215" s="22"/>
      <c r="B215" s="22"/>
      <c r="C215" s="181"/>
      <c r="D215" s="29"/>
      <c r="E215" s="180"/>
      <c r="F215" s="39"/>
      <c r="G215" s="39"/>
      <c r="H215" s="39"/>
      <c r="I215" s="39"/>
      <c r="J215" s="111"/>
      <c r="K215" s="27"/>
      <c r="L215" s="111"/>
    </row>
    <row r="216" spans="1:12" ht="12.75" customHeight="1">
      <c r="A216" s="22"/>
      <c r="B216" s="22"/>
      <c r="C216" s="180" t="s">
        <v>674</v>
      </c>
      <c r="D216" s="29" t="s">
        <v>675</v>
      </c>
      <c r="E216" s="180">
        <v>535500</v>
      </c>
      <c r="F216" s="39">
        <v>156000</v>
      </c>
      <c r="G216" s="39">
        <v>140000</v>
      </c>
      <c r="H216" s="39">
        <v>122000</v>
      </c>
      <c r="I216" s="39">
        <v>117500</v>
      </c>
      <c r="J216" s="111"/>
      <c r="K216" s="27"/>
      <c r="L216" s="111"/>
    </row>
    <row r="217" spans="1:12" ht="12.75" customHeight="1">
      <c r="A217" s="22"/>
      <c r="B217" s="22"/>
      <c r="C217" s="181"/>
      <c r="D217" s="29"/>
      <c r="E217" s="180"/>
      <c r="F217" s="39"/>
      <c r="G217" s="39"/>
      <c r="H217" s="39"/>
      <c r="I217" s="39"/>
      <c r="J217" s="111"/>
      <c r="K217" s="27"/>
      <c r="L217" s="111"/>
    </row>
    <row r="218" spans="1:12" ht="12.75" customHeight="1">
      <c r="A218" s="22"/>
      <c r="B218" s="22"/>
      <c r="C218" s="180" t="s">
        <v>437</v>
      </c>
      <c r="D218" s="29" t="s">
        <v>438</v>
      </c>
      <c r="E218" s="180">
        <v>870000</v>
      </c>
      <c r="F218" s="39">
        <v>255000</v>
      </c>
      <c r="G218" s="39">
        <v>241000</v>
      </c>
      <c r="H218" s="39">
        <v>218300</v>
      </c>
      <c r="I218" s="39">
        <v>155700</v>
      </c>
      <c r="J218" s="111"/>
      <c r="K218" s="27"/>
      <c r="L218" s="111"/>
    </row>
    <row r="219" spans="1:12" ht="12.75" customHeight="1">
      <c r="A219" s="22"/>
      <c r="B219" s="22"/>
      <c r="C219" s="181"/>
      <c r="D219" s="29"/>
      <c r="E219" s="180"/>
      <c r="F219" s="39"/>
      <c r="G219" s="39"/>
      <c r="H219" s="39"/>
      <c r="I219" s="39"/>
      <c r="J219" s="111"/>
      <c r="K219" s="27"/>
      <c r="L219" s="111"/>
    </row>
    <row r="220" spans="1:12" ht="12.75" customHeight="1">
      <c r="A220" s="22"/>
      <c r="B220" s="22"/>
      <c r="C220" s="180" t="s">
        <v>676</v>
      </c>
      <c r="D220" s="29" t="s">
        <v>677</v>
      </c>
      <c r="E220" s="180">
        <v>775100</v>
      </c>
      <c r="F220" s="39">
        <v>232500</v>
      </c>
      <c r="G220" s="39">
        <v>194000</v>
      </c>
      <c r="H220" s="39">
        <v>190000</v>
      </c>
      <c r="I220" s="39">
        <v>158600</v>
      </c>
      <c r="J220" s="111"/>
      <c r="K220" s="27"/>
      <c r="L220" s="111"/>
    </row>
    <row r="221" spans="1:12" ht="12.75" customHeight="1">
      <c r="A221" s="22"/>
      <c r="B221" s="22"/>
      <c r="C221" s="181"/>
      <c r="D221" s="29"/>
      <c r="E221" s="180"/>
      <c r="F221" s="39"/>
      <c r="G221" s="39"/>
      <c r="H221" s="39"/>
      <c r="I221" s="39"/>
      <c r="J221" s="111"/>
      <c r="K221" s="27"/>
      <c r="L221" s="111"/>
    </row>
    <row r="222" spans="1:12" s="48" customFormat="1" ht="12.75">
      <c r="A222" s="22"/>
      <c r="B222" s="22"/>
      <c r="C222" s="180" t="s">
        <v>678</v>
      </c>
      <c r="D222" s="29" t="s">
        <v>679</v>
      </c>
      <c r="E222" s="180">
        <v>330400</v>
      </c>
      <c r="F222" s="39">
        <v>98200</v>
      </c>
      <c r="G222" s="39">
        <v>81000</v>
      </c>
      <c r="H222" s="39">
        <v>77200</v>
      </c>
      <c r="I222" s="39">
        <v>74000</v>
      </c>
      <c r="J222" s="111"/>
      <c r="K222" s="27"/>
      <c r="L222" s="111"/>
    </row>
    <row r="223" spans="1:12" ht="12.75">
      <c r="A223" s="22"/>
      <c r="B223" s="22"/>
      <c r="C223" s="181"/>
      <c r="D223" s="29"/>
      <c r="E223" s="180"/>
      <c r="F223" s="39"/>
      <c r="G223" s="39"/>
      <c r="H223" s="39"/>
      <c r="I223" s="39"/>
      <c r="J223" s="111"/>
      <c r="K223" s="27"/>
      <c r="L223" s="111"/>
    </row>
    <row r="224" spans="1:12" ht="12.75">
      <c r="A224" s="22"/>
      <c r="B224" s="22"/>
      <c r="C224" s="180" t="s">
        <v>288</v>
      </c>
      <c r="D224" s="29" t="s">
        <v>289</v>
      </c>
      <c r="E224" s="180">
        <v>292300</v>
      </c>
      <c r="F224" s="39">
        <v>90000</v>
      </c>
      <c r="G224" s="39">
        <v>80000</v>
      </c>
      <c r="H224" s="39">
        <v>59500</v>
      </c>
      <c r="I224" s="39">
        <v>62800</v>
      </c>
      <c r="J224" s="111"/>
      <c r="K224" s="27"/>
      <c r="L224" s="111"/>
    </row>
    <row r="225" spans="1:12" s="48" customFormat="1" ht="12.75">
      <c r="A225" s="22"/>
      <c r="B225" s="22"/>
      <c r="C225" s="181"/>
      <c r="D225" s="29"/>
      <c r="E225" s="180"/>
      <c r="F225" s="39"/>
      <c r="G225" s="39"/>
      <c r="H225" s="39"/>
      <c r="I225" s="39"/>
      <c r="J225" s="111"/>
      <c r="K225" s="27"/>
      <c r="L225" s="111"/>
    </row>
    <row r="226" spans="1:12" ht="12.75">
      <c r="A226" s="22"/>
      <c r="B226" s="22"/>
      <c r="C226" s="180" t="s">
        <v>680</v>
      </c>
      <c r="D226" s="29" t="s">
        <v>681</v>
      </c>
      <c r="E226" s="180">
        <v>782800</v>
      </c>
      <c r="F226" s="39">
        <v>230800</v>
      </c>
      <c r="G226" s="39">
        <v>202000</v>
      </c>
      <c r="H226" s="39">
        <v>176450</v>
      </c>
      <c r="I226" s="39">
        <v>173550</v>
      </c>
      <c r="J226" s="111"/>
      <c r="K226" s="27"/>
      <c r="L226" s="111"/>
    </row>
    <row r="227" spans="1:12" ht="12.75">
      <c r="A227" s="22"/>
      <c r="B227" s="22"/>
      <c r="C227" s="181"/>
      <c r="D227" s="29"/>
      <c r="E227" s="180"/>
      <c r="F227" s="39"/>
      <c r="G227" s="39"/>
      <c r="H227" s="39"/>
      <c r="I227" s="39"/>
      <c r="J227" s="111"/>
      <c r="K227" s="27"/>
      <c r="L227" s="111"/>
    </row>
    <row r="228" spans="1:12" s="48" customFormat="1" ht="12.75">
      <c r="A228" s="22"/>
      <c r="B228" s="22"/>
      <c r="C228" s="180" t="s">
        <v>682</v>
      </c>
      <c r="D228" s="29" t="s">
        <v>683</v>
      </c>
      <c r="E228" s="180">
        <v>610800</v>
      </c>
      <c r="F228" s="39">
        <v>176000</v>
      </c>
      <c r="G228" s="39">
        <v>154000</v>
      </c>
      <c r="H228" s="39">
        <v>145000</v>
      </c>
      <c r="I228" s="39">
        <v>135800</v>
      </c>
      <c r="J228" s="111"/>
      <c r="K228" s="27"/>
      <c r="L228" s="111"/>
    </row>
    <row r="229" spans="1:12" s="48" customFormat="1" ht="12.75">
      <c r="A229" s="22"/>
      <c r="B229" s="22"/>
      <c r="C229" s="181"/>
      <c r="D229" s="29"/>
      <c r="E229" s="180"/>
      <c r="F229" s="39"/>
      <c r="G229" s="39"/>
      <c r="H229" s="39"/>
      <c r="I229" s="39"/>
      <c r="J229" s="111"/>
      <c r="K229" s="27"/>
      <c r="L229" s="111"/>
    </row>
    <row r="230" spans="1:12" ht="12.75">
      <c r="A230" s="22"/>
      <c r="B230" s="22"/>
      <c r="C230" s="180" t="s">
        <v>439</v>
      </c>
      <c r="D230" s="29" t="s">
        <v>440</v>
      </c>
      <c r="E230" s="180">
        <v>436000</v>
      </c>
      <c r="F230" s="39">
        <v>128200</v>
      </c>
      <c r="G230" s="39">
        <v>104000</v>
      </c>
      <c r="H230" s="39">
        <v>107500</v>
      </c>
      <c r="I230" s="39">
        <v>96300</v>
      </c>
      <c r="J230" s="111"/>
      <c r="K230" s="27"/>
      <c r="L230" s="111"/>
    </row>
    <row r="231" spans="1:12" s="48" customFormat="1" ht="12.75">
      <c r="A231" s="22"/>
      <c r="B231" s="22"/>
      <c r="C231" s="181"/>
      <c r="D231" s="29"/>
      <c r="E231" s="180"/>
      <c r="F231" s="39"/>
      <c r="G231" s="39"/>
      <c r="H231" s="39"/>
      <c r="I231" s="39"/>
      <c r="J231" s="111"/>
      <c r="K231" s="27"/>
      <c r="L231" s="111"/>
    </row>
    <row r="232" spans="1:12" ht="12.75">
      <c r="A232" s="22"/>
      <c r="B232" s="22"/>
      <c r="C232" s="180" t="s">
        <v>684</v>
      </c>
      <c r="D232" s="29" t="s">
        <v>685</v>
      </c>
      <c r="E232" s="180">
        <v>527100</v>
      </c>
      <c r="F232" s="39">
        <v>159400</v>
      </c>
      <c r="G232" s="39">
        <v>127900</v>
      </c>
      <c r="H232" s="39">
        <v>122900</v>
      </c>
      <c r="I232" s="39">
        <v>116900</v>
      </c>
      <c r="J232" s="111"/>
      <c r="K232" s="27"/>
      <c r="L232" s="111"/>
    </row>
    <row r="233" spans="1:12" ht="12.75">
      <c r="A233" s="22"/>
      <c r="B233" s="22"/>
      <c r="C233" s="181"/>
      <c r="D233" s="29"/>
      <c r="E233" s="180"/>
      <c r="F233" s="39"/>
      <c r="G233" s="39"/>
      <c r="H233" s="39"/>
      <c r="I233" s="39"/>
      <c r="J233" s="111"/>
      <c r="K233" s="27"/>
      <c r="L233" s="111"/>
    </row>
    <row r="234" spans="1:12" ht="12.75">
      <c r="A234" s="22"/>
      <c r="B234" s="22"/>
      <c r="C234" s="180" t="s">
        <v>686</v>
      </c>
      <c r="D234" s="29" t="s">
        <v>687</v>
      </c>
      <c r="E234" s="180">
        <v>486700</v>
      </c>
      <c r="F234" s="39">
        <v>168200</v>
      </c>
      <c r="G234" s="39">
        <v>125300</v>
      </c>
      <c r="H234" s="39">
        <v>108500</v>
      </c>
      <c r="I234" s="39">
        <v>84700</v>
      </c>
      <c r="J234" s="111"/>
      <c r="K234" s="27"/>
      <c r="L234" s="111"/>
    </row>
    <row r="235" spans="1:12" ht="12.75">
      <c r="A235" s="22"/>
      <c r="B235" s="22"/>
      <c r="C235" s="181"/>
      <c r="D235" s="29"/>
      <c r="E235" s="180"/>
      <c r="F235" s="39"/>
      <c r="G235" s="39"/>
      <c r="H235" s="39"/>
      <c r="I235" s="39"/>
      <c r="J235" s="111"/>
      <c r="K235" s="27"/>
      <c r="L235" s="111"/>
    </row>
    <row r="236" spans="1:12" ht="12.75">
      <c r="A236" s="22"/>
      <c r="B236" s="22"/>
      <c r="C236" s="180" t="s">
        <v>441</v>
      </c>
      <c r="D236" s="29" t="s">
        <v>442</v>
      </c>
      <c r="E236" s="180">
        <v>603800</v>
      </c>
      <c r="F236" s="39">
        <v>169100</v>
      </c>
      <c r="G236" s="39">
        <v>153800</v>
      </c>
      <c r="H236" s="39">
        <v>141700</v>
      </c>
      <c r="I236" s="39">
        <v>139200</v>
      </c>
      <c r="J236" s="111"/>
      <c r="K236" s="27"/>
      <c r="L236" s="111"/>
    </row>
    <row r="237" spans="1:12" ht="12.75">
      <c r="A237" s="22"/>
      <c r="B237" s="22"/>
      <c r="C237" s="181"/>
      <c r="D237" s="29"/>
      <c r="E237" s="180"/>
      <c r="F237" s="39"/>
      <c r="G237" s="39"/>
      <c r="H237" s="39"/>
      <c r="I237" s="39"/>
      <c r="J237" s="111"/>
      <c r="K237" s="27"/>
      <c r="L237" s="111"/>
    </row>
    <row r="238" spans="1:12" ht="12.75">
      <c r="A238" s="22"/>
      <c r="B238" s="22"/>
      <c r="C238" s="180" t="s">
        <v>688</v>
      </c>
      <c r="D238" s="29" t="s">
        <v>689</v>
      </c>
      <c r="E238" s="180">
        <v>544300</v>
      </c>
      <c r="F238" s="39">
        <v>163300</v>
      </c>
      <c r="G238" s="39">
        <v>136100</v>
      </c>
      <c r="H238" s="39">
        <v>119700</v>
      </c>
      <c r="I238" s="39">
        <v>125200</v>
      </c>
      <c r="J238" s="111"/>
      <c r="K238" s="27"/>
      <c r="L238" s="111"/>
    </row>
    <row r="239" spans="1:12" ht="12.75">
      <c r="A239" s="22"/>
      <c r="B239" s="22"/>
      <c r="C239" s="181"/>
      <c r="D239" s="29"/>
      <c r="E239" s="180"/>
      <c r="F239" s="39"/>
      <c r="G239" s="39"/>
      <c r="H239" s="39"/>
      <c r="I239" s="39"/>
      <c r="J239" s="111"/>
      <c r="K239" s="27"/>
      <c r="L239" s="111"/>
    </row>
    <row r="240" spans="1:12" ht="12.75">
      <c r="A240" s="22"/>
      <c r="B240" s="22"/>
      <c r="C240" s="180" t="s">
        <v>690</v>
      </c>
      <c r="D240" s="29" t="s">
        <v>691</v>
      </c>
      <c r="E240" s="180">
        <v>435400</v>
      </c>
      <c r="F240" s="39">
        <v>139300</v>
      </c>
      <c r="G240" s="39">
        <v>108800</v>
      </c>
      <c r="H240" s="39">
        <v>100300</v>
      </c>
      <c r="I240" s="39">
        <v>87000</v>
      </c>
      <c r="J240" s="111"/>
      <c r="K240" s="27"/>
      <c r="L240" s="111"/>
    </row>
    <row r="241" spans="1:12" ht="12.75">
      <c r="A241" s="22"/>
      <c r="B241" s="22"/>
      <c r="C241" s="181"/>
      <c r="D241" s="29"/>
      <c r="E241" s="180"/>
      <c r="F241" s="39"/>
      <c r="G241" s="39"/>
      <c r="H241" s="39"/>
      <c r="I241" s="39"/>
      <c r="J241" s="111"/>
      <c r="K241" s="27"/>
      <c r="L241" s="111"/>
    </row>
    <row r="242" spans="1:12" ht="12.75">
      <c r="A242" s="22"/>
      <c r="B242" s="22"/>
      <c r="C242" s="180" t="s">
        <v>692</v>
      </c>
      <c r="D242" s="29" t="s">
        <v>693</v>
      </c>
      <c r="E242" s="180">
        <v>520200</v>
      </c>
      <c r="F242" s="39">
        <v>150000</v>
      </c>
      <c r="G242" s="39">
        <v>140000</v>
      </c>
      <c r="H242" s="39">
        <v>130200</v>
      </c>
      <c r="I242" s="39">
        <v>100000</v>
      </c>
      <c r="J242" s="111"/>
      <c r="K242" s="27"/>
      <c r="L242" s="111"/>
    </row>
    <row r="243" spans="1:12" ht="12.75">
      <c r="A243" s="22"/>
      <c r="B243" s="22"/>
      <c r="C243" s="181"/>
      <c r="D243" s="29"/>
      <c r="E243" s="180"/>
      <c r="F243" s="39"/>
      <c r="G243" s="39"/>
      <c r="H243" s="39"/>
      <c r="I243" s="39"/>
      <c r="J243" s="111"/>
      <c r="K243" s="27"/>
      <c r="L243" s="111"/>
    </row>
    <row r="244" spans="1:12" ht="12.75">
      <c r="A244" s="22"/>
      <c r="B244" s="22"/>
      <c r="C244" s="180" t="s">
        <v>694</v>
      </c>
      <c r="D244" s="29" t="s">
        <v>695</v>
      </c>
      <c r="E244" s="180">
        <v>290800</v>
      </c>
      <c r="F244" s="39">
        <v>93000</v>
      </c>
      <c r="G244" s="39">
        <v>72700</v>
      </c>
      <c r="H244" s="39">
        <v>66900</v>
      </c>
      <c r="I244" s="39">
        <v>58200</v>
      </c>
      <c r="J244" s="111"/>
      <c r="K244" s="27"/>
      <c r="L244" s="111"/>
    </row>
    <row r="245" spans="1:12" ht="12.75">
      <c r="A245" s="22"/>
      <c r="B245" s="22"/>
      <c r="C245" s="181"/>
      <c r="D245" s="29"/>
      <c r="E245" s="180"/>
      <c r="F245" s="39"/>
      <c r="G245" s="39"/>
      <c r="H245" s="39"/>
      <c r="I245" s="39"/>
      <c r="J245" s="111"/>
      <c r="K245" s="27"/>
      <c r="L245" s="111"/>
    </row>
    <row r="246" spans="1:12" ht="12.75">
      <c r="A246" s="22"/>
      <c r="B246" s="22"/>
      <c r="C246" s="180" t="s">
        <v>443</v>
      </c>
      <c r="D246" s="29" t="s">
        <v>444</v>
      </c>
      <c r="E246" s="180">
        <v>426500</v>
      </c>
      <c r="F246" s="39">
        <v>144600</v>
      </c>
      <c r="G246" s="39">
        <v>101700</v>
      </c>
      <c r="H246" s="39">
        <v>93700</v>
      </c>
      <c r="I246" s="39">
        <v>86500</v>
      </c>
      <c r="J246" s="111"/>
      <c r="K246" s="27"/>
      <c r="L246" s="111"/>
    </row>
    <row r="247" spans="1:12" s="48" customFormat="1" ht="12.75">
      <c r="A247" s="22"/>
      <c r="B247" s="22"/>
      <c r="C247" s="181"/>
      <c r="D247" s="29"/>
      <c r="E247" s="180"/>
      <c r="F247" s="39"/>
      <c r="G247" s="39"/>
      <c r="H247" s="39"/>
      <c r="I247" s="39"/>
      <c r="J247" s="111"/>
      <c r="K247" s="27"/>
      <c r="L247" s="111"/>
    </row>
    <row r="248" spans="1:12" ht="12.75">
      <c r="A248" s="22"/>
      <c r="B248" s="22"/>
      <c r="C248" s="180" t="s">
        <v>445</v>
      </c>
      <c r="D248" s="29" t="s">
        <v>446</v>
      </c>
      <c r="E248" s="180">
        <v>257800</v>
      </c>
      <c r="F248" s="39">
        <v>78000</v>
      </c>
      <c r="G248" s="39">
        <v>61000</v>
      </c>
      <c r="H248" s="39">
        <v>63000</v>
      </c>
      <c r="I248" s="39">
        <v>55800</v>
      </c>
      <c r="J248" s="111"/>
      <c r="K248" s="27"/>
      <c r="L248" s="111"/>
    </row>
    <row r="249" spans="1:12" ht="12.75">
      <c r="A249" s="22"/>
      <c r="B249" s="22"/>
      <c r="C249" s="180"/>
      <c r="D249" s="29"/>
      <c r="E249" s="180"/>
      <c r="F249" s="39"/>
      <c r="G249" s="39"/>
      <c r="H249" s="39"/>
      <c r="I249" s="39"/>
      <c r="J249" s="111"/>
      <c r="K249" s="27"/>
      <c r="L249" s="111"/>
    </row>
    <row r="250" spans="1:12" ht="12.75">
      <c r="A250" s="22"/>
      <c r="B250" s="22"/>
      <c r="C250" s="180" t="s">
        <v>255</v>
      </c>
      <c r="D250" s="29" t="s">
        <v>256</v>
      </c>
      <c r="E250" s="180">
        <v>526800</v>
      </c>
      <c r="F250" s="39">
        <v>155100</v>
      </c>
      <c r="G250" s="39">
        <v>129000</v>
      </c>
      <c r="H250" s="39">
        <v>123900</v>
      </c>
      <c r="I250" s="39">
        <v>118800</v>
      </c>
      <c r="J250" s="111"/>
      <c r="K250" s="27"/>
      <c r="L250" s="111"/>
    </row>
    <row r="251" spans="1:12" s="48" customFormat="1" ht="12.75">
      <c r="A251" s="22"/>
      <c r="B251" s="22"/>
      <c r="C251" s="181"/>
      <c r="D251" s="29"/>
      <c r="E251" s="180"/>
      <c r="F251" s="39"/>
      <c r="G251" s="39"/>
      <c r="H251" s="39"/>
      <c r="I251" s="39"/>
      <c r="J251" s="111"/>
      <c r="K251" s="27"/>
      <c r="L251" s="111"/>
    </row>
    <row r="252" spans="1:12" ht="12.75">
      <c r="A252" s="22"/>
      <c r="B252" s="22"/>
      <c r="C252" s="180" t="s">
        <v>447</v>
      </c>
      <c r="D252" s="29" t="s">
        <v>448</v>
      </c>
      <c r="E252" s="180">
        <v>477500</v>
      </c>
      <c r="F252" s="39">
        <v>142200</v>
      </c>
      <c r="G252" s="39">
        <v>116400</v>
      </c>
      <c r="H252" s="39">
        <v>110800</v>
      </c>
      <c r="I252" s="39">
        <v>108100</v>
      </c>
      <c r="J252" s="111"/>
      <c r="K252" s="27"/>
      <c r="L252" s="111"/>
    </row>
    <row r="253" spans="1:12" ht="12.75">
      <c r="A253" s="22"/>
      <c r="B253" s="22"/>
      <c r="C253" s="181"/>
      <c r="D253" s="29"/>
      <c r="E253" s="180"/>
      <c r="F253" s="39"/>
      <c r="G253" s="39"/>
      <c r="H253" s="39"/>
      <c r="I253" s="39"/>
      <c r="J253" s="111"/>
      <c r="K253" s="27"/>
      <c r="L253" s="111"/>
    </row>
    <row r="254" spans="1:12" ht="12.75">
      <c r="A254" s="22"/>
      <c r="B254" s="22"/>
      <c r="C254" s="180" t="s">
        <v>696</v>
      </c>
      <c r="D254" s="29" t="s">
        <v>697</v>
      </c>
      <c r="E254" s="180">
        <v>522800</v>
      </c>
      <c r="F254" s="39">
        <v>121400</v>
      </c>
      <c r="G254" s="39">
        <v>158500</v>
      </c>
      <c r="H254" s="39">
        <v>121300</v>
      </c>
      <c r="I254" s="39">
        <v>121600</v>
      </c>
      <c r="J254" s="111"/>
      <c r="K254" s="27"/>
      <c r="L254" s="111"/>
    </row>
    <row r="255" spans="1:12" ht="12.75">
      <c r="A255" s="22"/>
      <c r="B255" s="22"/>
      <c r="C255" s="181"/>
      <c r="D255" s="29"/>
      <c r="E255" s="180"/>
      <c r="F255" s="39"/>
      <c r="G255" s="39"/>
      <c r="H255" s="39"/>
      <c r="I255" s="39"/>
      <c r="J255" s="111"/>
      <c r="K255" s="27"/>
      <c r="L255" s="111"/>
    </row>
    <row r="256" spans="1:12" ht="12.75">
      <c r="A256" s="22"/>
      <c r="B256" s="22"/>
      <c r="C256" s="180" t="s">
        <v>698</v>
      </c>
      <c r="D256" s="29" t="s">
        <v>699</v>
      </c>
      <c r="E256" s="180">
        <v>593500</v>
      </c>
      <c r="F256" s="39">
        <v>196000</v>
      </c>
      <c r="G256" s="39">
        <v>154000</v>
      </c>
      <c r="H256" s="39">
        <v>148500</v>
      </c>
      <c r="I256" s="39">
        <v>95000</v>
      </c>
      <c r="J256" s="111"/>
      <c r="K256" s="27"/>
      <c r="L256" s="111"/>
    </row>
    <row r="257" spans="1:12" ht="12.75">
      <c r="A257" s="22"/>
      <c r="B257" s="22"/>
      <c r="C257" s="181"/>
      <c r="D257" s="29"/>
      <c r="E257" s="180"/>
      <c r="F257" s="39"/>
      <c r="G257" s="39"/>
      <c r="H257" s="39"/>
      <c r="I257" s="39"/>
      <c r="J257" s="111"/>
      <c r="K257" s="27"/>
      <c r="L257" s="111"/>
    </row>
    <row r="258" spans="1:12" ht="12.75">
      <c r="A258" s="22"/>
      <c r="B258" s="22"/>
      <c r="C258" s="180" t="s">
        <v>700</v>
      </c>
      <c r="D258" s="29" t="s">
        <v>701</v>
      </c>
      <c r="E258" s="180">
        <v>419000</v>
      </c>
      <c r="F258" s="39">
        <v>125200</v>
      </c>
      <c r="G258" s="39">
        <v>99700</v>
      </c>
      <c r="H258" s="39">
        <v>99700</v>
      </c>
      <c r="I258" s="39">
        <v>94400</v>
      </c>
      <c r="J258" s="111"/>
      <c r="K258" s="27"/>
      <c r="L258" s="111"/>
    </row>
    <row r="259" spans="1:12" ht="12.75">
      <c r="A259" s="22"/>
      <c r="B259" s="22"/>
      <c r="C259" s="181"/>
      <c r="D259" s="29"/>
      <c r="E259" s="180"/>
      <c r="F259" s="39"/>
      <c r="G259" s="39"/>
      <c r="H259" s="39"/>
      <c r="I259" s="39"/>
      <c r="J259" s="111"/>
      <c r="K259" s="27"/>
      <c r="L259" s="111"/>
    </row>
    <row r="260" spans="1:12" ht="12.75">
      <c r="A260" s="22"/>
      <c r="B260" s="22"/>
      <c r="C260" s="180" t="s">
        <v>449</v>
      </c>
      <c r="D260" s="29" t="s">
        <v>450</v>
      </c>
      <c r="E260" s="180">
        <v>284600</v>
      </c>
      <c r="F260" s="39">
        <v>90000</v>
      </c>
      <c r="G260" s="39">
        <v>71200</v>
      </c>
      <c r="H260" s="39">
        <v>56900</v>
      </c>
      <c r="I260" s="39">
        <v>66500</v>
      </c>
      <c r="J260" s="111"/>
      <c r="K260" s="27"/>
      <c r="L260" s="111"/>
    </row>
    <row r="261" spans="1:12" ht="12.75">
      <c r="A261" s="22"/>
      <c r="B261" s="22"/>
      <c r="C261" s="181"/>
      <c r="D261" s="29"/>
      <c r="E261" s="180"/>
      <c r="F261" s="39"/>
      <c r="G261" s="39"/>
      <c r="H261" s="39"/>
      <c r="I261" s="39"/>
      <c r="J261" s="111"/>
      <c r="K261" s="27"/>
      <c r="L261" s="111"/>
    </row>
    <row r="262" spans="1:12" ht="12.75">
      <c r="A262" s="22"/>
      <c r="B262" s="22"/>
      <c r="C262" s="180" t="s">
        <v>702</v>
      </c>
      <c r="D262" s="29" t="s">
        <v>703</v>
      </c>
      <c r="E262" s="180">
        <v>1746500</v>
      </c>
      <c r="F262" s="39">
        <v>473900</v>
      </c>
      <c r="G262" s="39">
        <v>412350</v>
      </c>
      <c r="H262" s="39">
        <v>464750</v>
      </c>
      <c r="I262" s="39">
        <v>395500</v>
      </c>
      <c r="J262" s="111"/>
      <c r="K262" s="27"/>
      <c r="L262" s="111"/>
    </row>
    <row r="263" spans="1:12" ht="12.75">
      <c r="A263" s="22"/>
      <c r="B263" s="22"/>
      <c r="C263" s="181"/>
      <c r="D263" s="29"/>
      <c r="E263" s="180"/>
      <c r="F263" s="39"/>
      <c r="G263" s="39"/>
      <c r="H263" s="39"/>
      <c r="I263" s="39"/>
      <c r="J263" s="111"/>
      <c r="K263" s="27"/>
      <c r="L263" s="111"/>
    </row>
    <row r="264" spans="1:12" ht="27.75" customHeight="1">
      <c r="A264" s="22"/>
      <c r="B264" s="22"/>
      <c r="C264" s="180" t="s">
        <v>451</v>
      </c>
      <c r="D264" s="29" t="s">
        <v>452</v>
      </c>
      <c r="E264" s="180">
        <v>955300</v>
      </c>
      <c r="F264" s="39">
        <v>354500</v>
      </c>
      <c r="G264" s="39">
        <v>246200</v>
      </c>
      <c r="H264" s="39">
        <v>211300</v>
      </c>
      <c r="I264" s="39">
        <v>143300</v>
      </c>
      <c r="J264" s="111"/>
      <c r="K264" s="27"/>
      <c r="L264" s="111"/>
    </row>
    <row r="265" spans="1:12" ht="12.75">
      <c r="A265" s="22"/>
      <c r="B265" s="22"/>
      <c r="C265" s="181"/>
      <c r="D265" s="29"/>
      <c r="E265" s="180"/>
      <c r="F265" s="39"/>
      <c r="G265" s="39"/>
      <c r="H265" s="39"/>
      <c r="I265" s="39"/>
      <c r="J265" s="111"/>
      <c r="K265" s="27"/>
      <c r="L265" s="111"/>
    </row>
    <row r="266" spans="1:12" ht="12.75">
      <c r="A266" s="22"/>
      <c r="B266" s="22"/>
      <c r="C266" s="180" t="s">
        <v>704</v>
      </c>
      <c r="D266" s="29" t="s">
        <v>705</v>
      </c>
      <c r="E266" s="180">
        <v>982800</v>
      </c>
      <c r="F266" s="39">
        <v>294300</v>
      </c>
      <c r="G266" s="39">
        <v>236900</v>
      </c>
      <c r="H266" s="39">
        <v>229300</v>
      </c>
      <c r="I266" s="39">
        <v>222300</v>
      </c>
      <c r="J266" s="111"/>
      <c r="K266" s="27"/>
      <c r="L266" s="111"/>
    </row>
    <row r="267" spans="1:12" ht="12.75">
      <c r="A267" s="22"/>
      <c r="B267" s="22"/>
      <c r="C267" s="181"/>
      <c r="D267" s="29"/>
      <c r="E267" s="180"/>
      <c r="F267" s="39"/>
      <c r="G267" s="39"/>
      <c r="H267" s="39"/>
      <c r="I267" s="39"/>
      <c r="J267" s="111"/>
      <c r="K267" s="27"/>
      <c r="L267" s="111"/>
    </row>
    <row r="268" spans="1:12" ht="12.75">
      <c r="A268" s="22"/>
      <c r="B268" s="22"/>
      <c r="C268" s="180" t="s">
        <v>453</v>
      </c>
      <c r="D268" s="29" t="s">
        <v>454</v>
      </c>
      <c r="E268" s="180">
        <v>326100</v>
      </c>
      <c r="F268" s="39">
        <v>99500</v>
      </c>
      <c r="G268" s="39">
        <v>91300</v>
      </c>
      <c r="H268" s="39">
        <v>84300</v>
      </c>
      <c r="I268" s="39">
        <v>51000</v>
      </c>
      <c r="J268" s="111"/>
      <c r="K268" s="27"/>
      <c r="L268" s="111"/>
    </row>
    <row r="269" spans="1:12" ht="12.75">
      <c r="A269" s="22"/>
      <c r="B269" s="22"/>
      <c r="C269" s="181"/>
      <c r="D269" s="29"/>
      <c r="E269" s="180"/>
      <c r="F269" s="39"/>
      <c r="G269" s="39"/>
      <c r="H269" s="39"/>
      <c r="I269" s="39"/>
      <c r="J269" s="111"/>
      <c r="K269" s="27"/>
      <c r="L269" s="111"/>
    </row>
    <row r="270" spans="1:12" ht="12.75">
      <c r="A270" s="22"/>
      <c r="B270" s="22"/>
      <c r="C270" s="180" t="s">
        <v>706</v>
      </c>
      <c r="D270" s="29" t="s">
        <v>304</v>
      </c>
      <c r="E270" s="180">
        <v>1409800</v>
      </c>
      <c r="F270" s="39">
        <v>352500</v>
      </c>
      <c r="G270" s="39">
        <v>352500</v>
      </c>
      <c r="H270" s="39">
        <v>352400</v>
      </c>
      <c r="I270" s="39">
        <v>352400</v>
      </c>
      <c r="J270" s="111"/>
      <c r="K270" s="27"/>
      <c r="L270" s="111"/>
    </row>
    <row r="271" spans="1:12" ht="12.75">
      <c r="A271" s="22"/>
      <c r="B271" s="22"/>
      <c r="C271" s="11" t="s">
        <v>358</v>
      </c>
      <c r="D271" s="29"/>
      <c r="E271" s="19">
        <v>1409800</v>
      </c>
      <c r="F271" s="12"/>
      <c r="G271" s="12"/>
      <c r="H271" s="12"/>
      <c r="I271" s="15"/>
      <c r="J271" s="111"/>
      <c r="K271" s="27"/>
      <c r="L271" s="111"/>
    </row>
    <row r="272" spans="1:12" ht="12.75">
      <c r="A272" s="22"/>
      <c r="B272" s="22"/>
      <c r="C272" s="14"/>
      <c r="D272" s="29"/>
      <c r="E272" s="19"/>
      <c r="F272" s="12"/>
      <c r="G272" s="12"/>
      <c r="H272" s="12"/>
      <c r="I272" s="15"/>
      <c r="J272" s="111"/>
      <c r="K272" s="27"/>
      <c r="L272" s="111"/>
    </row>
    <row r="273" spans="1:12" ht="12.75">
      <c r="A273" s="22"/>
      <c r="B273" s="70">
        <v>80105</v>
      </c>
      <c r="C273" s="71" t="s">
        <v>455</v>
      </c>
      <c r="D273" s="29"/>
      <c r="E273" s="185">
        <f>E274</f>
        <v>492100</v>
      </c>
      <c r="F273" s="185">
        <f>F274</f>
        <v>157500</v>
      </c>
      <c r="G273" s="185">
        <f>G274</f>
        <v>123000</v>
      </c>
      <c r="H273" s="185">
        <f>H274</f>
        <v>93500</v>
      </c>
      <c r="I273" s="185">
        <f>I274</f>
        <v>118100</v>
      </c>
      <c r="J273" s="111"/>
      <c r="K273" s="27"/>
      <c r="L273" s="111"/>
    </row>
    <row r="274" spans="1:12" s="48" customFormat="1" ht="12.75">
      <c r="A274" s="22"/>
      <c r="B274" s="70"/>
      <c r="C274" s="180" t="s">
        <v>456</v>
      </c>
      <c r="D274" s="29" t="s">
        <v>457</v>
      </c>
      <c r="E274" s="180">
        <v>492100</v>
      </c>
      <c r="F274" s="39">
        <v>157500</v>
      </c>
      <c r="G274" s="39">
        <v>123000</v>
      </c>
      <c r="H274" s="39">
        <v>93500</v>
      </c>
      <c r="I274" s="39">
        <v>118100</v>
      </c>
      <c r="J274" s="111"/>
      <c r="K274" s="27"/>
      <c r="L274" s="111"/>
    </row>
    <row r="275" spans="1:12" ht="12.75">
      <c r="A275" s="22"/>
      <c r="B275" s="22"/>
      <c r="C275" s="32"/>
      <c r="D275" s="29"/>
      <c r="E275" s="19"/>
      <c r="F275" s="12"/>
      <c r="G275" s="12"/>
      <c r="H275" s="12"/>
      <c r="I275" s="15"/>
      <c r="J275" s="111"/>
      <c r="K275" s="27"/>
      <c r="L275" s="111"/>
    </row>
    <row r="276" spans="1:12" ht="12.75">
      <c r="A276" s="22"/>
      <c r="B276" s="70">
        <v>80110</v>
      </c>
      <c r="C276" s="71" t="s">
        <v>707</v>
      </c>
      <c r="D276" s="29"/>
      <c r="E276" s="14">
        <f>E278+E280+E283+E285+E287+E289+E291+E293+E295+E297+E300</f>
        <v>20521400</v>
      </c>
      <c r="F276" s="14">
        <f>F278+F280+F283+F285+F287+F289+F291+F293+F295+F297+F300</f>
        <v>6589900</v>
      </c>
      <c r="G276" s="14">
        <f>G278+G280+G283+G285+G287+G289+G291+G293+G295+G297+G300</f>
        <v>5249900</v>
      </c>
      <c r="H276" s="14">
        <f>H278+H280+H283+H285+H287+H289+H291+H293+H295+H297+H300</f>
        <v>4072400</v>
      </c>
      <c r="I276" s="14">
        <f>I278+I280+I283+I285+I287+I289+I291+I293+I295+I297+I300</f>
        <v>4609200</v>
      </c>
      <c r="J276" s="111"/>
      <c r="K276" s="27"/>
      <c r="L276" s="111"/>
    </row>
    <row r="277" spans="1:12" s="48" customFormat="1" ht="12.75">
      <c r="A277" s="22"/>
      <c r="B277" s="22"/>
      <c r="C277" s="24" t="s">
        <v>372</v>
      </c>
      <c r="D277" s="29"/>
      <c r="E277" s="19"/>
      <c r="F277" s="12"/>
      <c r="G277" s="12"/>
      <c r="H277" s="12"/>
      <c r="I277" s="15"/>
      <c r="J277" s="111"/>
      <c r="K277" s="27"/>
      <c r="L277" s="111"/>
    </row>
    <row r="278" spans="1:12" ht="12.75">
      <c r="A278" s="22"/>
      <c r="B278" s="70"/>
      <c r="C278" s="180" t="s">
        <v>708</v>
      </c>
      <c r="D278" s="29" t="s">
        <v>709</v>
      </c>
      <c r="E278" s="180">
        <v>4036700</v>
      </c>
      <c r="F278" s="39">
        <v>1291700</v>
      </c>
      <c r="G278" s="39">
        <v>1009200</v>
      </c>
      <c r="H278" s="39">
        <v>767000</v>
      </c>
      <c r="I278" s="15">
        <v>968800</v>
      </c>
      <c r="J278" s="111"/>
      <c r="K278" s="27"/>
      <c r="L278" s="111"/>
    </row>
    <row r="279" spans="1:12" ht="12.75">
      <c r="A279" s="22"/>
      <c r="B279" s="22"/>
      <c r="C279" s="181"/>
      <c r="D279" s="29"/>
      <c r="E279" s="180"/>
      <c r="F279" s="39"/>
      <c r="G279" s="39"/>
      <c r="H279" s="39"/>
      <c r="I279" s="15"/>
      <c r="J279" s="111"/>
      <c r="K279" s="27"/>
      <c r="L279" s="111"/>
    </row>
    <row r="280" spans="1:12" ht="12.75">
      <c r="A280" s="22"/>
      <c r="B280" s="70"/>
      <c r="C280" s="180" t="s">
        <v>710</v>
      </c>
      <c r="D280" s="29" t="s">
        <v>711</v>
      </c>
      <c r="E280" s="180">
        <v>2595500</v>
      </c>
      <c r="F280" s="39">
        <v>900000</v>
      </c>
      <c r="G280" s="39">
        <v>784000</v>
      </c>
      <c r="H280" s="39">
        <v>580000</v>
      </c>
      <c r="I280" s="15">
        <v>331500</v>
      </c>
      <c r="J280" s="111"/>
      <c r="K280" s="27"/>
      <c r="L280" s="111"/>
    </row>
    <row r="281" spans="1:12" ht="12.75">
      <c r="A281" s="22"/>
      <c r="B281" s="70"/>
      <c r="C281" s="181" t="s">
        <v>234</v>
      </c>
      <c r="D281" s="29"/>
      <c r="E281" s="180">
        <v>80000</v>
      </c>
      <c r="F281" s="39"/>
      <c r="G281" s="39"/>
      <c r="H281" s="39"/>
      <c r="I281" s="15">
        <v>80000</v>
      </c>
      <c r="J281" s="111"/>
      <c r="K281" s="27"/>
      <c r="L281" s="111"/>
    </row>
    <row r="282" spans="1:12" s="62" customFormat="1" ht="12.75">
      <c r="A282" s="22"/>
      <c r="B282" s="22"/>
      <c r="C282" s="181"/>
      <c r="D282" s="29"/>
      <c r="E282" s="186"/>
      <c r="F282" s="39"/>
      <c r="G282" s="39"/>
      <c r="H282" s="39"/>
      <c r="I282" s="15"/>
      <c r="J282" s="111"/>
      <c r="K282" s="27"/>
      <c r="L282" s="111"/>
    </row>
    <row r="283" spans="1:12" s="62" customFormat="1" ht="12.75">
      <c r="A283" s="22"/>
      <c r="B283" s="22"/>
      <c r="C283" s="180" t="s">
        <v>712</v>
      </c>
      <c r="D283" s="29" t="s">
        <v>713</v>
      </c>
      <c r="E283" s="180">
        <v>1898700</v>
      </c>
      <c r="F283" s="39">
        <v>580000</v>
      </c>
      <c r="G283" s="39">
        <v>460000</v>
      </c>
      <c r="H283" s="39">
        <v>430000</v>
      </c>
      <c r="I283" s="15">
        <v>428700</v>
      </c>
      <c r="J283" s="111"/>
      <c r="K283" s="27"/>
      <c r="L283" s="111"/>
    </row>
    <row r="284" spans="1:12" s="62" customFormat="1" ht="12.75">
      <c r="A284" s="22"/>
      <c r="B284" s="22"/>
      <c r="C284" s="181"/>
      <c r="D284" s="29"/>
      <c r="E284" s="180"/>
      <c r="F284" s="39"/>
      <c r="G284" s="39"/>
      <c r="H284" s="39"/>
      <c r="I284" s="15"/>
      <c r="J284" s="111"/>
      <c r="K284" s="27"/>
      <c r="L284" s="111"/>
    </row>
    <row r="285" spans="1:12" ht="12.75">
      <c r="A285" s="22"/>
      <c r="B285" s="22"/>
      <c r="C285" s="180" t="s">
        <v>714</v>
      </c>
      <c r="D285" s="29" t="s">
        <v>715</v>
      </c>
      <c r="E285" s="180">
        <v>1852500</v>
      </c>
      <c r="F285" s="39">
        <v>592800</v>
      </c>
      <c r="G285" s="39">
        <v>462100</v>
      </c>
      <c r="H285" s="39">
        <v>353000</v>
      </c>
      <c r="I285" s="15">
        <v>444600</v>
      </c>
      <c r="J285" s="111"/>
      <c r="K285" s="27"/>
      <c r="L285" s="111"/>
    </row>
    <row r="286" spans="1:12" ht="12.75">
      <c r="A286" s="22"/>
      <c r="B286" s="22"/>
      <c r="C286" s="181"/>
      <c r="D286" s="29"/>
      <c r="E286" s="180"/>
      <c r="F286" s="39"/>
      <c r="G286" s="39"/>
      <c r="H286" s="39"/>
      <c r="I286" s="15"/>
      <c r="J286" s="111"/>
      <c r="K286" s="27"/>
      <c r="L286" s="111"/>
    </row>
    <row r="287" spans="1:12" ht="12.75">
      <c r="A287" s="22"/>
      <c r="B287" s="22"/>
      <c r="C287" s="180" t="s">
        <v>716</v>
      </c>
      <c r="D287" s="29" t="s">
        <v>717</v>
      </c>
      <c r="E287" s="180">
        <v>2590400</v>
      </c>
      <c r="F287" s="39">
        <v>828900</v>
      </c>
      <c r="G287" s="39">
        <v>647600</v>
      </c>
      <c r="H287" s="39">
        <v>492200</v>
      </c>
      <c r="I287" s="15">
        <v>621700</v>
      </c>
      <c r="J287" s="111"/>
      <c r="K287" s="27"/>
      <c r="L287" s="111"/>
    </row>
    <row r="288" spans="1:12" ht="12.75">
      <c r="A288" s="22"/>
      <c r="B288" s="22"/>
      <c r="C288" s="181"/>
      <c r="D288" s="29"/>
      <c r="E288" s="180"/>
      <c r="F288" s="39"/>
      <c r="G288" s="39"/>
      <c r="H288" s="39"/>
      <c r="I288" s="15"/>
      <c r="J288" s="111"/>
      <c r="K288" s="27"/>
      <c r="L288" s="111"/>
    </row>
    <row r="289" spans="1:12" ht="12.75">
      <c r="A289" s="22"/>
      <c r="B289" s="22"/>
      <c r="C289" s="180" t="s">
        <v>718</v>
      </c>
      <c r="D289" s="29" t="s">
        <v>719</v>
      </c>
      <c r="E289" s="180">
        <v>1956600</v>
      </c>
      <c r="F289" s="39">
        <v>626100</v>
      </c>
      <c r="G289" s="39">
        <v>489200</v>
      </c>
      <c r="H289" s="39">
        <v>371800</v>
      </c>
      <c r="I289" s="15">
        <v>469500</v>
      </c>
      <c r="J289" s="111"/>
      <c r="K289" s="27"/>
      <c r="L289" s="111"/>
    </row>
    <row r="290" spans="1:12" ht="12.75">
      <c r="A290" s="22"/>
      <c r="B290" s="22"/>
      <c r="C290" s="181"/>
      <c r="D290" s="29"/>
      <c r="E290" s="180"/>
      <c r="F290" s="39"/>
      <c r="G290" s="39"/>
      <c r="H290" s="39"/>
      <c r="I290" s="15"/>
      <c r="J290" s="111"/>
      <c r="K290" s="27"/>
      <c r="L290" s="111"/>
    </row>
    <row r="291" spans="1:12" ht="12.75">
      <c r="A291" s="22"/>
      <c r="B291" s="22"/>
      <c r="C291" s="180" t="s">
        <v>720</v>
      </c>
      <c r="D291" s="29" t="s">
        <v>721</v>
      </c>
      <c r="E291" s="180">
        <v>2258900</v>
      </c>
      <c r="F291" s="39">
        <v>722800</v>
      </c>
      <c r="G291" s="39">
        <v>564700</v>
      </c>
      <c r="H291" s="39">
        <v>429200</v>
      </c>
      <c r="I291" s="15">
        <v>542200</v>
      </c>
      <c r="J291" s="111"/>
      <c r="K291" s="27"/>
      <c r="L291" s="111"/>
    </row>
    <row r="292" spans="1:12" ht="12.75">
      <c r="A292" s="22"/>
      <c r="B292" s="22"/>
      <c r="C292" s="181"/>
      <c r="D292" s="29"/>
      <c r="E292" s="180"/>
      <c r="F292" s="39"/>
      <c r="G292" s="39"/>
      <c r="H292" s="39"/>
      <c r="I292" s="15"/>
      <c r="J292" s="111"/>
      <c r="K292" s="27"/>
      <c r="L292" s="111"/>
    </row>
    <row r="293" spans="1:12" ht="12.75">
      <c r="A293" s="22"/>
      <c r="B293" s="22"/>
      <c r="C293" s="180" t="s">
        <v>722</v>
      </c>
      <c r="D293" s="29" t="s">
        <v>723</v>
      </c>
      <c r="E293" s="180">
        <v>1916000</v>
      </c>
      <c r="F293" s="39">
        <v>613100</v>
      </c>
      <c r="G293" s="39">
        <v>479000</v>
      </c>
      <c r="H293" s="39">
        <v>364000</v>
      </c>
      <c r="I293" s="15">
        <v>459900</v>
      </c>
      <c r="J293" s="111"/>
      <c r="K293" s="27"/>
      <c r="L293" s="111"/>
    </row>
    <row r="294" spans="1:12" ht="12.75">
      <c r="A294" s="22"/>
      <c r="B294" s="22"/>
      <c r="C294" s="180"/>
      <c r="D294" s="29"/>
      <c r="E294" s="180"/>
      <c r="F294" s="39"/>
      <c r="G294" s="39"/>
      <c r="H294" s="39"/>
      <c r="I294" s="15"/>
      <c r="J294" s="111"/>
      <c r="K294" s="27"/>
      <c r="L294" s="111"/>
    </row>
    <row r="295" spans="1:12" ht="12.75">
      <c r="A295" s="22"/>
      <c r="B295" s="22"/>
      <c r="C295" s="180" t="s">
        <v>252</v>
      </c>
      <c r="D295" s="29" t="s">
        <v>253</v>
      </c>
      <c r="E295" s="180">
        <v>699100</v>
      </c>
      <c r="F295" s="39">
        <v>223700</v>
      </c>
      <c r="G295" s="39">
        <v>174800</v>
      </c>
      <c r="H295" s="39">
        <v>132800</v>
      </c>
      <c r="I295" s="15">
        <v>167800</v>
      </c>
      <c r="J295" s="111"/>
      <c r="K295" s="27"/>
      <c r="L295" s="111"/>
    </row>
    <row r="296" spans="1:12" ht="12.75">
      <c r="A296" s="70"/>
      <c r="B296" s="22"/>
      <c r="C296" s="181"/>
      <c r="D296" s="29"/>
      <c r="E296" s="180"/>
      <c r="F296" s="39"/>
      <c r="G296" s="39"/>
      <c r="H296" s="39"/>
      <c r="I296" s="15"/>
      <c r="J296" s="111"/>
      <c r="K296" s="27"/>
      <c r="L296" s="111"/>
    </row>
    <row r="297" spans="1:12" ht="25.5">
      <c r="A297" s="22"/>
      <c r="B297" s="22"/>
      <c r="C297" s="180" t="s">
        <v>724</v>
      </c>
      <c r="D297" s="29" t="s">
        <v>725</v>
      </c>
      <c r="E297" s="180">
        <v>449300</v>
      </c>
      <c r="F297" s="39">
        <v>143800</v>
      </c>
      <c r="G297" s="39">
        <v>112300</v>
      </c>
      <c r="H297" s="39">
        <v>85400</v>
      </c>
      <c r="I297" s="15">
        <v>107800</v>
      </c>
      <c r="J297" s="111"/>
      <c r="K297" s="27"/>
      <c r="L297" s="111"/>
    </row>
    <row r="298" spans="1:12" ht="12.75">
      <c r="A298" s="70"/>
      <c r="B298" s="22"/>
      <c r="C298" s="181"/>
      <c r="D298" s="29"/>
      <c r="E298" s="180"/>
      <c r="F298" s="39"/>
      <c r="G298" s="39"/>
      <c r="H298" s="39"/>
      <c r="I298" s="15"/>
      <c r="J298" s="111"/>
      <c r="K298" s="27"/>
      <c r="L298" s="111"/>
    </row>
    <row r="299" spans="1:12" ht="12.75">
      <c r="A299" s="22"/>
      <c r="B299" s="22"/>
      <c r="C299" s="180" t="s">
        <v>726</v>
      </c>
      <c r="D299" s="29"/>
      <c r="E299" s="186"/>
      <c r="F299" s="39"/>
      <c r="G299" s="39"/>
      <c r="H299" s="39"/>
      <c r="I299" s="15"/>
      <c r="J299" s="111"/>
      <c r="K299" s="27"/>
      <c r="L299" s="111"/>
    </row>
    <row r="300" spans="1:12" ht="12.75">
      <c r="A300" s="70"/>
      <c r="B300" s="22"/>
      <c r="C300" s="26" t="s">
        <v>350</v>
      </c>
      <c r="D300" s="29" t="s">
        <v>282</v>
      </c>
      <c r="E300" s="19">
        <v>267700</v>
      </c>
      <c r="F300" s="12">
        <v>67000</v>
      </c>
      <c r="G300" s="12">
        <v>67000</v>
      </c>
      <c r="H300" s="12">
        <v>67000</v>
      </c>
      <c r="I300" s="12">
        <v>66700</v>
      </c>
      <c r="J300" s="111"/>
      <c r="K300" s="111"/>
      <c r="L300" s="111"/>
    </row>
    <row r="301" spans="1:12" ht="12.75">
      <c r="A301" s="22"/>
      <c r="B301" s="22"/>
      <c r="C301" s="26"/>
      <c r="D301" s="29"/>
      <c r="E301" s="19"/>
      <c r="F301" s="12"/>
      <c r="G301" s="12"/>
      <c r="H301" s="12"/>
      <c r="I301" s="15"/>
      <c r="J301" s="111"/>
      <c r="K301" s="27"/>
      <c r="L301" s="111"/>
    </row>
    <row r="302" spans="1:12" ht="12.75">
      <c r="A302" s="22"/>
      <c r="B302" s="70">
        <v>80111</v>
      </c>
      <c r="C302" s="71" t="s">
        <v>727</v>
      </c>
      <c r="D302" s="29"/>
      <c r="E302" s="14">
        <f>E304</f>
        <v>1668000</v>
      </c>
      <c r="F302" s="14">
        <f>F304</f>
        <v>583800</v>
      </c>
      <c r="G302" s="14">
        <f>G304</f>
        <v>417000</v>
      </c>
      <c r="H302" s="14">
        <f>H304</f>
        <v>333600</v>
      </c>
      <c r="I302" s="14">
        <f>I304</f>
        <v>333600</v>
      </c>
      <c r="J302" s="111"/>
      <c r="K302" s="27"/>
      <c r="L302" s="111"/>
    </row>
    <row r="303" spans="1:12" s="48" customFormat="1" ht="12.75">
      <c r="A303" s="22"/>
      <c r="B303" s="22"/>
      <c r="C303" s="180" t="s">
        <v>728</v>
      </c>
      <c r="D303" s="29"/>
      <c r="E303" s="14"/>
      <c r="F303" s="12"/>
      <c r="G303" s="12"/>
      <c r="H303" s="12"/>
      <c r="I303" s="15"/>
      <c r="J303" s="111"/>
      <c r="K303" s="27"/>
      <c r="L303" s="111"/>
    </row>
    <row r="304" spans="1:12" ht="25.5">
      <c r="A304" s="22"/>
      <c r="B304" s="22"/>
      <c r="C304" s="32" t="s">
        <v>372</v>
      </c>
      <c r="D304" s="29" t="s">
        <v>729</v>
      </c>
      <c r="E304" s="19">
        <v>1668000</v>
      </c>
      <c r="F304" s="12">
        <v>583800</v>
      </c>
      <c r="G304" s="12">
        <v>417000</v>
      </c>
      <c r="H304" s="12">
        <v>333600</v>
      </c>
      <c r="I304" s="12">
        <v>333600</v>
      </c>
      <c r="J304" s="111"/>
      <c r="K304" s="27"/>
      <c r="L304" s="111"/>
    </row>
    <row r="305" spans="1:12" ht="12.75">
      <c r="A305" s="22"/>
      <c r="B305" s="22"/>
      <c r="C305" s="69"/>
      <c r="D305" s="29"/>
      <c r="E305" s="19"/>
      <c r="F305" s="12"/>
      <c r="G305" s="12"/>
      <c r="H305" s="12"/>
      <c r="I305" s="15"/>
      <c r="J305" s="111"/>
      <c r="K305" s="27"/>
      <c r="L305" s="111"/>
    </row>
    <row r="306" spans="1:12" ht="12.75">
      <c r="A306" s="22"/>
      <c r="B306" s="70">
        <v>80113</v>
      </c>
      <c r="C306" s="71" t="s">
        <v>730</v>
      </c>
      <c r="D306" s="29"/>
      <c r="E306" s="14">
        <f>E308+E310+E312+E314+E316+E318+E320</f>
        <v>316000</v>
      </c>
      <c r="F306" s="14">
        <f>F308+F310+F312+F314+F316+F318+F320</f>
        <v>103500</v>
      </c>
      <c r="G306" s="14">
        <f>G308+G310+G312+G314+G316+G318+G320</f>
        <v>87200</v>
      </c>
      <c r="H306" s="14">
        <f>H308+H310+H312+H314+H316+H318+H320</f>
        <v>58800</v>
      </c>
      <c r="I306" s="14">
        <f>I308+I310+I312+I314+I316+I318+I320</f>
        <v>66500</v>
      </c>
      <c r="J306" s="111"/>
      <c r="K306" s="27"/>
      <c r="L306" s="111"/>
    </row>
    <row r="307" spans="1:12" ht="12.75">
      <c r="A307" s="22"/>
      <c r="B307" s="70"/>
      <c r="C307" s="32" t="s">
        <v>372</v>
      </c>
      <c r="D307" s="29"/>
      <c r="E307" s="14"/>
      <c r="F307" s="15"/>
      <c r="G307" s="15"/>
      <c r="H307" s="15"/>
      <c r="I307" s="15"/>
      <c r="J307" s="111"/>
      <c r="K307" s="27"/>
      <c r="L307" s="111"/>
    </row>
    <row r="308" spans="1:12" ht="12.75">
      <c r="A308" s="22"/>
      <c r="B308" s="22"/>
      <c r="C308" s="180" t="s">
        <v>710</v>
      </c>
      <c r="D308" s="29" t="s">
        <v>711</v>
      </c>
      <c r="E308" s="180">
        <v>212400</v>
      </c>
      <c r="F308" s="39">
        <v>70000</v>
      </c>
      <c r="G308" s="39">
        <v>64000</v>
      </c>
      <c r="H308" s="39">
        <v>42000</v>
      </c>
      <c r="I308" s="39">
        <v>36400</v>
      </c>
      <c r="J308" s="111"/>
      <c r="K308" s="27"/>
      <c r="L308" s="111"/>
    </row>
    <row r="309" spans="1:12" ht="12.75">
      <c r="A309" s="22"/>
      <c r="B309" s="22"/>
      <c r="C309" s="181"/>
      <c r="D309" s="29"/>
      <c r="E309" s="180"/>
      <c r="F309" s="39"/>
      <c r="G309" s="39"/>
      <c r="H309" s="39"/>
      <c r="I309" s="39"/>
      <c r="J309" s="111"/>
      <c r="K309" s="27"/>
      <c r="L309" s="111"/>
    </row>
    <row r="310" spans="1:12" ht="12.75">
      <c r="A310" s="22"/>
      <c r="B310" s="22"/>
      <c r="C310" s="180" t="s">
        <v>714</v>
      </c>
      <c r="D310" s="29" t="s">
        <v>715</v>
      </c>
      <c r="E310" s="180">
        <v>19200</v>
      </c>
      <c r="F310" s="39">
        <v>7700</v>
      </c>
      <c r="G310" s="39">
        <v>3800</v>
      </c>
      <c r="H310" s="39">
        <v>1900</v>
      </c>
      <c r="I310" s="39">
        <v>5800</v>
      </c>
      <c r="J310" s="111"/>
      <c r="K310" s="27"/>
      <c r="L310" s="111"/>
    </row>
    <row r="311" spans="1:12" s="48" customFormat="1" ht="12.75">
      <c r="A311" s="22"/>
      <c r="B311" s="22"/>
      <c r="C311" s="181"/>
      <c r="D311" s="29"/>
      <c r="E311" s="180"/>
      <c r="F311" s="39"/>
      <c r="G311" s="39"/>
      <c r="H311" s="39"/>
      <c r="I311" s="39"/>
      <c r="J311" s="111"/>
      <c r="K311" s="27"/>
      <c r="L311" s="111"/>
    </row>
    <row r="312" spans="1:12" ht="12.75">
      <c r="A312" s="22"/>
      <c r="B312" s="22"/>
      <c r="C312" s="180" t="s">
        <v>716</v>
      </c>
      <c r="D312" s="29" t="s">
        <v>717</v>
      </c>
      <c r="E312" s="180">
        <v>30900</v>
      </c>
      <c r="F312" s="39">
        <v>9700</v>
      </c>
      <c r="G312" s="39">
        <v>6200</v>
      </c>
      <c r="H312" s="39">
        <v>5700</v>
      </c>
      <c r="I312" s="39">
        <v>9300</v>
      </c>
      <c r="J312" s="111"/>
      <c r="K312" s="27"/>
      <c r="L312" s="111"/>
    </row>
    <row r="313" spans="1:12" ht="12.75">
      <c r="A313" s="22"/>
      <c r="B313" s="22"/>
      <c r="C313" s="181"/>
      <c r="D313" s="29"/>
      <c r="E313" s="180"/>
      <c r="F313" s="39"/>
      <c r="G313" s="39"/>
      <c r="H313" s="39"/>
      <c r="I313" s="39"/>
      <c r="J313" s="111"/>
      <c r="K313" s="27"/>
      <c r="L313" s="111"/>
    </row>
    <row r="314" spans="1:12" ht="12.75">
      <c r="A314" s="22"/>
      <c r="B314" s="22"/>
      <c r="C314" s="180" t="s">
        <v>718</v>
      </c>
      <c r="D314" s="29" t="s">
        <v>719</v>
      </c>
      <c r="E314" s="180">
        <v>15000</v>
      </c>
      <c r="F314" s="39">
        <v>4000</v>
      </c>
      <c r="G314" s="39">
        <v>3000</v>
      </c>
      <c r="H314" s="39">
        <v>3000</v>
      </c>
      <c r="I314" s="39">
        <v>5000</v>
      </c>
      <c r="J314" s="111"/>
      <c r="K314" s="27"/>
      <c r="L314" s="111"/>
    </row>
    <row r="315" spans="1:12" ht="12.75">
      <c r="A315" s="22"/>
      <c r="B315" s="22"/>
      <c r="C315" s="181"/>
      <c r="D315" s="29"/>
      <c r="E315" s="180"/>
      <c r="F315" s="39"/>
      <c r="G315" s="39"/>
      <c r="H315" s="39"/>
      <c r="I315" s="39"/>
      <c r="J315" s="111"/>
      <c r="K315" s="27"/>
      <c r="L315" s="111"/>
    </row>
    <row r="316" spans="1:12" ht="12.75">
      <c r="A316" s="22"/>
      <c r="B316" s="22"/>
      <c r="C316" s="180" t="s">
        <v>720</v>
      </c>
      <c r="D316" s="29" t="s">
        <v>721</v>
      </c>
      <c r="E316" s="180">
        <v>26900</v>
      </c>
      <c r="F316" s="39">
        <v>8600</v>
      </c>
      <c r="G316" s="39">
        <v>6700</v>
      </c>
      <c r="H316" s="39">
        <v>5100</v>
      </c>
      <c r="I316" s="39">
        <v>6500</v>
      </c>
      <c r="J316" s="111"/>
      <c r="K316" s="27"/>
      <c r="L316" s="111"/>
    </row>
    <row r="317" spans="1:12" ht="12.75">
      <c r="A317" s="22"/>
      <c r="B317" s="22"/>
      <c r="C317" s="180"/>
      <c r="D317" s="29"/>
      <c r="E317" s="180"/>
      <c r="F317" s="39"/>
      <c r="G317" s="39"/>
      <c r="H317" s="39"/>
      <c r="I317" s="39"/>
      <c r="J317" s="111"/>
      <c r="K317" s="27"/>
      <c r="L317" s="111"/>
    </row>
    <row r="318" spans="1:12" ht="12.75">
      <c r="A318" s="22"/>
      <c r="B318" s="22"/>
      <c r="C318" s="180" t="s">
        <v>259</v>
      </c>
      <c r="D318" s="29" t="s">
        <v>260</v>
      </c>
      <c r="E318" s="180">
        <v>7600</v>
      </c>
      <c r="F318" s="39">
        <v>2300</v>
      </c>
      <c r="G318" s="39">
        <v>2300</v>
      </c>
      <c r="H318" s="39">
        <v>700</v>
      </c>
      <c r="I318" s="39">
        <v>2300</v>
      </c>
      <c r="J318" s="111"/>
      <c r="K318" s="27"/>
      <c r="L318" s="111"/>
    </row>
    <row r="319" spans="1:12" ht="12.75">
      <c r="A319" s="22"/>
      <c r="B319" s="22"/>
      <c r="C319" s="180"/>
      <c r="D319" s="29"/>
      <c r="E319" s="180"/>
      <c r="F319" s="39"/>
      <c r="G319" s="39"/>
      <c r="H319" s="39"/>
      <c r="I319" s="39"/>
      <c r="J319" s="111"/>
      <c r="K319" s="27"/>
      <c r="L319" s="111"/>
    </row>
    <row r="320" spans="1:12" ht="25.5">
      <c r="A320" s="22"/>
      <c r="B320" s="22"/>
      <c r="C320" s="180" t="s">
        <v>337</v>
      </c>
      <c r="D320" s="29" t="s">
        <v>354</v>
      </c>
      <c r="E320" s="180">
        <v>4000</v>
      </c>
      <c r="F320" s="39">
        <v>1200</v>
      </c>
      <c r="G320" s="39">
        <v>1200</v>
      </c>
      <c r="H320" s="39">
        <v>400</v>
      </c>
      <c r="I320" s="39">
        <v>1200</v>
      </c>
      <c r="J320" s="111"/>
      <c r="K320" s="27"/>
      <c r="L320" s="111"/>
    </row>
    <row r="321" spans="1:12" ht="12.75">
      <c r="A321" s="22"/>
      <c r="B321" s="22"/>
      <c r="C321" s="14"/>
      <c r="D321" s="29"/>
      <c r="E321" s="14"/>
      <c r="F321" s="15"/>
      <c r="G321" s="15"/>
      <c r="H321" s="15"/>
      <c r="I321" s="15"/>
      <c r="J321" s="111"/>
      <c r="K321" s="27"/>
      <c r="L321" s="111"/>
    </row>
    <row r="322" spans="1:12" s="48" customFormat="1" ht="12.75">
      <c r="A322" s="22"/>
      <c r="B322" s="70">
        <v>80120</v>
      </c>
      <c r="C322" s="71" t="s">
        <v>731</v>
      </c>
      <c r="D322" s="29"/>
      <c r="E322" s="14">
        <f>E324+E326+E329+E332+E334+E337+E340</f>
        <v>21632100</v>
      </c>
      <c r="F322" s="14">
        <f>F324+F326+F329+F332+F334+F337+F340</f>
        <v>6383100</v>
      </c>
      <c r="G322" s="14">
        <f>G324+G326+G329+G332+G334+G337+G340</f>
        <v>5855200</v>
      </c>
      <c r="H322" s="14">
        <f>H324+H326+H329+H332+H334+H337+H340</f>
        <v>4994500</v>
      </c>
      <c r="I322" s="14">
        <f>I324+I326+I329+I332+I334+I337+I340</f>
        <v>4399300</v>
      </c>
      <c r="J322" s="111"/>
      <c r="K322" s="27"/>
      <c r="L322" s="111"/>
    </row>
    <row r="323" spans="1:12" ht="12.75">
      <c r="A323" s="22"/>
      <c r="B323" s="70"/>
      <c r="C323" s="71"/>
      <c r="D323" s="29"/>
      <c r="E323" s="14"/>
      <c r="F323" s="12"/>
      <c r="G323" s="12"/>
      <c r="H323" s="12"/>
      <c r="I323" s="15"/>
      <c r="J323" s="111"/>
      <c r="K323" s="27"/>
      <c r="L323" s="111"/>
    </row>
    <row r="324" spans="1:12" ht="12.75">
      <c r="A324" s="22"/>
      <c r="B324" s="22"/>
      <c r="C324" s="180" t="s">
        <v>732</v>
      </c>
      <c r="D324" s="29" t="s">
        <v>733</v>
      </c>
      <c r="E324" s="180">
        <v>2740800</v>
      </c>
      <c r="F324" s="39">
        <v>877100</v>
      </c>
      <c r="G324" s="39">
        <v>685200</v>
      </c>
      <c r="H324" s="39">
        <v>520700</v>
      </c>
      <c r="I324" s="39">
        <v>657800</v>
      </c>
      <c r="J324" s="111"/>
      <c r="K324" s="27"/>
      <c r="L324" s="111"/>
    </row>
    <row r="325" spans="1:12" ht="12.75">
      <c r="A325" s="22"/>
      <c r="B325" s="22"/>
      <c r="C325" s="181"/>
      <c r="D325" s="29"/>
      <c r="E325" s="180"/>
      <c r="F325" s="39"/>
      <c r="G325" s="39"/>
      <c r="H325" s="39"/>
      <c r="I325" s="39"/>
      <c r="J325" s="14"/>
      <c r="K325" s="14"/>
      <c r="L325" s="14"/>
    </row>
    <row r="326" spans="1:12" ht="12.75">
      <c r="A326" s="22"/>
      <c r="B326" s="22"/>
      <c r="C326" s="180" t="s">
        <v>734</v>
      </c>
      <c r="D326" s="29" t="s">
        <v>735</v>
      </c>
      <c r="E326" s="180">
        <v>4595600</v>
      </c>
      <c r="F326" s="39">
        <v>1470600</v>
      </c>
      <c r="G326" s="39">
        <v>1148900</v>
      </c>
      <c r="H326" s="39">
        <v>873200</v>
      </c>
      <c r="I326" s="39">
        <v>1102900</v>
      </c>
      <c r="J326" s="111"/>
      <c r="K326" s="27"/>
      <c r="L326" s="111"/>
    </row>
    <row r="327" spans="1:12" ht="12.75">
      <c r="A327" s="22"/>
      <c r="B327" s="22"/>
      <c r="C327" s="181" t="s">
        <v>237</v>
      </c>
      <c r="D327" s="29"/>
      <c r="E327" s="180">
        <v>170000</v>
      </c>
      <c r="F327" s="39"/>
      <c r="G327" s="39">
        <v>20000</v>
      </c>
      <c r="H327" s="39"/>
      <c r="I327" s="39">
        <v>150000</v>
      </c>
      <c r="J327" s="111"/>
      <c r="K327" s="27"/>
      <c r="L327" s="111"/>
    </row>
    <row r="328" spans="1:12" s="48" customFormat="1" ht="12.75">
      <c r="A328" s="70"/>
      <c r="B328" s="22"/>
      <c r="C328" s="181"/>
      <c r="D328" s="29"/>
      <c r="E328" s="180"/>
      <c r="F328" s="39"/>
      <c r="G328" s="39"/>
      <c r="H328" s="39"/>
      <c r="I328" s="39"/>
      <c r="J328" s="111"/>
      <c r="K328" s="27"/>
      <c r="L328" s="111"/>
    </row>
    <row r="329" spans="1:12" ht="12.75">
      <c r="A329" s="70"/>
      <c r="B329" s="22"/>
      <c r="C329" s="180" t="s">
        <v>736</v>
      </c>
      <c r="D329" s="29" t="s">
        <v>737</v>
      </c>
      <c r="E329" s="180">
        <v>3193500</v>
      </c>
      <c r="F329" s="39">
        <v>663200</v>
      </c>
      <c r="G329" s="39">
        <v>1042000</v>
      </c>
      <c r="H329" s="39">
        <v>983200</v>
      </c>
      <c r="I329" s="39">
        <v>505100</v>
      </c>
      <c r="J329" s="111"/>
      <c r="K329" s="27"/>
      <c r="L329" s="111"/>
    </row>
    <row r="330" spans="1:12" ht="12.75">
      <c r="A330" s="70"/>
      <c r="B330" s="22"/>
      <c r="C330" s="181" t="s">
        <v>237</v>
      </c>
      <c r="D330" s="29"/>
      <c r="E330" s="180">
        <v>930000</v>
      </c>
      <c r="F330" s="39"/>
      <c r="G330" s="39">
        <v>50000</v>
      </c>
      <c r="H330" s="39"/>
      <c r="I330" s="39">
        <v>880000</v>
      </c>
      <c r="J330" s="111"/>
      <c r="K330" s="27"/>
      <c r="L330" s="111"/>
    </row>
    <row r="331" spans="1:12" ht="12.75">
      <c r="A331" s="70"/>
      <c r="B331" s="22"/>
      <c r="C331" s="180"/>
      <c r="D331" s="29"/>
      <c r="E331" s="180"/>
      <c r="F331" s="39"/>
      <c r="G331" s="39"/>
      <c r="H331" s="39"/>
      <c r="I331" s="39"/>
      <c r="J331" s="111"/>
      <c r="K331" s="27"/>
      <c r="L331" s="111"/>
    </row>
    <row r="332" spans="1:12" ht="12.75">
      <c r="A332" s="22"/>
      <c r="B332" s="22"/>
      <c r="C332" s="180" t="s">
        <v>738</v>
      </c>
      <c r="D332" s="29" t="s">
        <v>739</v>
      </c>
      <c r="E332" s="180">
        <v>1728100</v>
      </c>
      <c r="F332" s="39">
        <v>580000</v>
      </c>
      <c r="G332" s="39">
        <v>450000</v>
      </c>
      <c r="H332" s="39">
        <v>400000</v>
      </c>
      <c r="I332" s="39">
        <v>298100</v>
      </c>
      <c r="J332" s="111"/>
      <c r="K332" s="27"/>
      <c r="L332" s="111"/>
    </row>
    <row r="333" spans="1:12" ht="12.75">
      <c r="A333" s="22"/>
      <c r="B333" s="22"/>
      <c r="C333" s="181"/>
      <c r="D333" s="29"/>
      <c r="E333" s="180"/>
      <c r="F333" s="39"/>
      <c r="G333" s="39"/>
      <c r="H333" s="39"/>
      <c r="I333" s="39"/>
      <c r="J333" s="111"/>
      <c r="K333" s="27"/>
      <c r="L333" s="111"/>
    </row>
    <row r="334" spans="1:12" ht="12.75">
      <c r="A334" s="22"/>
      <c r="B334" s="22"/>
      <c r="C334" s="180" t="s">
        <v>740</v>
      </c>
      <c r="D334" s="29" t="s">
        <v>741</v>
      </c>
      <c r="E334" s="180">
        <v>5096100</v>
      </c>
      <c r="F334" s="39">
        <v>1630800</v>
      </c>
      <c r="G334" s="39">
        <v>1474000</v>
      </c>
      <c r="H334" s="39">
        <v>1168000</v>
      </c>
      <c r="I334" s="39">
        <v>823300</v>
      </c>
      <c r="J334" s="111"/>
      <c r="K334" s="27"/>
      <c r="L334" s="111"/>
    </row>
    <row r="335" spans="1:12" ht="12.75">
      <c r="A335" s="22"/>
      <c r="B335" s="22"/>
      <c r="C335" s="181" t="s">
        <v>233</v>
      </c>
      <c r="D335" s="29"/>
      <c r="E335" s="180">
        <v>400000</v>
      </c>
      <c r="F335" s="39">
        <v>12810</v>
      </c>
      <c r="G335" s="39"/>
      <c r="H335" s="39">
        <v>150000</v>
      </c>
      <c r="I335" s="39">
        <v>237190</v>
      </c>
      <c r="J335" s="111"/>
      <c r="K335" s="27"/>
      <c r="L335" s="111"/>
    </row>
    <row r="336" spans="1:12" ht="12.75">
      <c r="A336" s="22"/>
      <c r="B336" s="22"/>
      <c r="C336" s="181"/>
      <c r="D336" s="29"/>
      <c r="E336" s="180"/>
      <c r="F336" s="39"/>
      <c r="G336" s="39"/>
      <c r="H336" s="39"/>
      <c r="I336" s="39"/>
      <c r="J336" s="111"/>
      <c r="K336" s="27"/>
      <c r="L336" s="111"/>
    </row>
    <row r="337" spans="1:12" ht="12.75">
      <c r="A337" s="22"/>
      <c r="B337" s="22"/>
      <c r="C337" s="180" t="s">
        <v>283</v>
      </c>
      <c r="D337" s="29" t="s">
        <v>254</v>
      </c>
      <c r="E337" s="180">
        <v>2748700</v>
      </c>
      <c r="F337" s="39">
        <v>779000</v>
      </c>
      <c r="G337" s="39">
        <v>672700</v>
      </c>
      <c r="H337" s="39">
        <v>667000</v>
      </c>
      <c r="I337" s="39">
        <v>630000</v>
      </c>
      <c r="J337" s="111"/>
      <c r="K337" s="27"/>
      <c r="L337" s="111"/>
    </row>
    <row r="338" spans="1:12" ht="12.75">
      <c r="A338" s="22"/>
      <c r="B338" s="22"/>
      <c r="C338" s="180"/>
      <c r="D338" s="29"/>
      <c r="E338" s="180"/>
      <c r="F338" s="39"/>
      <c r="G338" s="39"/>
      <c r="H338" s="39"/>
      <c r="I338" s="39"/>
      <c r="J338" s="111"/>
      <c r="K338" s="27"/>
      <c r="L338" s="111"/>
    </row>
    <row r="339" spans="1:12" ht="12.75">
      <c r="A339" s="22"/>
      <c r="B339" s="22"/>
      <c r="C339" s="180" t="s">
        <v>742</v>
      </c>
      <c r="D339" s="29" t="s">
        <v>282</v>
      </c>
      <c r="E339" s="180"/>
      <c r="F339" s="39"/>
      <c r="G339" s="39"/>
      <c r="H339" s="39"/>
      <c r="I339" s="39"/>
      <c r="J339" s="111"/>
      <c r="K339" s="27"/>
      <c r="L339" s="111"/>
    </row>
    <row r="340" spans="1:12" ht="12.75">
      <c r="A340" s="22"/>
      <c r="B340" s="22"/>
      <c r="C340" s="11" t="s">
        <v>351</v>
      </c>
      <c r="D340" s="29"/>
      <c r="E340" s="19">
        <v>1529300</v>
      </c>
      <c r="F340" s="12">
        <v>382400</v>
      </c>
      <c r="G340" s="12">
        <v>382400</v>
      </c>
      <c r="H340" s="12">
        <v>382400</v>
      </c>
      <c r="I340" s="15">
        <v>382100</v>
      </c>
      <c r="J340" s="111"/>
      <c r="K340" s="27"/>
      <c r="L340" s="111"/>
    </row>
    <row r="341" spans="1:12" ht="12.75">
      <c r="A341" s="22"/>
      <c r="B341" s="22"/>
      <c r="C341" s="19"/>
      <c r="D341" s="29"/>
      <c r="E341" s="19"/>
      <c r="F341" s="12"/>
      <c r="G341" s="12"/>
      <c r="H341" s="12"/>
      <c r="I341" s="15"/>
      <c r="J341" s="111"/>
      <c r="K341" s="27"/>
      <c r="L341" s="111"/>
    </row>
    <row r="342" spans="1:12" ht="12.75">
      <c r="A342" s="22"/>
      <c r="B342" s="70">
        <v>80130</v>
      </c>
      <c r="C342" s="71" t="s">
        <v>353</v>
      </c>
      <c r="D342" s="29"/>
      <c r="E342" s="14">
        <f>E344+E346+E348+E350+E352+E354+E356+E358+E361+E364</f>
        <v>31450100</v>
      </c>
      <c r="F342" s="14">
        <f>F344+F346+F348+F350+F352+F354+F356+F358+F361+F364</f>
        <v>9900000</v>
      </c>
      <c r="G342" s="14">
        <f>G344+G346+G348+G350+G352+G354+G356+G358+G361+G364</f>
        <v>7919100</v>
      </c>
      <c r="H342" s="14">
        <f>H344+H346+H348+H350+H352+H354+H356+H358+H361+H364</f>
        <v>6493400</v>
      </c>
      <c r="I342" s="14">
        <f>I344+I346+I348+I350+I352+I354+I356+I358+I361+I364</f>
        <v>7137600</v>
      </c>
      <c r="J342" s="111"/>
      <c r="K342" s="27"/>
      <c r="L342" s="111"/>
    </row>
    <row r="343" spans="1:12" ht="12.75">
      <c r="A343" s="22"/>
      <c r="B343" s="22"/>
      <c r="C343" s="69"/>
      <c r="D343" s="29"/>
      <c r="E343" s="19"/>
      <c r="F343" s="12"/>
      <c r="G343" s="12"/>
      <c r="H343" s="12"/>
      <c r="I343" s="15"/>
      <c r="J343" s="111"/>
      <c r="K343" s="27"/>
      <c r="L343" s="111"/>
    </row>
    <row r="344" spans="1:12" ht="12.75">
      <c r="A344" s="22"/>
      <c r="B344" s="22"/>
      <c r="C344" s="180" t="s">
        <v>743</v>
      </c>
      <c r="D344" s="29" t="s">
        <v>744</v>
      </c>
      <c r="E344" s="180">
        <v>4587100</v>
      </c>
      <c r="F344" s="39">
        <v>1467900</v>
      </c>
      <c r="G344" s="39">
        <v>1146800</v>
      </c>
      <c r="H344" s="39">
        <v>871600</v>
      </c>
      <c r="I344" s="15">
        <v>1100800</v>
      </c>
      <c r="J344" s="111"/>
      <c r="K344" s="27"/>
      <c r="L344" s="111"/>
    </row>
    <row r="345" spans="1:12" ht="12.75">
      <c r="A345" s="22"/>
      <c r="B345" s="22"/>
      <c r="C345" s="181"/>
      <c r="D345" s="29"/>
      <c r="E345" s="180"/>
      <c r="F345" s="39"/>
      <c r="G345" s="39"/>
      <c r="H345" s="39"/>
      <c r="I345" s="15"/>
      <c r="J345" s="111"/>
      <c r="K345" s="27"/>
      <c r="L345" s="111"/>
    </row>
    <row r="346" spans="1:12" ht="12.75">
      <c r="A346" s="70"/>
      <c r="B346" s="22"/>
      <c r="C346" s="180" t="s">
        <v>745</v>
      </c>
      <c r="D346" s="29" t="s">
        <v>746</v>
      </c>
      <c r="E346" s="180">
        <v>3999800</v>
      </c>
      <c r="F346" s="39">
        <v>1280000</v>
      </c>
      <c r="G346" s="39">
        <v>1000000</v>
      </c>
      <c r="H346" s="39">
        <v>760000</v>
      </c>
      <c r="I346" s="15">
        <v>959800</v>
      </c>
      <c r="J346" s="111"/>
      <c r="K346" s="27"/>
      <c r="L346" s="111"/>
    </row>
    <row r="347" spans="1:12" ht="12.75">
      <c r="A347" s="70"/>
      <c r="B347" s="22"/>
      <c r="C347" s="181"/>
      <c r="D347" s="29"/>
      <c r="E347" s="180"/>
      <c r="F347" s="39"/>
      <c r="G347" s="39"/>
      <c r="H347" s="39"/>
      <c r="I347" s="15"/>
      <c r="J347" s="111"/>
      <c r="K347" s="27"/>
      <c r="L347" s="111"/>
    </row>
    <row r="348" spans="1:12" ht="12.75">
      <c r="A348" s="22"/>
      <c r="B348" s="22"/>
      <c r="C348" s="180" t="s">
        <v>747</v>
      </c>
      <c r="D348" s="29" t="s">
        <v>748</v>
      </c>
      <c r="E348" s="180">
        <v>3830000</v>
      </c>
      <c r="F348" s="39">
        <v>1340500</v>
      </c>
      <c r="G348" s="39">
        <v>880900</v>
      </c>
      <c r="H348" s="39">
        <v>957500</v>
      </c>
      <c r="I348" s="15">
        <v>651100</v>
      </c>
      <c r="J348" s="111"/>
      <c r="K348" s="27"/>
      <c r="L348" s="111"/>
    </row>
    <row r="349" spans="1:12" ht="12.75">
      <c r="A349" s="22"/>
      <c r="B349" s="22"/>
      <c r="C349" s="181"/>
      <c r="D349" s="29"/>
      <c r="E349" s="180"/>
      <c r="F349" s="39"/>
      <c r="G349" s="39"/>
      <c r="H349" s="39"/>
      <c r="I349" s="15"/>
      <c r="J349" s="111"/>
      <c r="K349" s="27"/>
      <c r="L349" s="111"/>
    </row>
    <row r="350" spans="1:12" ht="12.75">
      <c r="A350" s="22"/>
      <c r="B350" s="22"/>
      <c r="C350" s="180" t="s">
        <v>749</v>
      </c>
      <c r="D350" s="29" t="s">
        <v>238</v>
      </c>
      <c r="E350" s="180">
        <v>2175400</v>
      </c>
      <c r="F350" s="39">
        <v>700000</v>
      </c>
      <c r="G350" s="39">
        <v>550000</v>
      </c>
      <c r="H350" s="39">
        <v>510000</v>
      </c>
      <c r="I350" s="15">
        <v>415400</v>
      </c>
      <c r="J350" s="111"/>
      <c r="K350" s="27"/>
      <c r="L350" s="111"/>
    </row>
    <row r="351" spans="1:12" ht="12.75">
      <c r="A351" s="22"/>
      <c r="B351" s="22"/>
      <c r="C351" s="181"/>
      <c r="D351" s="29"/>
      <c r="E351" s="180"/>
      <c r="F351" s="39"/>
      <c r="G351" s="39"/>
      <c r="H351" s="39"/>
      <c r="I351" s="15"/>
      <c r="J351" s="111"/>
      <c r="K351" s="27"/>
      <c r="L351" s="111"/>
    </row>
    <row r="352" spans="1:12" ht="12.75">
      <c r="A352" s="22"/>
      <c r="B352" s="22"/>
      <c r="C352" s="180" t="s">
        <v>750</v>
      </c>
      <c r="D352" s="29" t="s">
        <v>751</v>
      </c>
      <c r="E352" s="180">
        <v>3858900</v>
      </c>
      <c r="F352" s="39">
        <v>1392600</v>
      </c>
      <c r="G352" s="39">
        <v>1091500</v>
      </c>
      <c r="H352" s="39">
        <v>546500</v>
      </c>
      <c r="I352" s="15">
        <v>828300</v>
      </c>
      <c r="J352" s="111"/>
      <c r="K352" s="27"/>
      <c r="L352" s="111"/>
    </row>
    <row r="353" spans="1:12" ht="12.75">
      <c r="A353" s="22"/>
      <c r="B353" s="22"/>
      <c r="C353" s="181"/>
      <c r="D353" s="29"/>
      <c r="E353" s="180"/>
      <c r="F353" s="39"/>
      <c r="G353" s="39"/>
      <c r="H353" s="39"/>
      <c r="I353" s="15"/>
      <c r="J353" s="111"/>
      <c r="K353" s="27"/>
      <c r="L353" s="111"/>
    </row>
    <row r="354" spans="1:12" ht="12.75">
      <c r="A354" s="22"/>
      <c r="B354" s="22"/>
      <c r="C354" s="180" t="s">
        <v>0</v>
      </c>
      <c r="D354" s="29" t="s">
        <v>1</v>
      </c>
      <c r="E354" s="180">
        <v>371500</v>
      </c>
      <c r="F354" s="39">
        <v>118900</v>
      </c>
      <c r="G354" s="39">
        <v>92900</v>
      </c>
      <c r="H354" s="39">
        <v>70600</v>
      </c>
      <c r="I354" s="15">
        <v>89100</v>
      </c>
      <c r="J354" s="111"/>
      <c r="K354" s="27"/>
      <c r="L354" s="111"/>
    </row>
    <row r="355" spans="1:12" ht="12.75">
      <c r="A355" s="22"/>
      <c r="B355" s="22"/>
      <c r="C355" s="181"/>
      <c r="D355" s="29"/>
      <c r="E355" s="180"/>
      <c r="F355" s="39"/>
      <c r="G355" s="39"/>
      <c r="H355" s="39"/>
      <c r="I355" s="15"/>
      <c r="J355" s="111"/>
      <c r="K355" s="27"/>
      <c r="L355" s="111"/>
    </row>
    <row r="356" spans="1:12" ht="12.75">
      <c r="A356" s="22"/>
      <c r="B356" s="22"/>
      <c r="C356" s="180" t="s">
        <v>2</v>
      </c>
      <c r="D356" s="29" t="s">
        <v>3</v>
      </c>
      <c r="E356" s="180">
        <v>2196800</v>
      </c>
      <c r="F356" s="39">
        <v>703000</v>
      </c>
      <c r="G356" s="39">
        <v>549200</v>
      </c>
      <c r="H356" s="39">
        <v>417400</v>
      </c>
      <c r="I356" s="15">
        <v>527200</v>
      </c>
      <c r="J356" s="111"/>
      <c r="K356" s="27"/>
      <c r="L356" s="111"/>
    </row>
    <row r="357" spans="1:12" ht="12.75">
      <c r="A357" s="22"/>
      <c r="B357" s="22"/>
      <c r="C357" s="181"/>
      <c r="D357" s="29"/>
      <c r="E357" s="180"/>
      <c r="F357" s="39"/>
      <c r="G357" s="39"/>
      <c r="H357" s="39"/>
      <c r="I357" s="15"/>
      <c r="J357" s="111"/>
      <c r="K357" s="27"/>
      <c r="L357" s="111"/>
    </row>
    <row r="358" spans="1:12" ht="12.75">
      <c r="A358" s="22"/>
      <c r="B358" s="22"/>
      <c r="C358" s="180" t="s">
        <v>4</v>
      </c>
      <c r="D358" s="29" t="s">
        <v>5</v>
      </c>
      <c r="E358" s="180">
        <v>4133300</v>
      </c>
      <c r="F358" s="39">
        <v>1322700</v>
      </c>
      <c r="G358" s="39">
        <v>1033400</v>
      </c>
      <c r="H358" s="39">
        <v>785200</v>
      </c>
      <c r="I358" s="15">
        <v>992000</v>
      </c>
      <c r="J358" s="111"/>
      <c r="K358" s="27"/>
      <c r="L358" s="111"/>
    </row>
    <row r="359" spans="1:12" ht="12.75">
      <c r="A359" s="22"/>
      <c r="B359" s="22"/>
      <c r="C359" s="187"/>
      <c r="D359" s="29"/>
      <c r="E359" s="180"/>
      <c r="F359" s="39"/>
      <c r="G359" s="39"/>
      <c r="H359" s="39"/>
      <c r="I359" s="15"/>
      <c r="J359" s="111"/>
      <c r="K359" s="27"/>
      <c r="L359" s="111"/>
    </row>
    <row r="360" spans="1:12" ht="12.75">
      <c r="A360" s="22"/>
      <c r="B360" s="22"/>
      <c r="C360" s="180"/>
      <c r="D360" s="29"/>
      <c r="E360" s="180"/>
      <c r="F360" s="39"/>
      <c r="G360" s="39"/>
      <c r="H360" s="39"/>
      <c r="I360" s="15"/>
      <c r="J360" s="111"/>
      <c r="K360" s="27"/>
      <c r="L360" s="111"/>
    </row>
    <row r="361" spans="1:12" ht="12.75">
      <c r="A361" s="22"/>
      <c r="B361" s="70"/>
      <c r="C361" s="180" t="s">
        <v>6</v>
      </c>
      <c r="D361" s="29" t="s">
        <v>299</v>
      </c>
      <c r="E361" s="180">
        <v>1785500</v>
      </c>
      <c r="F361" s="39">
        <v>446400</v>
      </c>
      <c r="G361" s="39">
        <v>446400</v>
      </c>
      <c r="H361" s="39">
        <v>446700</v>
      </c>
      <c r="I361" s="15">
        <v>446000</v>
      </c>
      <c r="J361" s="111"/>
      <c r="K361" s="27"/>
      <c r="L361" s="111"/>
    </row>
    <row r="362" spans="1:12" ht="12.75">
      <c r="A362" s="22"/>
      <c r="B362" s="22"/>
      <c r="C362" s="69" t="s">
        <v>352</v>
      </c>
      <c r="D362" s="29"/>
      <c r="E362" s="14"/>
      <c r="F362" s="15"/>
      <c r="G362" s="15"/>
      <c r="H362" s="15"/>
      <c r="I362" s="15"/>
      <c r="J362" s="111"/>
      <c r="K362" s="27"/>
      <c r="L362" s="111"/>
    </row>
    <row r="363" spans="1:12" ht="12.75">
      <c r="A363" s="22"/>
      <c r="B363" s="22"/>
      <c r="C363" s="69"/>
      <c r="D363" s="29"/>
      <c r="E363" s="19"/>
      <c r="F363" s="15"/>
      <c r="G363" s="15"/>
      <c r="H363" s="15"/>
      <c r="I363" s="15"/>
      <c r="J363" s="111"/>
      <c r="K363" s="27"/>
      <c r="L363" s="111"/>
    </row>
    <row r="364" spans="1:12" ht="12.75">
      <c r="A364" s="22"/>
      <c r="B364" s="22"/>
      <c r="C364" s="180" t="s">
        <v>7</v>
      </c>
      <c r="D364" s="29" t="s">
        <v>299</v>
      </c>
      <c r="E364" s="180">
        <v>4511800</v>
      </c>
      <c r="F364" s="39">
        <v>1128000</v>
      </c>
      <c r="G364" s="39">
        <v>1128000</v>
      </c>
      <c r="H364" s="39">
        <v>1127900</v>
      </c>
      <c r="I364" s="39">
        <v>1127900</v>
      </c>
      <c r="J364" s="111"/>
      <c r="K364" s="27"/>
      <c r="L364" s="111"/>
    </row>
    <row r="365" spans="1:12" ht="12.75">
      <c r="A365" s="22"/>
      <c r="B365" s="22"/>
      <c r="C365" s="69" t="s">
        <v>352</v>
      </c>
      <c r="D365" s="29"/>
      <c r="E365" s="14"/>
      <c r="F365" s="15"/>
      <c r="G365" s="15"/>
      <c r="H365" s="15"/>
      <c r="I365" s="15"/>
      <c r="J365" s="111"/>
      <c r="K365" s="27"/>
      <c r="L365" s="111"/>
    </row>
    <row r="366" spans="1:12" ht="12.75">
      <c r="A366" s="22"/>
      <c r="B366" s="22"/>
      <c r="C366" s="26"/>
      <c r="D366" s="29"/>
      <c r="E366" s="19"/>
      <c r="F366" s="12"/>
      <c r="G366" s="12"/>
      <c r="H366" s="12"/>
      <c r="I366" s="15"/>
      <c r="J366" s="111"/>
      <c r="K366" s="27"/>
      <c r="L366" s="111"/>
    </row>
    <row r="367" spans="1:12" ht="12.75">
      <c r="A367" s="22"/>
      <c r="B367" s="70">
        <v>80132</v>
      </c>
      <c r="C367" s="71" t="s">
        <v>8</v>
      </c>
      <c r="D367" s="29"/>
      <c r="E367" s="14">
        <f>E368</f>
        <v>2193100</v>
      </c>
      <c r="F367" s="14">
        <f>F368</f>
        <v>702000</v>
      </c>
      <c r="G367" s="14">
        <f>G368</f>
        <v>550000</v>
      </c>
      <c r="H367" s="14">
        <f>H368</f>
        <v>450000</v>
      </c>
      <c r="I367" s="14">
        <f>I368</f>
        <v>491100</v>
      </c>
      <c r="J367" s="111"/>
      <c r="K367" s="27"/>
      <c r="L367" s="111"/>
    </row>
    <row r="368" spans="1:12" ht="12.75">
      <c r="A368" s="70"/>
      <c r="B368" s="22"/>
      <c r="C368" s="180" t="s">
        <v>9</v>
      </c>
      <c r="D368" s="29" t="s">
        <v>10</v>
      </c>
      <c r="E368" s="180">
        <v>2193100</v>
      </c>
      <c r="F368" s="39">
        <v>702000</v>
      </c>
      <c r="G368" s="39">
        <v>550000</v>
      </c>
      <c r="H368" s="39">
        <v>450000</v>
      </c>
      <c r="I368" s="39">
        <v>491100</v>
      </c>
      <c r="J368" s="111"/>
      <c r="K368" s="27"/>
      <c r="L368" s="111"/>
    </row>
    <row r="369" spans="1:12" ht="12.75">
      <c r="A369" s="22"/>
      <c r="B369" s="70"/>
      <c r="C369" s="14"/>
      <c r="D369" s="29"/>
      <c r="E369" s="19"/>
      <c r="F369" s="12"/>
      <c r="G369" s="12"/>
      <c r="H369" s="12"/>
      <c r="I369" s="15"/>
      <c r="J369" s="111"/>
      <c r="K369" s="27"/>
      <c r="L369" s="111"/>
    </row>
    <row r="370" spans="1:12" ht="12.75">
      <c r="A370" s="22"/>
      <c r="B370" s="70">
        <v>80134</v>
      </c>
      <c r="C370" s="71" t="s">
        <v>11</v>
      </c>
      <c r="D370" s="29"/>
      <c r="E370" s="14">
        <f>E372</f>
        <v>585200</v>
      </c>
      <c r="F370" s="14">
        <f>F372</f>
        <v>187300</v>
      </c>
      <c r="G370" s="14">
        <f>G372</f>
        <v>146300</v>
      </c>
      <c r="H370" s="14">
        <f>H372</f>
        <v>111200</v>
      </c>
      <c r="I370" s="14">
        <f>I372</f>
        <v>140400</v>
      </c>
      <c r="J370" s="111"/>
      <c r="K370" s="27"/>
      <c r="L370" s="111"/>
    </row>
    <row r="371" spans="1:12" ht="12.75">
      <c r="A371" s="22"/>
      <c r="B371" s="22"/>
      <c r="C371" s="32" t="s">
        <v>372</v>
      </c>
      <c r="D371" s="29"/>
      <c r="E371" s="19"/>
      <c r="F371" s="12"/>
      <c r="G371" s="12"/>
      <c r="H371" s="12"/>
      <c r="I371" s="15"/>
      <c r="J371" s="111"/>
      <c r="K371" s="27"/>
      <c r="L371" s="111"/>
    </row>
    <row r="372" spans="1:12" ht="12.75">
      <c r="A372" s="22"/>
      <c r="B372" s="22"/>
      <c r="C372" s="180" t="s">
        <v>2</v>
      </c>
      <c r="D372" s="29" t="s">
        <v>3</v>
      </c>
      <c r="E372" s="180">
        <v>585200</v>
      </c>
      <c r="F372" s="39">
        <v>187300</v>
      </c>
      <c r="G372" s="39">
        <v>146300</v>
      </c>
      <c r="H372" s="39">
        <v>111200</v>
      </c>
      <c r="I372" s="39">
        <v>140400</v>
      </c>
      <c r="J372" s="111"/>
      <c r="K372" s="27"/>
      <c r="L372" s="111"/>
    </row>
    <row r="373" spans="1:12" ht="12.75">
      <c r="A373" s="22"/>
      <c r="B373" s="22"/>
      <c r="C373" s="14"/>
      <c r="D373" s="29"/>
      <c r="E373" s="14"/>
      <c r="F373" s="15"/>
      <c r="G373" s="15"/>
      <c r="H373" s="15"/>
      <c r="I373" s="15"/>
      <c r="J373" s="111"/>
      <c r="K373" s="27"/>
      <c r="L373" s="111"/>
    </row>
    <row r="374" spans="1:12" ht="25.5">
      <c r="A374" s="22"/>
      <c r="B374" s="70">
        <v>80140</v>
      </c>
      <c r="C374" s="71" t="s">
        <v>338</v>
      </c>
      <c r="D374" s="29"/>
      <c r="E374" s="14">
        <f>E375</f>
        <v>1604100</v>
      </c>
      <c r="F374" s="14">
        <f>F375</f>
        <v>413400</v>
      </c>
      <c r="G374" s="14">
        <f>G375</f>
        <v>364500</v>
      </c>
      <c r="H374" s="14">
        <f>H375</f>
        <v>528300</v>
      </c>
      <c r="I374" s="14">
        <f>I375</f>
        <v>297900</v>
      </c>
      <c r="J374" s="111"/>
      <c r="K374" s="27"/>
      <c r="L374" s="111"/>
    </row>
    <row r="375" spans="1:12" ht="12.75">
      <c r="A375" s="22"/>
      <c r="B375" s="22"/>
      <c r="C375" s="180" t="s">
        <v>339</v>
      </c>
      <c r="D375" s="29" t="s">
        <v>330</v>
      </c>
      <c r="E375" s="180">
        <v>1604100</v>
      </c>
      <c r="F375" s="39">
        <v>413400</v>
      </c>
      <c r="G375" s="39">
        <v>364500</v>
      </c>
      <c r="H375" s="39">
        <v>528300</v>
      </c>
      <c r="I375" s="39">
        <v>297900</v>
      </c>
      <c r="J375" s="111"/>
      <c r="K375" s="27"/>
      <c r="L375" s="111"/>
    </row>
    <row r="376" spans="1:12" ht="12.75">
      <c r="A376" s="22"/>
      <c r="B376" s="22"/>
      <c r="C376" s="181" t="s">
        <v>234</v>
      </c>
      <c r="D376" s="131"/>
      <c r="E376" s="180">
        <v>250000</v>
      </c>
      <c r="F376" s="39"/>
      <c r="G376" s="39">
        <v>120000</v>
      </c>
      <c r="H376" s="39">
        <v>130000</v>
      </c>
      <c r="I376" s="39"/>
      <c r="J376" s="111"/>
      <c r="K376" s="27"/>
      <c r="L376" s="111"/>
    </row>
    <row r="377" spans="1:12" ht="12.75">
      <c r="A377" s="22"/>
      <c r="B377" s="22"/>
      <c r="C377" s="181" t="s">
        <v>86</v>
      </c>
      <c r="D377" s="131"/>
      <c r="E377" s="180">
        <v>57900</v>
      </c>
      <c r="F377" s="39">
        <v>12000</v>
      </c>
      <c r="G377" s="39">
        <v>45900</v>
      </c>
      <c r="H377" s="39"/>
      <c r="I377" s="39"/>
      <c r="J377" s="111"/>
      <c r="K377" s="27"/>
      <c r="L377" s="111"/>
    </row>
    <row r="378" spans="1:12" ht="12.75">
      <c r="A378" s="22"/>
      <c r="B378" s="22"/>
      <c r="C378" s="69"/>
      <c r="D378" s="29"/>
      <c r="E378" s="19"/>
      <c r="F378" s="12"/>
      <c r="G378" s="12"/>
      <c r="H378" s="12"/>
      <c r="I378" s="15"/>
      <c r="J378" s="111"/>
      <c r="K378" s="27"/>
      <c r="L378" s="111"/>
    </row>
    <row r="379" spans="1:12" ht="12.75">
      <c r="A379" s="22"/>
      <c r="B379" s="70">
        <v>80142</v>
      </c>
      <c r="C379" s="71" t="s">
        <v>248</v>
      </c>
      <c r="D379" s="29" t="s">
        <v>264</v>
      </c>
      <c r="E379" s="14">
        <f>E380</f>
        <v>342900</v>
      </c>
      <c r="F379" s="14">
        <f>F380</f>
        <v>94800</v>
      </c>
      <c r="G379" s="14">
        <f>G380</f>
        <v>87600</v>
      </c>
      <c r="H379" s="14">
        <f>H380</f>
        <v>81700</v>
      </c>
      <c r="I379" s="14">
        <f>I380</f>
        <v>78800</v>
      </c>
      <c r="J379" s="111"/>
      <c r="K379" s="27"/>
      <c r="L379" s="111"/>
    </row>
    <row r="380" spans="1:12" ht="12.75">
      <c r="A380" s="22"/>
      <c r="B380" s="22"/>
      <c r="C380" s="180" t="s">
        <v>249</v>
      </c>
      <c r="D380" s="29"/>
      <c r="E380" s="180">
        <v>342900</v>
      </c>
      <c r="F380" s="39">
        <v>94800</v>
      </c>
      <c r="G380" s="39">
        <v>87600</v>
      </c>
      <c r="H380" s="39">
        <v>81700</v>
      </c>
      <c r="I380" s="39">
        <v>78800</v>
      </c>
      <c r="J380" s="111"/>
      <c r="K380" s="27"/>
      <c r="L380" s="111"/>
    </row>
    <row r="381" spans="1:12" ht="12.75">
      <c r="A381" s="22"/>
      <c r="B381" s="22"/>
      <c r="C381" s="69"/>
      <c r="D381" s="29"/>
      <c r="E381" s="19"/>
      <c r="F381" s="12"/>
      <c r="G381" s="12"/>
      <c r="H381" s="12"/>
      <c r="I381" s="15"/>
      <c r="J381" s="111"/>
      <c r="K381" s="27"/>
      <c r="L381" s="111"/>
    </row>
    <row r="382" spans="1:12" s="48" customFormat="1" ht="12.75">
      <c r="A382" s="22"/>
      <c r="B382" s="70">
        <v>80143</v>
      </c>
      <c r="C382" s="71" t="s">
        <v>12</v>
      </c>
      <c r="D382" s="29"/>
      <c r="E382" s="14">
        <f>E383</f>
        <v>819000</v>
      </c>
      <c r="F382" s="14">
        <f>F383</f>
        <v>263000</v>
      </c>
      <c r="G382" s="14">
        <f>G383</f>
        <v>205000</v>
      </c>
      <c r="H382" s="14">
        <f>H383</f>
        <v>205000</v>
      </c>
      <c r="I382" s="14">
        <f>I383</f>
        <v>146000</v>
      </c>
      <c r="J382" s="111"/>
      <c r="K382" s="27"/>
      <c r="L382" s="111"/>
    </row>
    <row r="383" spans="1:12" ht="12.75">
      <c r="A383" s="22"/>
      <c r="B383" s="22"/>
      <c r="C383" s="180" t="s">
        <v>13</v>
      </c>
      <c r="D383" s="29" t="s">
        <v>239</v>
      </c>
      <c r="E383" s="180">
        <v>819000</v>
      </c>
      <c r="F383" s="39">
        <v>263000</v>
      </c>
      <c r="G383" s="39">
        <v>205000</v>
      </c>
      <c r="H383" s="39">
        <v>205000</v>
      </c>
      <c r="I383" s="39">
        <v>146000</v>
      </c>
      <c r="J383" s="111"/>
      <c r="K383" s="27"/>
      <c r="L383" s="111"/>
    </row>
    <row r="384" spans="1:12" ht="12.75">
      <c r="A384" s="22"/>
      <c r="B384" s="22"/>
      <c r="C384" s="69"/>
      <c r="D384" s="29"/>
      <c r="E384" s="19"/>
      <c r="F384" s="12"/>
      <c r="G384" s="12"/>
      <c r="H384" s="12"/>
      <c r="I384" s="15"/>
      <c r="J384" s="111"/>
      <c r="K384" s="27"/>
      <c r="L384" s="111"/>
    </row>
    <row r="385" spans="1:12" ht="12.75">
      <c r="A385" s="22"/>
      <c r="B385" s="70">
        <v>80145</v>
      </c>
      <c r="C385" s="71" t="s">
        <v>14</v>
      </c>
      <c r="D385" s="29" t="s">
        <v>265</v>
      </c>
      <c r="E385" s="132">
        <f>E386</f>
        <v>17000</v>
      </c>
      <c r="F385" s="132">
        <f>F386</f>
        <v>800</v>
      </c>
      <c r="G385" s="132">
        <f>G386</f>
        <v>1500</v>
      </c>
      <c r="H385" s="132">
        <f>H386</f>
        <v>9000</v>
      </c>
      <c r="I385" s="132">
        <f>I386</f>
        <v>5700</v>
      </c>
      <c r="J385" s="111"/>
      <c r="K385" s="27"/>
      <c r="L385" s="111"/>
    </row>
    <row r="386" spans="1:12" s="48" customFormat="1" ht="12.75">
      <c r="A386" s="70"/>
      <c r="B386" s="22"/>
      <c r="C386" s="32" t="s">
        <v>372</v>
      </c>
      <c r="D386" s="29"/>
      <c r="E386" s="19">
        <v>17000</v>
      </c>
      <c r="F386" s="12">
        <v>800</v>
      </c>
      <c r="G386" s="12">
        <v>1500</v>
      </c>
      <c r="H386" s="12">
        <v>9000</v>
      </c>
      <c r="I386" s="12">
        <v>5700</v>
      </c>
      <c r="J386" s="111"/>
      <c r="K386" s="27"/>
      <c r="L386" s="111"/>
    </row>
    <row r="387" spans="1:12" ht="12.75">
      <c r="A387" s="70"/>
      <c r="B387" s="22"/>
      <c r="C387" s="32"/>
      <c r="D387" s="29"/>
      <c r="E387" s="14"/>
      <c r="F387" s="12"/>
      <c r="G387" s="15"/>
      <c r="H387" s="15"/>
      <c r="I387" s="15"/>
      <c r="J387" s="111"/>
      <c r="K387" s="27"/>
      <c r="L387" s="111"/>
    </row>
    <row r="388" spans="1:12" ht="12.75">
      <c r="A388" s="70"/>
      <c r="B388" s="70">
        <v>80146</v>
      </c>
      <c r="C388" s="13" t="s">
        <v>261</v>
      </c>
      <c r="D388" s="29" t="s">
        <v>265</v>
      </c>
      <c r="E388" s="14">
        <v>658400</v>
      </c>
      <c r="F388" s="15">
        <v>58400</v>
      </c>
      <c r="G388" s="15">
        <v>250000</v>
      </c>
      <c r="H388" s="15">
        <v>250000</v>
      </c>
      <c r="I388" s="15">
        <v>100000</v>
      </c>
      <c r="J388" s="111"/>
      <c r="K388" s="27"/>
      <c r="L388" s="111"/>
    </row>
    <row r="389" spans="1:12" ht="12.75">
      <c r="A389" s="70"/>
      <c r="B389" s="70"/>
      <c r="C389" s="13"/>
      <c r="D389" s="29"/>
      <c r="E389" s="14"/>
      <c r="F389" s="15"/>
      <c r="G389" s="15"/>
      <c r="H389" s="15"/>
      <c r="I389" s="15"/>
      <c r="J389" s="111"/>
      <c r="K389" s="27"/>
      <c r="L389" s="111"/>
    </row>
    <row r="390" spans="1:12" ht="12.75">
      <c r="A390" s="70"/>
      <c r="B390" s="70">
        <v>80195</v>
      </c>
      <c r="C390" s="71" t="s">
        <v>573</v>
      </c>
      <c r="D390" s="48"/>
      <c r="E390" s="14">
        <f>E392+E394+E396+E398+E400+E402+E404+E406+E408+E410+E412+E414+E416+E418</f>
        <v>3830200</v>
      </c>
      <c r="F390" s="14">
        <f>F392+F394+F396+F398+F400+F402+F404+F406+F408+F410+F412+F414+F416+F418</f>
        <v>289400</v>
      </c>
      <c r="G390" s="14">
        <f>G392+G394+G396+G398+G400+G402+G404+G406+G408+G410+G412+G414+G416+G418</f>
        <v>1430300</v>
      </c>
      <c r="H390" s="14">
        <f>H392+H394+H396+H398+H400+H402+H404+H406+H408+H410+H412+H414+H416+H418</f>
        <v>1162600</v>
      </c>
      <c r="I390" s="14">
        <f>I392+I394+I396+I398+I400+I402+I404+I406+I408+I410+I412+I414+I416+I418</f>
        <v>947900</v>
      </c>
      <c r="J390" s="111"/>
      <c r="K390" s="27"/>
      <c r="L390" s="111"/>
    </row>
    <row r="391" spans="1:12" ht="12.75">
      <c r="A391" s="70"/>
      <c r="B391" s="22"/>
      <c r="C391" s="69"/>
      <c r="D391" s="29"/>
      <c r="E391" s="19"/>
      <c r="F391" s="12"/>
      <c r="G391" s="12"/>
      <c r="H391" s="12"/>
      <c r="I391" s="15"/>
      <c r="J391" s="111"/>
      <c r="K391" s="27"/>
      <c r="L391" s="111"/>
    </row>
    <row r="392" spans="1:12" ht="12.75">
      <c r="A392" s="70"/>
      <c r="B392" s="22"/>
      <c r="C392" s="72" t="s">
        <v>240</v>
      </c>
      <c r="D392" s="29"/>
      <c r="E392" s="19">
        <v>400100</v>
      </c>
      <c r="F392" s="12">
        <v>100000</v>
      </c>
      <c r="G392" s="12">
        <v>134000</v>
      </c>
      <c r="H392" s="12">
        <v>100000</v>
      </c>
      <c r="I392" s="12">
        <v>66100</v>
      </c>
      <c r="J392" s="111"/>
      <c r="K392" s="27"/>
      <c r="L392" s="111"/>
    </row>
    <row r="393" spans="1:12" s="48" customFormat="1" ht="12.75">
      <c r="A393" s="70"/>
      <c r="B393" s="22"/>
      <c r="C393" s="69"/>
      <c r="D393" s="29"/>
      <c r="E393" s="19"/>
      <c r="F393" s="12"/>
      <c r="G393" s="12"/>
      <c r="H393" s="12"/>
      <c r="I393" s="12"/>
      <c r="J393" s="27"/>
      <c r="K393" s="27"/>
      <c r="L393" s="27"/>
    </row>
    <row r="394" spans="1:12" ht="12.75">
      <c r="A394" s="22"/>
      <c r="B394" s="22"/>
      <c r="C394" s="72" t="s">
        <v>15</v>
      </c>
      <c r="D394" s="29" t="s">
        <v>578</v>
      </c>
      <c r="E394" s="19">
        <v>60000</v>
      </c>
      <c r="F394" s="12">
        <v>15000</v>
      </c>
      <c r="G394" s="12">
        <v>15000</v>
      </c>
      <c r="H394" s="12">
        <v>15000</v>
      </c>
      <c r="I394" s="12">
        <v>15000</v>
      </c>
      <c r="J394" s="111"/>
      <c r="K394" s="27"/>
      <c r="L394" s="111"/>
    </row>
    <row r="395" spans="1:12" ht="12.75">
      <c r="A395" s="22"/>
      <c r="B395" s="22"/>
      <c r="C395" s="69"/>
      <c r="D395" s="29"/>
      <c r="E395" s="19"/>
      <c r="F395" s="12"/>
      <c r="G395" s="12"/>
      <c r="H395" s="12"/>
      <c r="I395" s="12"/>
      <c r="J395" s="111"/>
      <c r="K395" s="27"/>
      <c r="L395" s="111"/>
    </row>
    <row r="396" spans="1:12" ht="12.75">
      <c r="A396" s="22"/>
      <c r="B396" s="22"/>
      <c r="C396" s="72" t="s">
        <v>16</v>
      </c>
      <c r="D396" s="29" t="s">
        <v>578</v>
      </c>
      <c r="E396" s="19">
        <v>45000</v>
      </c>
      <c r="F396" s="12">
        <v>15000</v>
      </c>
      <c r="G396" s="12">
        <v>10000</v>
      </c>
      <c r="H396" s="12">
        <v>10000</v>
      </c>
      <c r="I396" s="12">
        <v>10000</v>
      </c>
      <c r="J396" s="111"/>
      <c r="K396" s="27"/>
      <c r="L396" s="111"/>
    </row>
    <row r="397" spans="1:12" ht="12.75">
      <c r="A397" s="22"/>
      <c r="B397" s="22"/>
      <c r="C397" s="72"/>
      <c r="D397" s="29"/>
      <c r="E397" s="19"/>
      <c r="F397" s="12"/>
      <c r="G397" s="12"/>
      <c r="H397" s="12"/>
      <c r="I397" s="12"/>
      <c r="J397" s="111"/>
      <c r="K397" s="27"/>
      <c r="L397" s="111"/>
    </row>
    <row r="398" spans="1:12" ht="12.75">
      <c r="A398" s="22"/>
      <c r="B398" s="22"/>
      <c r="C398" s="72" t="s">
        <v>17</v>
      </c>
      <c r="D398" s="29" t="s">
        <v>578</v>
      </c>
      <c r="E398" s="19">
        <v>144500</v>
      </c>
      <c r="F398" s="12">
        <v>36000</v>
      </c>
      <c r="G398" s="12">
        <v>36200</v>
      </c>
      <c r="H398" s="12">
        <v>60000</v>
      </c>
      <c r="I398" s="12">
        <v>12300</v>
      </c>
      <c r="J398" s="111"/>
      <c r="K398" s="27"/>
      <c r="L398" s="111"/>
    </row>
    <row r="399" spans="1:12" ht="12.75">
      <c r="A399" s="22"/>
      <c r="B399" s="22"/>
      <c r="C399" s="72"/>
      <c r="D399" s="29"/>
      <c r="E399" s="19"/>
      <c r="F399" s="12"/>
      <c r="G399" s="12"/>
      <c r="H399" s="12"/>
      <c r="I399" s="12"/>
      <c r="J399" s="111"/>
      <c r="K399" s="27"/>
      <c r="L399" s="111"/>
    </row>
    <row r="400" spans="1:12" ht="25.5">
      <c r="A400" s="22"/>
      <c r="B400" s="22"/>
      <c r="C400" s="72" t="s">
        <v>18</v>
      </c>
      <c r="D400" s="29" t="s">
        <v>578</v>
      </c>
      <c r="E400" s="19">
        <v>812500</v>
      </c>
      <c r="F400" s="12"/>
      <c r="G400" s="12">
        <v>609400</v>
      </c>
      <c r="H400" s="12">
        <v>203100</v>
      </c>
      <c r="I400" s="12"/>
      <c r="J400" s="111"/>
      <c r="K400" s="27"/>
      <c r="L400" s="111"/>
    </row>
    <row r="401" spans="1:12" ht="12.75">
      <c r="A401" s="22"/>
      <c r="B401" s="22"/>
      <c r="C401" s="19"/>
      <c r="D401" s="29"/>
      <c r="E401" s="19"/>
      <c r="F401" s="12"/>
      <c r="G401" s="12"/>
      <c r="H401" s="12"/>
      <c r="I401" s="12"/>
      <c r="J401" s="111"/>
      <c r="K401" s="27"/>
      <c r="L401" s="111"/>
    </row>
    <row r="402" spans="1:12" ht="12.75">
      <c r="A402" s="22"/>
      <c r="B402" s="22"/>
      <c r="C402" s="72" t="s">
        <v>19</v>
      </c>
      <c r="D402" s="29" t="s">
        <v>265</v>
      </c>
      <c r="E402" s="19">
        <v>54000</v>
      </c>
      <c r="F402" s="12">
        <v>5000</v>
      </c>
      <c r="G402" s="12">
        <v>17000</v>
      </c>
      <c r="H402" s="12">
        <v>14000</v>
      </c>
      <c r="I402" s="12">
        <v>18000</v>
      </c>
      <c r="J402" s="111"/>
      <c r="K402" s="27"/>
      <c r="L402" s="111"/>
    </row>
    <row r="403" spans="1:12" s="48" customFormat="1" ht="12.75">
      <c r="A403" s="22"/>
      <c r="B403" s="22"/>
      <c r="C403" s="94"/>
      <c r="D403" s="29"/>
      <c r="E403" s="19"/>
      <c r="F403" s="12"/>
      <c r="G403" s="12"/>
      <c r="H403" s="12"/>
      <c r="I403" s="12"/>
      <c r="J403" s="27"/>
      <c r="K403" s="27"/>
      <c r="L403" s="27"/>
    </row>
    <row r="404" spans="1:12" s="48" customFormat="1" ht="12.75">
      <c r="A404" s="22"/>
      <c r="B404" s="22"/>
      <c r="C404" s="72" t="s">
        <v>20</v>
      </c>
      <c r="D404" s="29" t="s">
        <v>300</v>
      </c>
      <c r="E404" s="19">
        <v>1880300</v>
      </c>
      <c r="F404" s="12"/>
      <c r="G404" s="12">
        <v>480300</v>
      </c>
      <c r="H404" s="12">
        <v>700000</v>
      </c>
      <c r="I404" s="12">
        <v>700000</v>
      </c>
      <c r="J404" s="27"/>
      <c r="K404" s="27"/>
      <c r="L404" s="27"/>
    </row>
    <row r="405" spans="1:12" ht="12.75">
      <c r="A405" s="22"/>
      <c r="B405" s="22"/>
      <c r="C405" s="69"/>
      <c r="D405" s="110"/>
      <c r="E405" s="19"/>
      <c r="F405" s="12"/>
      <c r="G405" s="12"/>
      <c r="H405" s="12"/>
      <c r="I405" s="12"/>
      <c r="J405" s="111"/>
      <c r="K405" s="27"/>
      <c r="L405" s="111"/>
    </row>
    <row r="406" spans="1:12" ht="12.75">
      <c r="A406" s="22"/>
      <c r="B406" s="22"/>
      <c r="C406" s="128" t="s">
        <v>355</v>
      </c>
      <c r="D406" s="110" t="s">
        <v>578</v>
      </c>
      <c r="E406" s="19">
        <v>150000</v>
      </c>
      <c r="F406" s="12"/>
      <c r="G406" s="12">
        <v>50000</v>
      </c>
      <c r="H406" s="12">
        <v>50000</v>
      </c>
      <c r="I406" s="12">
        <v>50000</v>
      </c>
      <c r="J406" s="111"/>
      <c r="K406" s="27"/>
      <c r="L406" s="111"/>
    </row>
    <row r="407" spans="1:12" ht="12.75">
      <c r="A407" s="22"/>
      <c r="B407" s="22"/>
      <c r="C407" s="72"/>
      <c r="D407" s="110"/>
      <c r="E407" s="19"/>
      <c r="F407" s="12"/>
      <c r="G407" s="12"/>
      <c r="H407" s="12"/>
      <c r="I407" s="12"/>
      <c r="J407" s="111"/>
      <c r="K407" s="27"/>
      <c r="L407" s="111"/>
    </row>
    <row r="408" spans="1:12" ht="12.75">
      <c r="A408" s="22"/>
      <c r="B408" s="22"/>
      <c r="C408" s="72" t="s">
        <v>71</v>
      </c>
      <c r="D408" s="110" t="s">
        <v>265</v>
      </c>
      <c r="E408" s="19">
        <v>80000</v>
      </c>
      <c r="F408" s="12">
        <v>50000</v>
      </c>
      <c r="G408" s="12">
        <v>30000</v>
      </c>
      <c r="H408" s="12"/>
      <c r="I408" s="12"/>
      <c r="J408" s="111"/>
      <c r="K408" s="27"/>
      <c r="L408" s="111"/>
    </row>
    <row r="409" spans="1:12" ht="12.75">
      <c r="A409" s="22"/>
      <c r="B409" s="22"/>
      <c r="C409" s="72"/>
      <c r="D409" s="110"/>
      <c r="E409" s="19"/>
      <c r="F409" s="12"/>
      <c r="G409" s="12"/>
      <c r="H409" s="12"/>
      <c r="I409" s="12"/>
      <c r="J409" s="111"/>
      <c r="K409" s="27"/>
      <c r="L409" s="111"/>
    </row>
    <row r="410" spans="1:12" ht="25.5">
      <c r="A410" s="22"/>
      <c r="B410" s="22"/>
      <c r="C410" s="72" t="s">
        <v>72</v>
      </c>
      <c r="D410" s="110" t="s">
        <v>265</v>
      </c>
      <c r="E410" s="19">
        <v>80000</v>
      </c>
      <c r="F410" s="12">
        <v>50000</v>
      </c>
      <c r="G410" s="12">
        <v>30000</v>
      </c>
      <c r="H410" s="12"/>
      <c r="I410" s="12"/>
      <c r="J410" s="111"/>
      <c r="K410" s="27"/>
      <c r="L410" s="111"/>
    </row>
    <row r="411" spans="1:12" ht="12.75">
      <c r="A411" s="70"/>
      <c r="B411" s="22"/>
      <c r="C411" s="72"/>
      <c r="D411" s="110"/>
      <c r="E411" s="19"/>
      <c r="F411" s="12"/>
      <c r="G411" s="12"/>
      <c r="H411" s="12"/>
      <c r="I411" s="12"/>
      <c r="J411" s="111"/>
      <c r="K411" s="27"/>
      <c r="L411" s="111"/>
    </row>
    <row r="412" spans="1:12" ht="25.5">
      <c r="A412" s="22"/>
      <c r="B412" s="22"/>
      <c r="C412" s="72" t="s">
        <v>73</v>
      </c>
      <c r="D412" s="110" t="s">
        <v>265</v>
      </c>
      <c r="E412" s="19">
        <v>30000</v>
      </c>
      <c r="F412" s="12">
        <v>7500</v>
      </c>
      <c r="G412" s="12">
        <v>7500</v>
      </c>
      <c r="H412" s="12">
        <v>7500</v>
      </c>
      <c r="I412" s="12">
        <v>7500</v>
      </c>
      <c r="J412" s="111"/>
      <c r="K412" s="27"/>
      <c r="L412" s="111"/>
    </row>
    <row r="413" spans="1:12" ht="12.75">
      <c r="A413" s="22"/>
      <c r="B413" s="22"/>
      <c r="C413" s="72"/>
      <c r="D413" s="110"/>
      <c r="E413" s="19"/>
      <c r="F413" s="12"/>
      <c r="G413" s="12"/>
      <c r="H413" s="12"/>
      <c r="I413" s="12"/>
      <c r="J413" s="111"/>
      <c r="K413" s="27"/>
      <c r="L413" s="111"/>
    </row>
    <row r="414" spans="1:12" ht="25.5">
      <c r="A414" s="22"/>
      <c r="B414" s="22"/>
      <c r="C414" s="72" t="s">
        <v>74</v>
      </c>
      <c r="D414" s="110" t="s">
        <v>265</v>
      </c>
      <c r="E414" s="19">
        <v>21800</v>
      </c>
      <c r="F414" s="12">
        <v>10900</v>
      </c>
      <c r="G414" s="12">
        <v>10900</v>
      </c>
      <c r="H414" s="12"/>
      <c r="I414" s="12"/>
      <c r="J414" s="111"/>
      <c r="K414" s="27"/>
      <c r="L414" s="111"/>
    </row>
    <row r="415" spans="1:12" ht="12.75">
      <c r="A415" s="22"/>
      <c r="B415" s="22"/>
      <c r="C415" s="72"/>
      <c r="D415" s="110"/>
      <c r="E415" s="19"/>
      <c r="F415" s="12"/>
      <c r="G415" s="12"/>
      <c r="H415" s="12"/>
      <c r="I415" s="12"/>
      <c r="J415" s="111"/>
      <c r="K415" s="27"/>
      <c r="L415" s="111"/>
    </row>
    <row r="416" spans="1:12" ht="25.5">
      <c r="A416" s="22"/>
      <c r="B416" s="22"/>
      <c r="C416" s="72" t="s">
        <v>75</v>
      </c>
      <c r="D416" s="110" t="s">
        <v>265</v>
      </c>
      <c r="E416" s="19">
        <v>12000</v>
      </c>
      <c r="F416" s="12"/>
      <c r="G416" s="12"/>
      <c r="H416" s="12">
        <v>3000</v>
      </c>
      <c r="I416" s="12">
        <v>9000</v>
      </c>
      <c r="J416" s="111"/>
      <c r="K416" s="27"/>
      <c r="L416" s="111"/>
    </row>
    <row r="417" spans="1:12" ht="12.75">
      <c r="A417" s="22"/>
      <c r="B417" s="22"/>
      <c r="C417" s="72"/>
      <c r="D417" s="110"/>
      <c r="E417" s="19"/>
      <c r="F417" s="12"/>
      <c r="G417" s="12"/>
      <c r="H417" s="12"/>
      <c r="I417" s="12"/>
      <c r="J417" s="111"/>
      <c r="K417" s="27"/>
      <c r="L417" s="111"/>
    </row>
    <row r="418" spans="1:12" ht="12.75">
      <c r="A418" s="22"/>
      <c r="B418" s="22"/>
      <c r="C418" s="72" t="s">
        <v>76</v>
      </c>
      <c r="D418" s="110" t="s">
        <v>265</v>
      </c>
      <c r="E418" s="19">
        <v>60000</v>
      </c>
      <c r="F418" s="12"/>
      <c r="G418" s="12"/>
      <c r="H418" s="12"/>
      <c r="I418" s="12">
        <v>60000</v>
      </c>
      <c r="J418" s="111"/>
      <c r="K418" s="27"/>
      <c r="L418" s="111"/>
    </row>
    <row r="419" spans="1:12" ht="12.75">
      <c r="A419" s="22"/>
      <c r="B419" s="22"/>
      <c r="C419" s="69"/>
      <c r="D419" s="110"/>
      <c r="E419" s="19"/>
      <c r="F419" s="12"/>
      <c r="G419" s="12"/>
      <c r="H419" s="12"/>
      <c r="I419" s="12"/>
      <c r="J419" s="111"/>
      <c r="K419" s="27"/>
      <c r="L419" s="111"/>
    </row>
    <row r="420" spans="1:12" ht="24" customHeight="1">
      <c r="A420" s="2">
        <v>851</v>
      </c>
      <c r="B420" s="2"/>
      <c r="C420" s="4" t="s">
        <v>21</v>
      </c>
      <c r="D420" s="121"/>
      <c r="E420" s="4">
        <f>E421+E432+E430+E435+E424+E438</f>
        <v>6126300</v>
      </c>
      <c r="F420" s="4">
        <f>F421+F432+F430+F435+F424+F438</f>
        <v>1442075</v>
      </c>
      <c r="G420" s="4">
        <f>G421+G432+G430+G435+G424+G438</f>
        <v>1638575</v>
      </c>
      <c r="H420" s="4">
        <f>H421+H432+H430+H435+H424+H438</f>
        <v>1613575</v>
      </c>
      <c r="I420" s="4">
        <f>I421+I432+I430+I435+I424+I438</f>
        <v>1432075</v>
      </c>
      <c r="J420" s="111"/>
      <c r="K420" s="27"/>
      <c r="L420" s="111"/>
    </row>
    <row r="421" spans="1:12" ht="12.75">
      <c r="A421" s="5"/>
      <c r="B421" s="5">
        <v>85121</v>
      </c>
      <c r="C421" s="13" t="s">
        <v>22</v>
      </c>
      <c r="D421" s="45"/>
      <c r="E421" s="15">
        <f>E422+E423</f>
        <v>270000</v>
      </c>
      <c r="F421" s="15">
        <f>F422+F423</f>
        <v>0</v>
      </c>
      <c r="G421" s="15">
        <v>130000</v>
      </c>
      <c r="H421" s="15">
        <v>140000</v>
      </c>
      <c r="I421" s="15">
        <f>I422+I423</f>
        <v>0</v>
      </c>
      <c r="J421" s="111"/>
      <c r="K421" s="27"/>
      <c r="L421" s="111"/>
    </row>
    <row r="422" spans="1:12" ht="30.75" customHeight="1">
      <c r="A422" s="5"/>
      <c r="B422" s="10"/>
      <c r="C422" s="64" t="s">
        <v>135</v>
      </c>
      <c r="D422" s="34" t="s">
        <v>302</v>
      </c>
      <c r="E422" s="12">
        <v>130000</v>
      </c>
      <c r="F422" s="12"/>
      <c r="G422" s="12"/>
      <c r="H422" s="12"/>
      <c r="I422" s="12"/>
      <c r="J422" s="111"/>
      <c r="K422" s="27"/>
      <c r="L422" s="111"/>
    </row>
    <row r="423" spans="1:12" ht="12.75">
      <c r="A423" s="5"/>
      <c r="B423" s="5"/>
      <c r="C423" s="64" t="s">
        <v>276</v>
      </c>
      <c r="D423" s="64"/>
      <c r="E423" s="12">
        <v>140000</v>
      </c>
      <c r="F423" s="12"/>
      <c r="G423" s="12"/>
      <c r="H423" s="12"/>
      <c r="I423" s="12"/>
      <c r="J423" s="111"/>
      <c r="K423" s="27"/>
      <c r="L423" s="111"/>
    </row>
    <row r="424" spans="1:12" ht="12.75">
      <c r="A424" s="5"/>
      <c r="B424" s="5">
        <v>85149</v>
      </c>
      <c r="C424" s="13" t="s">
        <v>284</v>
      </c>
      <c r="D424" s="64"/>
      <c r="E424" s="15">
        <f>SUM(E425:E429)</f>
        <v>458000</v>
      </c>
      <c r="F424" s="15">
        <v>87500</v>
      </c>
      <c r="G424" s="15">
        <v>154000</v>
      </c>
      <c r="H424" s="15">
        <v>129000</v>
      </c>
      <c r="I424" s="15">
        <v>87500</v>
      </c>
      <c r="J424" s="111"/>
      <c r="K424" s="27"/>
      <c r="L424" s="111"/>
    </row>
    <row r="425" spans="1:12" ht="25.5">
      <c r="A425" s="5"/>
      <c r="B425" s="5"/>
      <c r="C425" s="64" t="s">
        <v>136</v>
      </c>
      <c r="D425" s="34" t="s">
        <v>301</v>
      </c>
      <c r="E425" s="12">
        <v>350000</v>
      </c>
      <c r="F425" s="12"/>
      <c r="G425" s="12"/>
      <c r="H425" s="12"/>
      <c r="I425" s="12"/>
      <c r="J425" s="111"/>
      <c r="K425" s="27"/>
      <c r="L425" s="111"/>
    </row>
    <row r="426" spans="1:12" ht="12.75">
      <c r="A426" s="5"/>
      <c r="B426" s="5"/>
      <c r="C426" s="64" t="s">
        <v>137</v>
      </c>
      <c r="D426" s="34" t="s">
        <v>578</v>
      </c>
      <c r="E426" s="12">
        <v>30000</v>
      </c>
      <c r="F426" s="12"/>
      <c r="G426" s="12"/>
      <c r="H426" s="12"/>
      <c r="I426" s="12"/>
      <c r="J426" s="111"/>
      <c r="K426" s="27"/>
      <c r="L426" s="111"/>
    </row>
    <row r="427" spans="1:12" ht="25.5">
      <c r="A427" s="5"/>
      <c r="B427" s="5"/>
      <c r="C427" s="64" t="s">
        <v>78</v>
      </c>
      <c r="D427" s="34" t="s">
        <v>578</v>
      </c>
      <c r="E427" s="12">
        <v>25000</v>
      </c>
      <c r="F427" s="12"/>
      <c r="G427" s="12"/>
      <c r="H427" s="12"/>
      <c r="I427" s="12"/>
      <c r="J427" s="111"/>
      <c r="K427" s="27"/>
      <c r="L427" s="111"/>
    </row>
    <row r="428" spans="1:12" ht="12.75">
      <c r="A428" s="5"/>
      <c r="B428" s="5"/>
      <c r="C428" s="64" t="s">
        <v>79</v>
      </c>
      <c r="D428" s="34" t="s">
        <v>578</v>
      </c>
      <c r="E428" s="12">
        <v>50000</v>
      </c>
      <c r="F428" s="12"/>
      <c r="G428" s="12"/>
      <c r="H428" s="12"/>
      <c r="I428" s="12"/>
      <c r="J428" s="111"/>
      <c r="K428" s="27"/>
      <c r="L428" s="111"/>
    </row>
    <row r="429" spans="1:12" ht="12.75">
      <c r="A429" s="5"/>
      <c r="B429" s="5"/>
      <c r="C429" s="64" t="s">
        <v>138</v>
      </c>
      <c r="D429" s="64"/>
      <c r="E429" s="12">
        <v>3000</v>
      </c>
      <c r="F429" s="12"/>
      <c r="G429" s="12"/>
      <c r="H429" s="12"/>
      <c r="I429" s="12"/>
      <c r="J429" s="111"/>
      <c r="K429" s="27"/>
      <c r="L429" s="111"/>
    </row>
    <row r="430" spans="1:12" ht="12.75">
      <c r="A430" s="5"/>
      <c r="B430" s="166">
        <v>85153</v>
      </c>
      <c r="C430" s="45" t="s">
        <v>80</v>
      </c>
      <c r="D430" s="64"/>
      <c r="E430" s="15">
        <f>E431</f>
        <v>60000</v>
      </c>
      <c r="F430" s="15">
        <v>20000</v>
      </c>
      <c r="G430" s="15">
        <v>20000</v>
      </c>
      <c r="H430" s="15">
        <v>10000</v>
      </c>
      <c r="I430" s="15">
        <v>10000</v>
      </c>
      <c r="J430" s="111"/>
      <c r="K430" s="27"/>
      <c r="L430" s="111"/>
    </row>
    <row r="431" spans="1:12" ht="12.75">
      <c r="A431" s="5"/>
      <c r="B431" s="167"/>
      <c r="C431" s="64" t="s">
        <v>372</v>
      </c>
      <c r="D431" s="64"/>
      <c r="E431" s="12">
        <v>60000</v>
      </c>
      <c r="F431" s="12"/>
      <c r="G431" s="12"/>
      <c r="H431" s="12"/>
      <c r="I431" s="12"/>
      <c r="J431" s="111"/>
      <c r="K431" s="27"/>
      <c r="L431" s="111"/>
    </row>
    <row r="432" spans="1:12" ht="12.75">
      <c r="A432" s="5"/>
      <c r="B432" s="5">
        <v>85154</v>
      </c>
      <c r="C432" s="13" t="s">
        <v>23</v>
      </c>
      <c r="D432" s="29" t="s">
        <v>301</v>
      </c>
      <c r="E432" s="15">
        <f>E433</f>
        <v>2253300</v>
      </c>
      <c r="F432" s="15">
        <v>563325</v>
      </c>
      <c r="G432" s="15">
        <v>563325</v>
      </c>
      <c r="H432" s="15">
        <v>563325</v>
      </c>
      <c r="I432" s="15">
        <v>563325</v>
      </c>
      <c r="J432" s="111"/>
      <c r="K432" s="27"/>
      <c r="L432" s="111"/>
    </row>
    <row r="433" spans="1:12" ht="25.5">
      <c r="A433" s="5"/>
      <c r="B433" s="10"/>
      <c r="C433" s="64" t="s">
        <v>139</v>
      </c>
      <c r="D433" s="29"/>
      <c r="E433" s="12">
        <v>2253300</v>
      </c>
      <c r="F433" s="12"/>
      <c r="G433" s="12"/>
      <c r="H433" s="12"/>
      <c r="I433" s="12"/>
      <c r="J433" s="111"/>
      <c r="K433" s="27"/>
      <c r="L433" s="111"/>
    </row>
    <row r="434" spans="1:12" ht="12.75">
      <c r="A434" s="10"/>
      <c r="B434" s="10"/>
      <c r="C434" s="11"/>
      <c r="D434" s="64"/>
      <c r="E434" s="12"/>
      <c r="F434" s="12"/>
      <c r="G434" s="12"/>
      <c r="H434" s="12"/>
      <c r="I434" s="12"/>
      <c r="J434" s="111"/>
      <c r="K434" s="27"/>
      <c r="L434" s="111"/>
    </row>
    <row r="435" spans="1:12" ht="38.25">
      <c r="A435" s="10"/>
      <c r="B435" s="5">
        <v>85156</v>
      </c>
      <c r="C435" s="13" t="s">
        <v>361</v>
      </c>
      <c r="D435" s="29"/>
      <c r="E435" s="15">
        <f>E436+E437</f>
        <v>2625000</v>
      </c>
      <c r="F435" s="15">
        <f>F436+F437</f>
        <v>656250</v>
      </c>
      <c r="G435" s="15">
        <f>G436+G437</f>
        <v>656250</v>
      </c>
      <c r="H435" s="15">
        <f>H436+H437</f>
        <v>656250</v>
      </c>
      <c r="I435" s="15">
        <f>I436+I437</f>
        <v>656250</v>
      </c>
      <c r="J435" s="111"/>
      <c r="K435" s="27"/>
      <c r="L435" s="111"/>
    </row>
    <row r="436" spans="1:12" ht="38.25">
      <c r="A436" s="10"/>
      <c r="B436" s="5"/>
      <c r="C436" s="168" t="s">
        <v>140</v>
      </c>
      <c r="D436" s="29"/>
      <c r="E436" s="12">
        <v>20000</v>
      </c>
      <c r="F436" s="12">
        <v>5000</v>
      </c>
      <c r="G436" s="12">
        <v>5000</v>
      </c>
      <c r="H436" s="12">
        <v>5000</v>
      </c>
      <c r="I436" s="12">
        <v>5000</v>
      </c>
      <c r="J436" s="111"/>
      <c r="K436" s="27"/>
      <c r="L436" s="111"/>
    </row>
    <row r="437" spans="1:12" ht="38.25">
      <c r="A437" s="10"/>
      <c r="B437" s="10"/>
      <c r="C437" s="168" t="s">
        <v>141</v>
      </c>
      <c r="D437" s="34" t="s">
        <v>362</v>
      </c>
      <c r="E437" s="12">
        <v>2605000</v>
      </c>
      <c r="F437" s="12">
        <v>651250</v>
      </c>
      <c r="G437" s="12">
        <v>651250</v>
      </c>
      <c r="H437" s="12">
        <v>651250</v>
      </c>
      <c r="I437" s="12">
        <v>651250</v>
      </c>
      <c r="J437" s="111"/>
      <c r="K437" s="27"/>
      <c r="L437" s="111"/>
    </row>
    <row r="438" spans="1:12" ht="12.75">
      <c r="A438" s="10"/>
      <c r="B438" s="166">
        <v>85195</v>
      </c>
      <c r="C438" s="45" t="s">
        <v>573</v>
      </c>
      <c r="D438" s="15" t="s">
        <v>77</v>
      </c>
      <c r="E438" s="15">
        <f>E439+E440</f>
        <v>460000</v>
      </c>
      <c r="F438" s="15">
        <f>F439+F440</f>
        <v>115000</v>
      </c>
      <c r="G438" s="15">
        <f>G439+G440</f>
        <v>115000</v>
      </c>
      <c r="H438" s="15">
        <f>H439+H440</f>
        <v>115000</v>
      </c>
      <c r="I438" s="15">
        <f>I439+I440</f>
        <v>115000</v>
      </c>
      <c r="J438" s="111"/>
      <c r="K438" s="27"/>
      <c r="L438" s="111"/>
    </row>
    <row r="439" spans="1:12" ht="12.75">
      <c r="A439" s="10"/>
      <c r="B439" s="167"/>
      <c r="C439" s="168" t="s">
        <v>142</v>
      </c>
      <c r="D439" s="34"/>
      <c r="E439" s="12">
        <v>400000</v>
      </c>
      <c r="F439" s="12">
        <v>100000</v>
      </c>
      <c r="G439" s="12">
        <v>100000</v>
      </c>
      <c r="H439" s="12">
        <v>100000</v>
      </c>
      <c r="I439" s="12">
        <v>100000</v>
      </c>
      <c r="J439" s="111"/>
      <c r="K439" s="27"/>
      <c r="L439" s="111"/>
    </row>
    <row r="440" spans="1:12" ht="25.5">
      <c r="A440" s="10"/>
      <c r="B440" s="167"/>
      <c r="C440" s="64" t="s">
        <v>143</v>
      </c>
      <c r="D440" s="52"/>
      <c r="E440" s="12">
        <v>60000</v>
      </c>
      <c r="F440" s="12">
        <v>15000</v>
      </c>
      <c r="G440" s="12">
        <v>15000</v>
      </c>
      <c r="H440" s="12">
        <v>15000</v>
      </c>
      <c r="I440" s="12">
        <v>15000</v>
      </c>
      <c r="J440" s="111"/>
      <c r="K440" s="27"/>
      <c r="L440" s="111"/>
    </row>
    <row r="441" spans="1:12" ht="22.5" customHeight="1">
      <c r="A441" s="2">
        <v>852</v>
      </c>
      <c r="B441" s="2"/>
      <c r="C441" s="4" t="s">
        <v>285</v>
      </c>
      <c r="D441" s="82"/>
      <c r="E441" s="4">
        <f>E442+E449+E457+E465+E468+E471+E474+E478+E480+E482+E488+E490+E492+E495+E497</f>
        <v>48266820</v>
      </c>
      <c r="F441" s="4">
        <f>F442+F449+F457+F465+F468+F471+F474+F478+F480+F482+F488+F490+F492+F495+F497</f>
        <v>11025510</v>
      </c>
      <c r="G441" s="4">
        <f>G442+G449+G457+G465+G468+G471+G474+G478+G480+G482+G488+G490+G492+G495+G497</f>
        <v>10807710</v>
      </c>
      <c r="H441" s="4">
        <f>H442+H449+H457+H465+H468+H471+H474+H478+H480+H482+H488+H490+H492+H495+H497</f>
        <v>12142580</v>
      </c>
      <c r="I441" s="4">
        <f>I442+I449+I457+I465+I468+I471+I474+I478+I480+I482+I488+I490+I492+I495+I497</f>
        <v>14291020</v>
      </c>
      <c r="J441" s="111"/>
      <c r="K441" s="27"/>
      <c r="L441" s="111"/>
    </row>
    <row r="442" spans="1:12" ht="12.75">
      <c r="A442" s="5"/>
      <c r="B442" s="5">
        <v>85201</v>
      </c>
      <c r="C442" s="13" t="s">
        <v>363</v>
      </c>
      <c r="D442" s="45"/>
      <c r="E442" s="15">
        <f>E443+E445+E447+E448</f>
        <v>3964100</v>
      </c>
      <c r="F442" s="15">
        <f>F443+F445+F447+F448</f>
        <v>1021200</v>
      </c>
      <c r="G442" s="15">
        <f>G443+G445+G447+G448</f>
        <v>980500</v>
      </c>
      <c r="H442" s="15">
        <f>H443+H445+H447+H448</f>
        <v>980500</v>
      </c>
      <c r="I442" s="15">
        <f>I443+I445+I447+I448</f>
        <v>981900</v>
      </c>
      <c r="J442" s="111"/>
      <c r="K442" s="27"/>
      <c r="L442" s="111"/>
    </row>
    <row r="443" spans="1:12" ht="12.75">
      <c r="A443" s="10"/>
      <c r="B443" s="10"/>
      <c r="C443" s="14" t="s">
        <v>364</v>
      </c>
      <c r="D443" s="29" t="s">
        <v>364</v>
      </c>
      <c r="E443" s="15">
        <f>E444</f>
        <v>1012700</v>
      </c>
      <c r="F443" s="15">
        <v>283700</v>
      </c>
      <c r="G443" s="15">
        <v>243000</v>
      </c>
      <c r="H443" s="15">
        <v>243000</v>
      </c>
      <c r="I443" s="15">
        <v>243000</v>
      </c>
      <c r="J443" s="111"/>
      <c r="K443" s="27"/>
      <c r="L443" s="111"/>
    </row>
    <row r="444" spans="1:12" ht="12.75">
      <c r="A444" s="10"/>
      <c r="B444" s="10"/>
      <c r="C444" s="32" t="s">
        <v>372</v>
      </c>
      <c r="D444" s="64"/>
      <c r="E444" s="12">
        <v>1012700</v>
      </c>
      <c r="F444" s="12"/>
      <c r="G444" s="12"/>
      <c r="H444" s="12"/>
      <c r="I444" s="12"/>
      <c r="J444" s="111"/>
      <c r="K444" s="27"/>
      <c r="L444" s="111"/>
    </row>
    <row r="445" spans="1:12" ht="12.75">
      <c r="A445" s="10"/>
      <c r="B445" s="10"/>
      <c r="C445" s="14" t="s">
        <v>365</v>
      </c>
      <c r="D445" s="29" t="s">
        <v>365</v>
      </c>
      <c r="E445" s="15">
        <f>E446</f>
        <v>2001400</v>
      </c>
      <c r="F445" s="15">
        <v>500000</v>
      </c>
      <c r="G445" s="15">
        <v>500000</v>
      </c>
      <c r="H445" s="15">
        <v>500000</v>
      </c>
      <c r="I445" s="15">
        <v>501400</v>
      </c>
      <c r="J445" s="111"/>
      <c r="K445" s="27"/>
      <c r="L445" s="111"/>
    </row>
    <row r="446" spans="1:12" ht="12.75">
      <c r="A446" s="10"/>
      <c r="B446" s="10"/>
      <c r="C446" s="32" t="s">
        <v>372</v>
      </c>
      <c r="D446" s="64"/>
      <c r="E446" s="12">
        <v>2001400</v>
      </c>
      <c r="F446" s="12"/>
      <c r="G446" s="12"/>
      <c r="H446" s="12"/>
      <c r="I446" s="12"/>
      <c r="J446" s="111"/>
      <c r="K446" s="27"/>
      <c r="L446" s="111"/>
    </row>
    <row r="447" spans="1:12" ht="25.5">
      <c r="A447" s="10"/>
      <c r="B447" s="10"/>
      <c r="C447" s="64" t="s">
        <v>81</v>
      </c>
      <c r="D447" s="29" t="s">
        <v>24</v>
      </c>
      <c r="E447" s="12">
        <v>100000</v>
      </c>
      <c r="F447" s="12">
        <v>25000</v>
      </c>
      <c r="G447" s="12">
        <v>25000</v>
      </c>
      <c r="H447" s="12">
        <v>25000</v>
      </c>
      <c r="I447" s="12">
        <v>25000</v>
      </c>
      <c r="J447" s="111"/>
      <c r="K447" s="27"/>
      <c r="L447" s="111"/>
    </row>
    <row r="448" spans="1:12" ht="25.5">
      <c r="A448" s="10"/>
      <c r="B448" s="10"/>
      <c r="C448" s="64" t="s">
        <v>82</v>
      </c>
      <c r="D448" s="64"/>
      <c r="E448" s="12">
        <v>850000</v>
      </c>
      <c r="F448" s="12">
        <v>212500</v>
      </c>
      <c r="G448" s="12">
        <v>212500</v>
      </c>
      <c r="H448" s="12">
        <v>212500</v>
      </c>
      <c r="I448" s="12">
        <v>212500</v>
      </c>
      <c r="J448" s="111"/>
      <c r="K448" s="27"/>
      <c r="L448" s="111"/>
    </row>
    <row r="449" spans="1:12" ht="12.75">
      <c r="A449" s="5"/>
      <c r="B449" s="5">
        <v>85202</v>
      </c>
      <c r="C449" s="13" t="s">
        <v>366</v>
      </c>
      <c r="D449" s="45"/>
      <c r="E449" s="15">
        <f>E450+E452+E455</f>
        <v>4431500</v>
      </c>
      <c r="F449" s="15">
        <f>F450+F452+F455</f>
        <v>1240900</v>
      </c>
      <c r="G449" s="15">
        <f>G450+G452+G455</f>
        <v>986100</v>
      </c>
      <c r="H449" s="15">
        <f>H450+H452+H455</f>
        <v>1099800</v>
      </c>
      <c r="I449" s="15">
        <f>I450+I452+I455</f>
        <v>1104700</v>
      </c>
      <c r="J449" s="111"/>
      <c r="K449" s="27"/>
      <c r="L449" s="111"/>
    </row>
    <row r="450" spans="1:12" ht="25.5">
      <c r="A450" s="5"/>
      <c r="B450" s="5"/>
      <c r="C450" s="15" t="s">
        <v>367</v>
      </c>
      <c r="D450" s="29" t="s">
        <v>24</v>
      </c>
      <c r="E450" s="15">
        <f>E451</f>
        <v>936300</v>
      </c>
      <c r="F450" s="15">
        <v>234100</v>
      </c>
      <c r="G450" s="15">
        <v>234100</v>
      </c>
      <c r="H450" s="15">
        <v>234100</v>
      </c>
      <c r="I450" s="15">
        <v>234000</v>
      </c>
      <c r="J450" s="111"/>
      <c r="K450" s="27"/>
      <c r="L450" s="111"/>
    </row>
    <row r="451" spans="1:12" ht="12.75">
      <c r="A451" s="5"/>
      <c r="B451" s="10"/>
      <c r="C451" s="32" t="s">
        <v>372</v>
      </c>
      <c r="D451" s="119"/>
      <c r="E451" s="12">
        <v>936300</v>
      </c>
      <c r="F451" s="12"/>
      <c r="G451" s="12"/>
      <c r="H451" s="12"/>
      <c r="I451" s="12"/>
      <c r="J451" s="111"/>
      <c r="K451" s="27"/>
      <c r="L451" s="111"/>
    </row>
    <row r="452" spans="1:12" ht="25.5">
      <c r="A452" s="10"/>
      <c r="B452" s="10"/>
      <c r="C452" s="15" t="s">
        <v>30</v>
      </c>
      <c r="D452" s="29" t="s">
        <v>368</v>
      </c>
      <c r="E452" s="15">
        <f>E453+E454</f>
        <v>2856200</v>
      </c>
      <c r="F452" s="15">
        <v>820000</v>
      </c>
      <c r="G452" s="15">
        <v>601200</v>
      </c>
      <c r="H452" s="15">
        <v>715000</v>
      </c>
      <c r="I452" s="15">
        <v>720000</v>
      </c>
      <c r="J452" s="111"/>
      <c r="K452" s="27"/>
      <c r="L452" s="111"/>
    </row>
    <row r="453" spans="1:12" ht="12.75">
      <c r="A453" s="10"/>
      <c r="B453" s="10"/>
      <c r="C453" s="32" t="s">
        <v>372</v>
      </c>
      <c r="D453" s="119"/>
      <c r="E453" s="12">
        <v>1075200</v>
      </c>
      <c r="F453" s="12"/>
      <c r="G453" s="12"/>
      <c r="H453" s="12"/>
      <c r="I453" s="12"/>
      <c r="J453" s="111"/>
      <c r="K453" s="27"/>
      <c r="L453" s="111"/>
    </row>
    <row r="454" spans="1:12" ht="12.75">
      <c r="A454" s="10"/>
      <c r="B454" s="10"/>
      <c r="C454" s="176" t="s">
        <v>56</v>
      </c>
      <c r="D454" s="119"/>
      <c r="E454" s="12">
        <v>1781000</v>
      </c>
      <c r="F454" s="12"/>
      <c r="G454" s="12"/>
      <c r="H454" s="12"/>
      <c r="I454" s="12"/>
      <c r="J454" s="111"/>
      <c r="K454" s="27"/>
      <c r="L454" s="111"/>
    </row>
    <row r="455" spans="1:12" ht="25.5">
      <c r="A455" s="10"/>
      <c r="B455" s="10"/>
      <c r="C455" s="21" t="s">
        <v>303</v>
      </c>
      <c r="D455" s="34" t="s">
        <v>369</v>
      </c>
      <c r="E455" s="15">
        <f>E456</f>
        <v>639000</v>
      </c>
      <c r="F455" s="15">
        <v>186800</v>
      </c>
      <c r="G455" s="15">
        <v>150800</v>
      </c>
      <c r="H455" s="15">
        <v>150700</v>
      </c>
      <c r="I455" s="15">
        <v>150700</v>
      </c>
      <c r="J455" s="111"/>
      <c r="K455" s="27"/>
      <c r="L455" s="111"/>
    </row>
    <row r="456" spans="1:12" ht="12.75">
      <c r="A456" s="10"/>
      <c r="B456" s="10"/>
      <c r="C456" s="32" t="s">
        <v>277</v>
      </c>
      <c r="D456" s="140"/>
      <c r="E456" s="12">
        <v>639000</v>
      </c>
      <c r="F456" s="12"/>
      <c r="G456" s="12"/>
      <c r="H456" s="12"/>
      <c r="I456" s="12"/>
      <c r="J456" s="111"/>
      <c r="K456" s="27"/>
      <c r="L456" s="111"/>
    </row>
    <row r="457" spans="1:12" ht="12.75">
      <c r="A457" s="5"/>
      <c r="B457" s="5">
        <v>85203</v>
      </c>
      <c r="C457" s="13" t="s">
        <v>370</v>
      </c>
      <c r="D457" s="45"/>
      <c r="E457" s="15">
        <f>E458+E462+E464</f>
        <v>577300</v>
      </c>
      <c r="F457" s="15">
        <f>F458+F462+F464</f>
        <v>154900</v>
      </c>
      <c r="G457" s="15">
        <f>G458+G462+G464</f>
        <v>142900</v>
      </c>
      <c r="H457" s="15">
        <f>H458+H462+H464</f>
        <v>143800</v>
      </c>
      <c r="I457" s="15">
        <f>I458+I462+I464</f>
        <v>135700</v>
      </c>
      <c r="J457" s="111"/>
      <c r="K457" s="27"/>
      <c r="L457" s="111"/>
    </row>
    <row r="458" spans="1:12" ht="12.75">
      <c r="A458" s="5"/>
      <c r="B458" s="10"/>
      <c r="C458" s="14" t="s">
        <v>31</v>
      </c>
      <c r="D458" s="29" t="s">
        <v>356</v>
      </c>
      <c r="E458" s="15">
        <f>E459+E460</f>
        <v>314000</v>
      </c>
      <c r="F458" s="15">
        <v>89000</v>
      </c>
      <c r="G458" s="15">
        <v>77000</v>
      </c>
      <c r="H458" s="15">
        <v>78000</v>
      </c>
      <c r="I458" s="15">
        <v>70000</v>
      </c>
      <c r="J458" s="111"/>
      <c r="K458" s="27"/>
      <c r="L458" s="111"/>
    </row>
    <row r="459" spans="1:12" ht="12.75">
      <c r="A459" s="5"/>
      <c r="B459" s="10"/>
      <c r="C459" s="32" t="s">
        <v>372</v>
      </c>
      <c r="E459" s="12">
        <v>24000</v>
      </c>
      <c r="F459" s="15"/>
      <c r="G459" s="15"/>
      <c r="H459" s="15"/>
      <c r="I459" s="15"/>
      <c r="J459" s="111"/>
      <c r="K459" s="27"/>
      <c r="L459" s="111"/>
    </row>
    <row r="460" spans="1:12" ht="51">
      <c r="A460" s="5"/>
      <c r="B460" s="10"/>
      <c r="C460" s="119" t="s">
        <v>197</v>
      </c>
      <c r="D460" s="29"/>
      <c r="E460" s="12">
        <v>290000</v>
      </c>
      <c r="F460" s="15"/>
      <c r="G460" s="15"/>
      <c r="H460" s="15"/>
      <c r="I460" s="15"/>
      <c r="J460" s="111"/>
      <c r="K460" s="27"/>
      <c r="L460" s="111"/>
    </row>
    <row r="461" spans="1:12" ht="51">
      <c r="A461" s="5"/>
      <c r="B461" s="10"/>
      <c r="C461" s="119" t="s">
        <v>198</v>
      </c>
      <c r="D461" s="29"/>
      <c r="E461" s="12"/>
      <c r="F461" s="15"/>
      <c r="G461" s="15"/>
      <c r="H461" s="15"/>
      <c r="I461" s="15"/>
      <c r="J461" s="111"/>
      <c r="K461" s="27"/>
      <c r="L461" s="111"/>
    </row>
    <row r="462" spans="1:12" ht="12.75">
      <c r="A462" s="5"/>
      <c r="B462" s="10"/>
      <c r="C462" s="32" t="s">
        <v>277</v>
      </c>
      <c r="D462" s="29"/>
      <c r="E462" s="12">
        <v>223000</v>
      </c>
      <c r="F462" s="12">
        <v>55800</v>
      </c>
      <c r="G462" s="12">
        <v>55800</v>
      </c>
      <c r="H462" s="12">
        <v>55700</v>
      </c>
      <c r="I462" s="12">
        <v>55700</v>
      </c>
      <c r="J462" s="111"/>
      <c r="K462" s="27"/>
      <c r="L462" s="111"/>
    </row>
    <row r="463" spans="1:12" ht="25.5">
      <c r="A463" s="5"/>
      <c r="B463" s="10"/>
      <c r="C463" s="64" t="s">
        <v>89</v>
      </c>
      <c r="D463" s="34" t="s">
        <v>293</v>
      </c>
      <c r="E463" s="12"/>
      <c r="F463" s="12"/>
      <c r="G463" s="12"/>
      <c r="H463" s="12"/>
      <c r="I463" s="12"/>
      <c r="J463" s="111"/>
      <c r="K463" s="27"/>
      <c r="L463" s="111"/>
    </row>
    <row r="464" spans="1:12" ht="12.75">
      <c r="A464" s="5"/>
      <c r="B464" s="10"/>
      <c r="C464" s="32" t="s">
        <v>277</v>
      </c>
      <c r="E464" s="12">
        <v>40300</v>
      </c>
      <c r="F464" s="12">
        <v>10100</v>
      </c>
      <c r="G464" s="12">
        <v>10100</v>
      </c>
      <c r="H464" s="12">
        <v>10100</v>
      </c>
      <c r="I464" s="12">
        <v>10000</v>
      </c>
      <c r="J464" s="111"/>
      <c r="K464" s="27"/>
      <c r="L464" s="111"/>
    </row>
    <row r="465" spans="1:12" ht="25.5">
      <c r="A465" s="10"/>
      <c r="B465" s="5">
        <v>85204</v>
      </c>
      <c r="C465" s="141" t="s">
        <v>29</v>
      </c>
      <c r="D465" s="29" t="s">
        <v>24</v>
      </c>
      <c r="E465" s="15">
        <f>E466</f>
        <v>2214500</v>
      </c>
      <c r="F465" s="15">
        <v>553700</v>
      </c>
      <c r="G465" s="15">
        <v>553600</v>
      </c>
      <c r="H465" s="15">
        <v>553600</v>
      </c>
      <c r="I465" s="15">
        <v>553600</v>
      </c>
      <c r="J465" s="111"/>
      <c r="K465" s="27"/>
      <c r="L465" s="111"/>
    </row>
    <row r="466" spans="1:12" ht="12.75">
      <c r="A466" s="10"/>
      <c r="B466" s="10"/>
      <c r="C466" s="32" t="s">
        <v>372</v>
      </c>
      <c r="E466" s="12">
        <v>2214500</v>
      </c>
      <c r="F466" s="12"/>
      <c r="G466" s="12"/>
      <c r="H466" s="12"/>
      <c r="I466" s="12"/>
      <c r="J466" s="111"/>
      <c r="K466" s="27"/>
      <c r="L466" s="111"/>
    </row>
    <row r="467" spans="1:12" ht="12.75">
      <c r="A467" s="5"/>
      <c r="B467" s="5"/>
      <c r="C467" s="14"/>
      <c r="D467" s="29"/>
      <c r="E467" s="15"/>
      <c r="F467" s="12"/>
      <c r="G467" s="12"/>
      <c r="H467" s="12"/>
      <c r="I467" s="12"/>
      <c r="J467" s="111"/>
      <c r="K467" s="27"/>
      <c r="L467" s="111"/>
    </row>
    <row r="468" spans="1:12" ht="25.5">
      <c r="A468" s="5"/>
      <c r="B468" s="166">
        <v>85212</v>
      </c>
      <c r="C468" s="142" t="s">
        <v>90</v>
      </c>
      <c r="D468" s="29" t="s">
        <v>24</v>
      </c>
      <c r="E468" s="15">
        <f>E469+E470</f>
        <v>20467000</v>
      </c>
      <c r="F468" s="15">
        <f>F469+F470</f>
        <v>3895910</v>
      </c>
      <c r="G468" s="15">
        <f>G469+G470</f>
        <v>3925910</v>
      </c>
      <c r="H468" s="15">
        <f>H469+H470</f>
        <v>5240180</v>
      </c>
      <c r="I468" s="15">
        <f>I469+I470</f>
        <v>7405000</v>
      </c>
      <c r="J468" s="111"/>
      <c r="K468" s="27"/>
      <c r="L468" s="111"/>
    </row>
    <row r="469" spans="1:12" ht="38.25">
      <c r="A469" s="5"/>
      <c r="B469" s="5"/>
      <c r="C469" s="168" t="s">
        <v>144</v>
      </c>
      <c r="D469" s="29"/>
      <c r="E469" s="12">
        <v>20455000</v>
      </c>
      <c r="F469" s="12">
        <v>3890000</v>
      </c>
      <c r="G469" s="12">
        <v>3920000</v>
      </c>
      <c r="H469" s="12">
        <v>5240000</v>
      </c>
      <c r="I469" s="12">
        <v>7405000</v>
      </c>
      <c r="J469" s="111"/>
      <c r="K469" s="27"/>
      <c r="L469" s="111"/>
    </row>
    <row r="470" spans="1:12" ht="38.25">
      <c r="A470" s="5"/>
      <c r="B470" s="5"/>
      <c r="C470" s="171" t="s">
        <v>57</v>
      </c>
      <c r="D470" s="29"/>
      <c r="E470" s="12">
        <v>12000</v>
      </c>
      <c r="F470" s="12">
        <v>5910</v>
      </c>
      <c r="G470" s="12">
        <v>5910</v>
      </c>
      <c r="H470" s="12">
        <v>180</v>
      </c>
      <c r="I470" s="12"/>
      <c r="J470" s="111"/>
      <c r="K470" s="27"/>
      <c r="L470" s="111"/>
    </row>
    <row r="471" spans="1:12" ht="25.5">
      <c r="A471" s="5"/>
      <c r="B471" s="166">
        <v>85213</v>
      </c>
      <c r="C471" s="45" t="s">
        <v>357</v>
      </c>
      <c r="D471" s="29"/>
      <c r="E471" s="15">
        <f>E472+E473</f>
        <v>174000</v>
      </c>
      <c r="F471" s="15">
        <f>F472+F473</f>
        <v>41100</v>
      </c>
      <c r="G471" s="15">
        <f>G472+G473</f>
        <v>41100</v>
      </c>
      <c r="H471" s="15">
        <f>H472+H473</f>
        <v>44100</v>
      </c>
      <c r="I471" s="15">
        <f>I472+I473</f>
        <v>47700</v>
      </c>
      <c r="J471" s="111"/>
      <c r="K471" s="27"/>
      <c r="L471" s="111"/>
    </row>
    <row r="472" spans="1:12" ht="38.25">
      <c r="A472" s="5"/>
      <c r="B472" s="166"/>
      <c r="C472" s="168" t="s">
        <v>145</v>
      </c>
      <c r="D472" s="164" t="s">
        <v>24</v>
      </c>
      <c r="E472" s="12">
        <v>96400</v>
      </c>
      <c r="F472" s="12">
        <v>24100</v>
      </c>
      <c r="G472" s="12">
        <v>24100</v>
      </c>
      <c r="H472" s="12">
        <v>24100</v>
      </c>
      <c r="I472" s="12">
        <v>24100</v>
      </c>
      <c r="J472" s="111"/>
      <c r="K472" s="27"/>
      <c r="L472" s="111"/>
    </row>
    <row r="473" spans="1:12" ht="38.25">
      <c r="A473" s="5"/>
      <c r="B473" s="166"/>
      <c r="C473" s="168" t="s">
        <v>145</v>
      </c>
      <c r="D473" s="15" t="s">
        <v>77</v>
      </c>
      <c r="E473" s="12">
        <v>77600</v>
      </c>
      <c r="F473" s="12">
        <v>17000</v>
      </c>
      <c r="G473" s="12">
        <v>17000</v>
      </c>
      <c r="H473" s="12">
        <v>20000</v>
      </c>
      <c r="I473" s="12">
        <v>23600</v>
      </c>
      <c r="J473" s="111"/>
      <c r="K473" s="27"/>
      <c r="L473" s="111"/>
    </row>
    <row r="474" spans="1:12" ht="25.5">
      <c r="A474" s="5"/>
      <c r="B474" s="5">
        <v>85214</v>
      </c>
      <c r="C474" s="13" t="s">
        <v>378</v>
      </c>
      <c r="D474" s="29" t="s">
        <v>24</v>
      </c>
      <c r="E474" s="15">
        <f>SUM(E475:E477)</f>
        <v>5248000</v>
      </c>
      <c r="F474" s="15">
        <f>SUM(F475:F477)</f>
        <v>1312000</v>
      </c>
      <c r="G474" s="15">
        <f>SUM(G475:G477)</f>
        <v>1312000</v>
      </c>
      <c r="H474" s="15">
        <f>SUM(H475:H477)</f>
        <v>1312000</v>
      </c>
      <c r="I474" s="15">
        <f>SUM(I475:I477)</f>
        <v>1312000</v>
      </c>
      <c r="J474" s="111"/>
      <c r="K474" s="27"/>
      <c r="L474" s="111"/>
    </row>
    <row r="475" spans="1:12" ht="12.75">
      <c r="A475" s="5"/>
      <c r="B475" s="10"/>
      <c r="C475" s="64" t="s">
        <v>372</v>
      </c>
      <c r="D475" s="45"/>
      <c r="E475" s="12">
        <v>2800000</v>
      </c>
      <c r="F475" s="12">
        <v>700000</v>
      </c>
      <c r="G475" s="12">
        <v>700000</v>
      </c>
      <c r="H475" s="12">
        <v>700000</v>
      </c>
      <c r="I475" s="12">
        <v>700000</v>
      </c>
      <c r="J475" s="111"/>
      <c r="K475" s="27"/>
      <c r="L475" s="111"/>
    </row>
    <row r="476" spans="1:12" ht="38.25">
      <c r="A476" s="5"/>
      <c r="B476" s="5"/>
      <c r="C476" s="168" t="s">
        <v>145</v>
      </c>
      <c r="D476" s="45"/>
      <c r="E476" s="12">
        <v>1484000</v>
      </c>
      <c r="F476" s="12">
        <v>371000</v>
      </c>
      <c r="G476" s="12">
        <v>371000</v>
      </c>
      <c r="H476" s="12">
        <v>371000</v>
      </c>
      <c r="I476" s="12">
        <v>371000</v>
      </c>
      <c r="J476" s="111"/>
      <c r="K476" s="27"/>
      <c r="L476" s="111"/>
    </row>
    <row r="477" spans="1:12" ht="25.5">
      <c r="A477" s="5"/>
      <c r="B477" s="10"/>
      <c r="C477" s="168" t="s">
        <v>146</v>
      </c>
      <c r="D477" s="45"/>
      <c r="E477" s="12">
        <v>964000</v>
      </c>
      <c r="F477" s="12">
        <v>241000</v>
      </c>
      <c r="G477" s="12">
        <v>241000</v>
      </c>
      <c r="H477" s="12">
        <v>241000</v>
      </c>
      <c r="I477" s="12">
        <v>241000</v>
      </c>
      <c r="J477" s="111"/>
      <c r="K477" s="27"/>
      <c r="L477" s="111"/>
    </row>
    <row r="478" spans="1:12" ht="25.5">
      <c r="A478" s="5"/>
      <c r="B478" s="5">
        <v>85215</v>
      </c>
      <c r="C478" s="13" t="s">
        <v>379</v>
      </c>
      <c r="D478" s="29" t="s">
        <v>293</v>
      </c>
      <c r="E478" s="15">
        <f>E479</f>
        <v>4900000</v>
      </c>
      <c r="F478" s="15">
        <v>1225000</v>
      </c>
      <c r="G478" s="15">
        <v>1225000</v>
      </c>
      <c r="H478" s="15">
        <v>1225000</v>
      </c>
      <c r="I478" s="15">
        <v>1225000</v>
      </c>
      <c r="J478" s="111"/>
      <c r="K478" s="27"/>
      <c r="L478" s="111"/>
    </row>
    <row r="479" spans="1:12" ht="12.75">
      <c r="A479" s="5"/>
      <c r="B479" s="10"/>
      <c r="C479" s="32" t="s">
        <v>372</v>
      </c>
      <c r="D479" s="64"/>
      <c r="E479" s="12">
        <v>4900000</v>
      </c>
      <c r="F479" s="12"/>
      <c r="G479" s="12"/>
      <c r="H479" s="12"/>
      <c r="I479" s="12"/>
      <c r="J479" s="111"/>
      <c r="K479" s="27"/>
      <c r="L479" s="111"/>
    </row>
    <row r="480" spans="1:12" ht="25.5">
      <c r="A480" s="5"/>
      <c r="B480" s="5">
        <v>85218</v>
      </c>
      <c r="C480" s="141" t="s">
        <v>380</v>
      </c>
      <c r="D480" s="29" t="s">
        <v>24</v>
      </c>
      <c r="E480" s="15">
        <f>E481</f>
        <v>78700</v>
      </c>
      <c r="F480" s="15">
        <v>19700</v>
      </c>
      <c r="G480" s="15">
        <v>19700</v>
      </c>
      <c r="H480" s="15">
        <v>19700</v>
      </c>
      <c r="I480" s="15">
        <v>19600</v>
      </c>
      <c r="J480" s="111"/>
      <c r="K480" s="27"/>
      <c r="L480" s="111"/>
    </row>
    <row r="481" spans="1:12" ht="12.75">
      <c r="A481" s="5"/>
      <c r="B481" s="10"/>
      <c r="C481" s="32" t="s">
        <v>372</v>
      </c>
      <c r="D481" s="142"/>
      <c r="E481" s="12">
        <v>78700</v>
      </c>
      <c r="F481" s="19"/>
      <c r="G481" s="12"/>
      <c r="H481" s="12"/>
      <c r="I481" s="12"/>
      <c r="J481" s="111"/>
      <c r="K481" s="27"/>
      <c r="L481" s="111"/>
    </row>
    <row r="482" spans="1:12" ht="12.75">
      <c r="A482" s="5"/>
      <c r="B482" s="5">
        <v>85219</v>
      </c>
      <c r="C482" s="13" t="s">
        <v>381</v>
      </c>
      <c r="E482" s="15">
        <f>SUM(E483:E485)</f>
        <v>3725500</v>
      </c>
      <c r="F482" s="15">
        <f>SUM(F483:F485)</f>
        <v>953000</v>
      </c>
      <c r="G482" s="15">
        <f>SUM(G483:G485)</f>
        <v>924300</v>
      </c>
      <c r="H482" s="15">
        <f>SUM(H483:H485)</f>
        <v>924100</v>
      </c>
      <c r="I482" s="15">
        <f>SUM(I483:I485)</f>
        <v>924100</v>
      </c>
      <c r="J482" s="111"/>
      <c r="K482" s="27"/>
      <c r="L482" s="111"/>
    </row>
    <row r="483" spans="1:12" ht="25.5">
      <c r="A483" s="5"/>
      <c r="B483" s="5"/>
      <c r="C483" s="119" t="s">
        <v>58</v>
      </c>
      <c r="D483" s="29" t="s">
        <v>24</v>
      </c>
      <c r="E483" s="12">
        <v>1900600</v>
      </c>
      <c r="F483" s="19">
        <v>475200</v>
      </c>
      <c r="G483" s="19">
        <v>475200</v>
      </c>
      <c r="H483" s="19">
        <v>475100</v>
      </c>
      <c r="I483" s="19">
        <v>475100</v>
      </c>
      <c r="J483" s="111"/>
      <c r="K483" s="27"/>
      <c r="L483" s="111"/>
    </row>
    <row r="484" spans="1:12" ht="25.5">
      <c r="A484" s="5"/>
      <c r="B484" s="5"/>
      <c r="C484" s="168" t="s">
        <v>146</v>
      </c>
      <c r="D484" s="34" t="s">
        <v>578</v>
      </c>
      <c r="E484" s="12">
        <v>1101000</v>
      </c>
      <c r="F484" s="19">
        <v>275300</v>
      </c>
      <c r="G484" s="19">
        <v>275300</v>
      </c>
      <c r="H484" s="19">
        <v>275200</v>
      </c>
      <c r="I484" s="19">
        <v>275200</v>
      </c>
      <c r="J484" s="111"/>
      <c r="K484" s="27"/>
      <c r="L484" s="111"/>
    </row>
    <row r="485" spans="1:12" ht="38.25">
      <c r="A485" s="5"/>
      <c r="B485" s="5"/>
      <c r="C485" s="119" t="s">
        <v>59</v>
      </c>
      <c r="D485" s="29" t="s">
        <v>341</v>
      </c>
      <c r="E485" s="12">
        <v>723900</v>
      </c>
      <c r="F485" s="19">
        <v>202500</v>
      </c>
      <c r="G485" s="19">
        <v>173800</v>
      </c>
      <c r="H485" s="19">
        <v>173800</v>
      </c>
      <c r="I485" s="19">
        <v>173800</v>
      </c>
      <c r="J485" s="111"/>
      <c r="K485" s="27"/>
      <c r="L485" s="111"/>
    </row>
    <row r="486" spans="1:12" ht="25.5">
      <c r="A486" s="5"/>
      <c r="B486" s="5"/>
      <c r="C486" s="64" t="s">
        <v>147</v>
      </c>
      <c r="D486" s="34"/>
      <c r="E486" s="12">
        <v>246700</v>
      </c>
      <c r="F486" s="19"/>
      <c r="G486" s="19"/>
      <c r="H486" s="19"/>
      <c r="I486" s="19"/>
      <c r="J486" s="111"/>
      <c r="K486" s="27"/>
      <c r="L486" s="111"/>
    </row>
    <row r="487" spans="1:12" ht="12.75">
      <c r="A487" s="5"/>
      <c r="B487" s="5"/>
      <c r="C487" s="13"/>
      <c r="D487" s="45"/>
      <c r="E487" s="12"/>
      <c r="F487" s="12"/>
      <c r="G487" s="12"/>
      <c r="H487" s="12"/>
      <c r="I487" s="12"/>
      <c r="J487" s="111"/>
      <c r="K487" s="27"/>
      <c r="L487" s="111"/>
    </row>
    <row r="488" spans="1:12" ht="25.5">
      <c r="A488" s="5"/>
      <c r="B488" s="5">
        <v>85220</v>
      </c>
      <c r="C488" s="13" t="s">
        <v>382</v>
      </c>
      <c r="D488" s="34" t="s">
        <v>383</v>
      </c>
      <c r="E488" s="15">
        <f>SUM(E489:E489)</f>
        <v>418500</v>
      </c>
      <c r="F488" s="15">
        <v>104700</v>
      </c>
      <c r="G488" s="15">
        <v>104600</v>
      </c>
      <c r="H488" s="15">
        <v>104600</v>
      </c>
      <c r="I488" s="15">
        <v>104600</v>
      </c>
      <c r="J488" s="111"/>
      <c r="K488" s="27"/>
      <c r="L488" s="111"/>
    </row>
    <row r="489" spans="1:12" ht="12.75">
      <c r="A489" s="5"/>
      <c r="B489" s="10"/>
      <c r="C489" s="32" t="s">
        <v>372</v>
      </c>
      <c r="D489" s="34"/>
      <c r="E489" s="12">
        <v>418500</v>
      </c>
      <c r="F489" s="12"/>
      <c r="G489" s="12"/>
      <c r="H489" s="12"/>
      <c r="I489" s="12"/>
      <c r="J489" s="111"/>
      <c r="K489" s="27"/>
      <c r="L489" s="111"/>
    </row>
    <row r="490" spans="1:12" ht="24.75" customHeight="1">
      <c r="A490" s="5"/>
      <c r="B490" s="5">
        <v>85226</v>
      </c>
      <c r="C490" s="13" t="s">
        <v>387</v>
      </c>
      <c r="D490" s="29" t="s">
        <v>388</v>
      </c>
      <c r="E490" s="15">
        <f>E491</f>
        <v>283900</v>
      </c>
      <c r="F490" s="15">
        <v>80300</v>
      </c>
      <c r="G490" s="15">
        <v>79700</v>
      </c>
      <c r="H490" s="15">
        <v>69400</v>
      </c>
      <c r="I490" s="15">
        <v>54500</v>
      </c>
      <c r="J490" s="111"/>
      <c r="K490" s="27"/>
      <c r="L490" s="111"/>
    </row>
    <row r="491" spans="1:12" ht="12.75">
      <c r="A491" s="10"/>
      <c r="B491" s="10"/>
      <c r="C491" s="32" t="s">
        <v>372</v>
      </c>
      <c r="E491" s="12">
        <v>283900</v>
      </c>
      <c r="F491" s="12"/>
      <c r="G491" s="12"/>
      <c r="H491" s="12"/>
      <c r="I491" s="12"/>
      <c r="J491" s="111"/>
      <c r="K491" s="27"/>
      <c r="L491" s="111"/>
    </row>
    <row r="492" spans="1:12" ht="25.5">
      <c r="A492" s="5"/>
      <c r="B492" s="5">
        <v>85228</v>
      </c>
      <c r="C492" s="13" t="s">
        <v>389</v>
      </c>
      <c r="D492" s="34" t="s">
        <v>383</v>
      </c>
      <c r="E492" s="15">
        <f>E493+E494</f>
        <v>1042200</v>
      </c>
      <c r="F492" s="15">
        <f>F493+F494</f>
        <v>260600</v>
      </c>
      <c r="G492" s="15">
        <f>G493+G494</f>
        <v>260600</v>
      </c>
      <c r="H492" s="15">
        <f>H493+H494</f>
        <v>260500</v>
      </c>
      <c r="I492" s="15">
        <f>I493+I494</f>
        <v>260500</v>
      </c>
      <c r="J492" s="111"/>
      <c r="K492" s="27"/>
      <c r="L492" s="111"/>
    </row>
    <row r="493" spans="1:12" ht="12.75">
      <c r="A493" s="5"/>
      <c r="B493" s="10"/>
      <c r="C493" s="64" t="s">
        <v>372</v>
      </c>
      <c r="D493" s="34"/>
      <c r="E493" s="12">
        <v>953200</v>
      </c>
      <c r="F493" s="12">
        <v>238300</v>
      </c>
      <c r="G493" s="12">
        <v>238300</v>
      </c>
      <c r="H493" s="12">
        <v>238300</v>
      </c>
      <c r="I493" s="12">
        <v>238300</v>
      </c>
      <c r="J493" s="111"/>
      <c r="K493" s="27"/>
      <c r="L493" s="111"/>
    </row>
    <row r="494" spans="1:12" ht="38.25">
      <c r="A494" s="5"/>
      <c r="B494" s="10"/>
      <c r="C494" s="168" t="s">
        <v>122</v>
      </c>
      <c r="D494" s="45"/>
      <c r="E494" s="12">
        <v>89000</v>
      </c>
      <c r="F494" s="12">
        <v>22300</v>
      </c>
      <c r="G494" s="12">
        <v>22300</v>
      </c>
      <c r="H494" s="12">
        <v>22200</v>
      </c>
      <c r="I494" s="12">
        <v>22200</v>
      </c>
      <c r="J494" s="111"/>
      <c r="K494" s="27"/>
      <c r="L494" s="111"/>
    </row>
    <row r="495" spans="1:12" ht="12.75">
      <c r="A495" s="5"/>
      <c r="B495" s="166">
        <v>85233</v>
      </c>
      <c r="C495" s="45" t="s">
        <v>287</v>
      </c>
      <c r="D495" s="45"/>
      <c r="E495" s="15">
        <f>SUM(E496:E496)</f>
        <v>12300</v>
      </c>
      <c r="F495" s="15">
        <v>3100</v>
      </c>
      <c r="G495" s="15">
        <v>3100</v>
      </c>
      <c r="H495" s="15">
        <v>3100</v>
      </c>
      <c r="I495" s="15">
        <v>3000</v>
      </c>
      <c r="J495" s="111"/>
      <c r="K495" s="27"/>
      <c r="L495" s="111"/>
    </row>
    <row r="496" spans="1:12" ht="12.75">
      <c r="A496" s="5"/>
      <c r="B496" s="167"/>
      <c r="C496" s="168" t="s">
        <v>372</v>
      </c>
      <c r="D496" s="45"/>
      <c r="E496" s="12">
        <v>12300</v>
      </c>
      <c r="F496" s="12"/>
      <c r="G496" s="12"/>
      <c r="H496" s="12"/>
      <c r="I496" s="12"/>
      <c r="J496" s="111"/>
      <c r="K496" s="27"/>
      <c r="L496" s="111"/>
    </row>
    <row r="497" spans="1:12" ht="12.75">
      <c r="A497" s="5"/>
      <c r="B497" s="5">
        <v>85295</v>
      </c>
      <c r="C497" s="13" t="s">
        <v>391</v>
      </c>
      <c r="D497" s="45"/>
      <c r="E497" s="15">
        <f>E498+E501+E503+E506</f>
        <v>729320</v>
      </c>
      <c r="F497" s="15">
        <f>F498+F501+F503+F506</f>
        <v>159400</v>
      </c>
      <c r="G497" s="15">
        <f>G498+G501+G503+G506</f>
        <v>248600</v>
      </c>
      <c r="H497" s="15">
        <f>H498+H501+H503+H506</f>
        <v>162200</v>
      </c>
      <c r="I497" s="15">
        <f>I498+I501+I503+I506</f>
        <v>159120</v>
      </c>
      <c r="J497" s="111"/>
      <c r="K497" s="27"/>
      <c r="L497" s="111"/>
    </row>
    <row r="498" spans="1:12" ht="25.5">
      <c r="A498" s="10"/>
      <c r="B498" s="10"/>
      <c r="C498" s="15" t="s">
        <v>392</v>
      </c>
      <c r="D498" s="34" t="s">
        <v>383</v>
      </c>
      <c r="E498" s="15">
        <f>E499+E500</f>
        <v>675520</v>
      </c>
      <c r="F498" s="15">
        <v>146600</v>
      </c>
      <c r="G498" s="15">
        <v>235800</v>
      </c>
      <c r="H498" s="15">
        <v>146600</v>
      </c>
      <c r="I498" s="15">
        <v>146520</v>
      </c>
      <c r="J498" s="111"/>
      <c r="K498" s="27"/>
      <c r="L498" s="111"/>
    </row>
    <row r="499" spans="1:12" ht="12.75">
      <c r="A499" s="10"/>
      <c r="B499" s="10"/>
      <c r="C499" s="64" t="s">
        <v>62</v>
      </c>
      <c r="D499" s="34"/>
      <c r="E499" s="12">
        <v>586300</v>
      </c>
      <c r="F499" s="12"/>
      <c r="G499" s="12"/>
      <c r="H499" s="12"/>
      <c r="I499" s="12"/>
      <c r="J499" s="111"/>
      <c r="K499" s="27"/>
      <c r="L499" s="111"/>
    </row>
    <row r="500" spans="1:12" ht="25.5">
      <c r="A500" s="10"/>
      <c r="B500" s="10"/>
      <c r="C500" s="64" t="s">
        <v>148</v>
      </c>
      <c r="D500" s="64"/>
      <c r="E500" s="12">
        <v>89220</v>
      </c>
      <c r="F500" s="12"/>
      <c r="G500" s="12"/>
      <c r="H500" s="12"/>
      <c r="I500" s="12"/>
      <c r="J500" s="111"/>
      <c r="K500" s="27"/>
      <c r="L500" s="111"/>
    </row>
    <row r="501" spans="1:12" ht="25.5">
      <c r="A501" s="10"/>
      <c r="B501" s="10"/>
      <c r="C501" s="15" t="s">
        <v>393</v>
      </c>
      <c r="D501" s="34" t="s">
        <v>383</v>
      </c>
      <c r="E501" s="15">
        <f>E502</f>
        <v>37800</v>
      </c>
      <c r="F501" s="15">
        <v>9500</v>
      </c>
      <c r="G501" s="15">
        <v>9500</v>
      </c>
      <c r="H501" s="15">
        <v>9400</v>
      </c>
      <c r="I501" s="15">
        <v>9400</v>
      </c>
      <c r="J501" s="111"/>
      <c r="K501" s="27"/>
      <c r="L501" s="111"/>
    </row>
    <row r="502" spans="1:12" ht="12.75">
      <c r="A502" s="10"/>
      <c r="B502" s="10"/>
      <c r="C502" s="32" t="s">
        <v>372</v>
      </c>
      <c r="D502" s="34"/>
      <c r="E502" s="12">
        <v>37800</v>
      </c>
      <c r="F502" s="12"/>
      <c r="G502" s="12"/>
      <c r="H502" s="12"/>
      <c r="I502" s="12"/>
      <c r="J502" s="111"/>
      <c r="K502" s="27"/>
      <c r="L502" s="111"/>
    </row>
    <row r="503" spans="1:12" ht="25.5">
      <c r="A503" s="10"/>
      <c r="B503" s="10"/>
      <c r="C503" s="15" t="s">
        <v>18</v>
      </c>
      <c r="D503" s="34" t="s">
        <v>294</v>
      </c>
      <c r="E503" s="15">
        <f>E504</f>
        <v>13000</v>
      </c>
      <c r="F503" s="15">
        <v>3300</v>
      </c>
      <c r="G503" s="15">
        <v>3300</v>
      </c>
      <c r="H503" s="15">
        <v>3200</v>
      </c>
      <c r="I503" s="15">
        <v>3200</v>
      </c>
      <c r="J503" s="111"/>
      <c r="K503" s="27"/>
      <c r="L503" s="111"/>
    </row>
    <row r="504" spans="1:12" ht="12.75">
      <c r="A504" s="10"/>
      <c r="B504" s="10"/>
      <c r="C504" s="32" t="s">
        <v>372</v>
      </c>
      <c r="D504" s="34"/>
      <c r="E504" s="12">
        <v>13000</v>
      </c>
      <c r="F504" s="12"/>
      <c r="G504" s="12"/>
      <c r="H504" s="12"/>
      <c r="I504" s="12"/>
      <c r="J504" s="111"/>
      <c r="K504" s="27"/>
      <c r="L504" s="111"/>
    </row>
    <row r="505" spans="1:12" ht="12.75">
      <c r="A505" s="10"/>
      <c r="B505" s="10"/>
      <c r="C505" s="32"/>
      <c r="D505" s="34"/>
      <c r="E505" s="12"/>
      <c r="F505" s="12"/>
      <c r="G505" s="12"/>
      <c r="H505" s="12"/>
      <c r="I505" s="12"/>
      <c r="J505" s="111"/>
      <c r="K505" s="27"/>
      <c r="L505" s="111"/>
    </row>
    <row r="506" spans="1:12" ht="25.5">
      <c r="A506" s="10"/>
      <c r="B506" s="10"/>
      <c r="C506" s="15" t="s">
        <v>17</v>
      </c>
      <c r="D506" s="34" t="s">
        <v>294</v>
      </c>
      <c r="E506" s="15">
        <f>E507</f>
        <v>3000</v>
      </c>
      <c r="F506" s="15"/>
      <c r="G506" s="15"/>
      <c r="H506" s="15">
        <v>3000</v>
      </c>
      <c r="I506" s="15"/>
      <c r="J506" s="111"/>
      <c r="K506" s="27"/>
      <c r="L506" s="111"/>
    </row>
    <row r="507" spans="1:12" ht="12.75">
      <c r="A507" s="10"/>
      <c r="B507" s="10"/>
      <c r="C507" s="32" t="s">
        <v>372</v>
      </c>
      <c r="D507" s="64"/>
      <c r="E507" s="12">
        <v>3000</v>
      </c>
      <c r="F507" s="12"/>
      <c r="G507" s="12"/>
      <c r="H507" s="12"/>
      <c r="I507" s="12"/>
      <c r="J507" s="111"/>
      <c r="K507" s="27"/>
      <c r="L507" s="111"/>
    </row>
    <row r="508" spans="1:12" ht="26.25" customHeight="1">
      <c r="A508" s="2">
        <v>853</v>
      </c>
      <c r="B508" s="2"/>
      <c r="C508" s="4" t="s">
        <v>286</v>
      </c>
      <c r="D508" s="82"/>
      <c r="E508" s="4">
        <f>E509+E518+E522+E524+E526</f>
        <v>4975100</v>
      </c>
      <c r="F508" s="4">
        <f>F509+F518+F522+F524+F526</f>
        <v>1407100</v>
      </c>
      <c r="G508" s="4">
        <f>G509+G518+G522+G524+G526</f>
        <v>1259300</v>
      </c>
      <c r="H508" s="4">
        <f>H509+H518+H522+H524+H526</f>
        <v>1171200</v>
      </c>
      <c r="I508" s="4">
        <f>I509+I518+I522+I524+I526</f>
        <v>1137500</v>
      </c>
      <c r="J508" s="111"/>
      <c r="K508" s="27"/>
      <c r="L508" s="111"/>
    </row>
    <row r="509" spans="1:12" ht="22.5" customHeight="1">
      <c r="A509" s="5"/>
      <c r="B509" s="5">
        <v>85305</v>
      </c>
      <c r="C509" s="13" t="s">
        <v>373</v>
      </c>
      <c r="D509" s="45"/>
      <c r="E509" s="15">
        <f>E510+E512+E514+E516</f>
        <v>2492900</v>
      </c>
      <c r="F509" s="15">
        <f>F510+F512+F514+F516</f>
        <v>694600</v>
      </c>
      <c r="G509" s="15">
        <f>G510+G512+G514+G516</f>
        <v>659300</v>
      </c>
      <c r="H509" s="15">
        <f>H510+H512+H514+H516</f>
        <v>586300</v>
      </c>
      <c r="I509" s="15">
        <f>I510+I512+I514+I516</f>
        <v>552700</v>
      </c>
      <c r="J509" s="111"/>
      <c r="K509" s="27"/>
      <c r="L509" s="111"/>
    </row>
    <row r="510" spans="1:12" ht="12.75">
      <c r="A510" s="5"/>
      <c r="B510" s="5"/>
      <c r="C510" s="15" t="s">
        <v>374</v>
      </c>
      <c r="D510" s="34" t="s">
        <v>374</v>
      </c>
      <c r="E510" s="15">
        <v>350100</v>
      </c>
      <c r="F510" s="12">
        <v>99700</v>
      </c>
      <c r="G510" s="12">
        <v>85700</v>
      </c>
      <c r="H510" s="12">
        <v>85500</v>
      </c>
      <c r="I510" s="12">
        <v>79200</v>
      </c>
      <c r="J510" s="111"/>
      <c r="K510" s="27"/>
      <c r="L510" s="111"/>
    </row>
    <row r="511" spans="1:12" ht="12.75">
      <c r="A511" s="5"/>
      <c r="B511" s="5"/>
      <c r="C511" s="11"/>
      <c r="D511" s="64"/>
      <c r="E511" s="12"/>
      <c r="F511" s="12"/>
      <c r="G511" s="12"/>
      <c r="H511" s="12"/>
      <c r="I511" s="12"/>
      <c r="J511" s="111"/>
      <c r="K511" s="27"/>
      <c r="L511" s="111"/>
    </row>
    <row r="512" spans="1:12" ht="12.75">
      <c r="A512" s="5"/>
      <c r="B512" s="5"/>
      <c r="C512" s="15" t="s">
        <v>375</v>
      </c>
      <c r="D512" s="34" t="s">
        <v>375</v>
      </c>
      <c r="E512" s="15">
        <v>909100</v>
      </c>
      <c r="F512" s="19">
        <v>262900</v>
      </c>
      <c r="G512" s="19">
        <v>227000</v>
      </c>
      <c r="H512" s="19">
        <v>212100</v>
      </c>
      <c r="I512" s="19">
        <v>207100</v>
      </c>
      <c r="J512" s="111"/>
      <c r="K512" s="27"/>
      <c r="L512" s="111"/>
    </row>
    <row r="513" spans="1:12" ht="12.75">
      <c r="A513" s="5"/>
      <c r="B513" s="5"/>
      <c r="C513" s="15"/>
      <c r="D513" s="34"/>
      <c r="E513" s="15"/>
      <c r="F513" s="19"/>
      <c r="G513" s="19"/>
      <c r="H513" s="19"/>
      <c r="I513" s="19"/>
      <c r="J513" s="111"/>
      <c r="K513" s="27"/>
      <c r="L513" s="111"/>
    </row>
    <row r="514" spans="1:12" ht="12.75">
      <c r="A514" s="5"/>
      <c r="B514" s="5"/>
      <c r="C514" s="15" t="s">
        <v>376</v>
      </c>
      <c r="D514" s="34" t="s">
        <v>376</v>
      </c>
      <c r="E514" s="15">
        <v>541800</v>
      </c>
      <c r="F514" s="12">
        <v>152900</v>
      </c>
      <c r="G514" s="12">
        <v>135600</v>
      </c>
      <c r="H514" s="12">
        <v>130900</v>
      </c>
      <c r="I514" s="12">
        <v>122400</v>
      </c>
      <c r="J514" s="111"/>
      <c r="K514" s="27"/>
      <c r="L514" s="111"/>
    </row>
    <row r="515" spans="1:12" ht="12.75">
      <c r="A515" s="5"/>
      <c r="B515" s="10"/>
      <c r="C515" s="11"/>
      <c r="D515" s="64"/>
      <c r="E515" s="12"/>
      <c r="F515" s="12"/>
      <c r="G515" s="12"/>
      <c r="H515" s="12"/>
      <c r="I515" s="12"/>
      <c r="J515" s="111"/>
      <c r="K515" s="27"/>
      <c r="L515" s="111"/>
    </row>
    <row r="516" spans="1:12" ht="12.75">
      <c r="A516" s="5"/>
      <c r="B516" s="5"/>
      <c r="C516" s="14" t="s">
        <v>377</v>
      </c>
      <c r="D516" s="29" t="s">
        <v>377</v>
      </c>
      <c r="E516" s="15">
        <v>691900</v>
      </c>
      <c r="F516" s="12">
        <v>179100</v>
      </c>
      <c r="G516" s="12">
        <v>211000</v>
      </c>
      <c r="H516" s="12">
        <v>157800</v>
      </c>
      <c r="I516" s="12">
        <v>144000</v>
      </c>
      <c r="J516" s="111"/>
      <c r="K516" s="27"/>
      <c r="L516" s="111"/>
    </row>
    <row r="517" spans="1:12" ht="12.75">
      <c r="A517" s="5"/>
      <c r="B517" s="5"/>
      <c r="C517" s="64" t="s">
        <v>63</v>
      </c>
      <c r="D517" s="29"/>
      <c r="E517" s="15">
        <v>50000</v>
      </c>
      <c r="F517" s="12"/>
      <c r="G517" s="12"/>
      <c r="H517" s="12"/>
      <c r="I517" s="12"/>
      <c r="J517" s="111"/>
      <c r="K517" s="27"/>
      <c r="L517" s="111"/>
    </row>
    <row r="518" spans="1:12" ht="38.25">
      <c r="A518" s="10"/>
      <c r="B518" s="5">
        <v>85321</v>
      </c>
      <c r="C518" s="13" t="s">
        <v>384</v>
      </c>
      <c r="D518" s="34" t="s">
        <v>274</v>
      </c>
      <c r="E518" s="15">
        <f>E519+E520</f>
        <v>234000</v>
      </c>
      <c r="F518" s="15">
        <f>F519+F520</f>
        <v>58500</v>
      </c>
      <c r="G518" s="15">
        <f>G519+G520</f>
        <v>58500</v>
      </c>
      <c r="H518" s="15">
        <f>H519+H520</f>
        <v>58500</v>
      </c>
      <c r="I518" s="15">
        <f>I519+I520</f>
        <v>58500</v>
      </c>
      <c r="J518" s="111"/>
      <c r="K518" s="27"/>
      <c r="L518" s="111"/>
    </row>
    <row r="519" spans="1:12" ht="12.75">
      <c r="A519" s="10"/>
      <c r="B519" s="5"/>
      <c r="C519" s="32" t="s">
        <v>372</v>
      </c>
      <c r="E519" s="12">
        <v>64000</v>
      </c>
      <c r="F519" s="12">
        <v>16000</v>
      </c>
      <c r="G519" s="12">
        <v>16000</v>
      </c>
      <c r="H519" s="12">
        <v>16000</v>
      </c>
      <c r="I519" s="12">
        <v>16000</v>
      </c>
      <c r="J519" s="111"/>
      <c r="K519" s="27"/>
      <c r="L519" s="111"/>
    </row>
    <row r="520" spans="1:12" ht="25.5">
      <c r="A520" s="10"/>
      <c r="B520" s="10"/>
      <c r="C520" s="168" t="s">
        <v>117</v>
      </c>
      <c r="E520" s="12">
        <v>170000</v>
      </c>
      <c r="F520" s="12">
        <v>42500</v>
      </c>
      <c r="G520" s="12">
        <v>42500</v>
      </c>
      <c r="H520" s="12">
        <v>42500</v>
      </c>
      <c r="I520" s="12">
        <v>42500</v>
      </c>
      <c r="J520" s="111"/>
      <c r="K520" s="27"/>
      <c r="L520" s="111"/>
    </row>
    <row r="521" spans="1:12" ht="12.75">
      <c r="A521" s="5"/>
      <c r="B521" s="5">
        <v>85322</v>
      </c>
      <c r="C521" s="13" t="s">
        <v>385</v>
      </c>
      <c r="D521" s="45"/>
      <c r="E521" s="130"/>
      <c r="F521" s="15"/>
      <c r="G521" s="15"/>
      <c r="H521" s="15"/>
      <c r="I521" s="15"/>
      <c r="J521" s="111"/>
      <c r="K521" s="27"/>
      <c r="L521" s="111"/>
    </row>
    <row r="522" spans="1:12" ht="25.5">
      <c r="A522" s="5"/>
      <c r="B522" s="5"/>
      <c r="C522" s="15" t="s">
        <v>386</v>
      </c>
      <c r="D522" s="34" t="s">
        <v>383</v>
      </c>
      <c r="E522" s="15">
        <f>E523</f>
        <v>39900</v>
      </c>
      <c r="F522" s="15">
        <v>10000</v>
      </c>
      <c r="G522" s="15">
        <v>10000</v>
      </c>
      <c r="H522" s="15">
        <v>10000</v>
      </c>
      <c r="I522" s="15">
        <v>9900</v>
      </c>
      <c r="J522" s="111"/>
      <c r="K522" s="27"/>
      <c r="L522" s="111"/>
    </row>
    <row r="523" spans="1:12" ht="12.75">
      <c r="A523" s="5"/>
      <c r="B523" s="10"/>
      <c r="C523" s="32" t="s">
        <v>372</v>
      </c>
      <c r="E523" s="12">
        <v>39900</v>
      </c>
      <c r="F523" s="12"/>
      <c r="G523" s="12"/>
      <c r="H523" s="33"/>
      <c r="I523" s="12"/>
      <c r="J523" s="111"/>
      <c r="K523" s="27"/>
      <c r="L523" s="111"/>
    </row>
    <row r="524" spans="1:12" ht="12.75">
      <c r="A524" s="5"/>
      <c r="B524" s="5">
        <v>85333</v>
      </c>
      <c r="C524" s="13" t="s">
        <v>390</v>
      </c>
      <c r="D524" s="34" t="s">
        <v>362</v>
      </c>
      <c r="E524" s="15">
        <f>E525</f>
        <v>1998300</v>
      </c>
      <c r="F524" s="15">
        <v>576500</v>
      </c>
      <c r="G524" s="15">
        <v>474000</v>
      </c>
      <c r="H524" s="15">
        <v>473900</v>
      </c>
      <c r="I524" s="15">
        <v>473900</v>
      </c>
      <c r="J524" s="111"/>
      <c r="K524" s="27"/>
      <c r="L524" s="111"/>
    </row>
    <row r="525" spans="1:12" ht="12.75">
      <c r="A525" s="10"/>
      <c r="B525" s="10"/>
      <c r="C525" s="32" t="s">
        <v>372</v>
      </c>
      <c r="D525" s="64"/>
      <c r="E525" s="12">
        <v>1998300</v>
      </c>
      <c r="F525" s="12"/>
      <c r="G525" s="12"/>
      <c r="H525" s="12"/>
      <c r="I525" s="12"/>
      <c r="J525" s="111"/>
      <c r="K525" s="27"/>
      <c r="L525" s="111"/>
    </row>
    <row r="526" spans="1:12" ht="25.5">
      <c r="A526" s="10"/>
      <c r="B526" s="5">
        <v>85395</v>
      </c>
      <c r="C526" s="13" t="s">
        <v>573</v>
      </c>
      <c r="D526" s="46" t="s">
        <v>293</v>
      </c>
      <c r="E526" s="15">
        <f>SUM(E527:E530)</f>
        <v>210000</v>
      </c>
      <c r="F526" s="15">
        <f>SUM(F527:F530)</f>
        <v>67500</v>
      </c>
      <c r="G526" s="15">
        <f>SUM(G527:G530)</f>
        <v>57500</v>
      </c>
      <c r="H526" s="15">
        <f>SUM(H527:H530)</f>
        <v>42500</v>
      </c>
      <c r="I526" s="15">
        <f>SUM(I527:I530)</f>
        <v>42500</v>
      </c>
      <c r="J526" s="111"/>
      <c r="K526" s="27"/>
      <c r="L526" s="111"/>
    </row>
    <row r="527" spans="1:12" ht="12.75">
      <c r="A527" s="10"/>
      <c r="B527" s="5"/>
      <c r="C527" s="64" t="s">
        <v>149</v>
      </c>
      <c r="D527" s="46"/>
      <c r="E527" s="12">
        <v>15000</v>
      </c>
      <c r="F527" s="12">
        <v>15000</v>
      </c>
      <c r="G527" s="12"/>
      <c r="H527" s="12"/>
      <c r="I527" s="12"/>
      <c r="J527" s="111"/>
      <c r="K527" s="27"/>
      <c r="L527" s="111"/>
    </row>
    <row r="528" spans="1:12" ht="38.25">
      <c r="A528" s="10"/>
      <c r="B528" s="5"/>
      <c r="C528" s="64" t="s">
        <v>150</v>
      </c>
      <c r="D528" s="46"/>
      <c r="E528" s="12">
        <v>70000</v>
      </c>
      <c r="F528" s="12">
        <v>17500</v>
      </c>
      <c r="G528" s="12">
        <v>17500</v>
      </c>
      <c r="H528" s="12">
        <v>17500</v>
      </c>
      <c r="I528" s="12">
        <v>17500</v>
      </c>
      <c r="J528" s="111"/>
      <c r="K528" s="27"/>
      <c r="L528" s="111"/>
    </row>
    <row r="529" spans="1:12" ht="25.5">
      <c r="A529" s="10"/>
      <c r="B529" s="5"/>
      <c r="C529" s="64" t="s">
        <v>151</v>
      </c>
      <c r="D529" s="46"/>
      <c r="E529" s="12">
        <v>25000</v>
      </c>
      <c r="F529" s="12">
        <v>10000</v>
      </c>
      <c r="G529" s="12">
        <v>15000</v>
      </c>
      <c r="H529" s="12"/>
      <c r="I529" s="12"/>
      <c r="J529" s="111"/>
      <c r="K529" s="27"/>
      <c r="L529" s="111"/>
    </row>
    <row r="530" spans="1:12" ht="25.5">
      <c r="A530" s="10"/>
      <c r="B530" s="5"/>
      <c r="C530" s="64" t="s">
        <v>152</v>
      </c>
      <c r="D530" s="46"/>
      <c r="E530" s="12">
        <v>100000</v>
      </c>
      <c r="F530" s="12">
        <v>25000</v>
      </c>
      <c r="G530" s="12">
        <v>25000</v>
      </c>
      <c r="H530" s="12">
        <v>25000</v>
      </c>
      <c r="I530" s="12">
        <v>25000</v>
      </c>
      <c r="J530" s="111"/>
      <c r="K530" s="27"/>
      <c r="L530" s="111"/>
    </row>
    <row r="531" spans="1:12" ht="23.25" customHeight="1">
      <c r="A531" s="114">
        <v>854</v>
      </c>
      <c r="B531" s="114"/>
      <c r="C531" s="115" t="s">
        <v>394</v>
      </c>
      <c r="D531" s="102"/>
      <c r="E531" s="115">
        <f>E532+E570+E573+E584+E593+E596+E599+E602+E605</f>
        <v>11385600</v>
      </c>
      <c r="F531" s="115">
        <f>F532+F570+F573+F584+F593+F596+F599+F602+F605</f>
        <v>3384700</v>
      </c>
      <c r="G531" s="115">
        <f>G532+G570+G573+G584+G593+G596+G599+G602+G605</f>
        <v>2915550</v>
      </c>
      <c r="H531" s="115">
        <f>H532+H570+H573+H584+H593+H596+H599+H602+H605</f>
        <v>2549500</v>
      </c>
      <c r="I531" s="115">
        <f>I532+I570+I573+I584+I593+I596+I599+I602+I605</f>
        <v>2535850</v>
      </c>
      <c r="J531" s="111"/>
      <c r="K531" s="27"/>
      <c r="L531" s="111"/>
    </row>
    <row r="532" spans="1:12" ht="12.75">
      <c r="A532" s="22"/>
      <c r="B532" s="70">
        <v>85401</v>
      </c>
      <c r="C532" s="71" t="s">
        <v>395</v>
      </c>
      <c r="D532" s="29"/>
      <c r="E532" s="14">
        <f>SUM(E534:E568)</f>
        <v>2837700</v>
      </c>
      <c r="F532" s="14">
        <f>SUM(F534:F568)</f>
        <v>946500</v>
      </c>
      <c r="G532" s="14">
        <f>SUM(G534:G568)</f>
        <v>711400</v>
      </c>
      <c r="H532" s="14">
        <f>SUM(H534:H568)</f>
        <v>581400</v>
      </c>
      <c r="I532" s="9">
        <f>SUM(I534:I568)</f>
        <v>598400</v>
      </c>
      <c r="J532" s="111"/>
      <c r="K532" s="27"/>
      <c r="L532" s="111"/>
    </row>
    <row r="533" spans="1:12" ht="12.75">
      <c r="A533" s="22"/>
      <c r="B533" s="22"/>
      <c r="C533" s="32" t="s">
        <v>372</v>
      </c>
      <c r="D533" s="29"/>
      <c r="E533" s="19"/>
      <c r="F533" s="12"/>
      <c r="G533" s="12"/>
      <c r="H533" s="12"/>
      <c r="I533" s="15"/>
      <c r="J533" s="111"/>
      <c r="K533" s="27"/>
      <c r="L533" s="111"/>
    </row>
    <row r="534" spans="1:12" ht="12.75">
      <c r="A534" s="22"/>
      <c r="B534" s="22"/>
      <c r="C534" s="180" t="s">
        <v>396</v>
      </c>
      <c r="D534" s="29" t="s">
        <v>397</v>
      </c>
      <c r="E534" s="180">
        <v>142900</v>
      </c>
      <c r="F534" s="39">
        <v>41000</v>
      </c>
      <c r="G534" s="39">
        <v>37800</v>
      </c>
      <c r="H534" s="39">
        <v>32100</v>
      </c>
      <c r="I534" s="15">
        <v>32000</v>
      </c>
      <c r="J534" s="111"/>
      <c r="K534" s="27"/>
      <c r="L534" s="111"/>
    </row>
    <row r="535" spans="1:12" ht="12.75">
      <c r="A535" s="22"/>
      <c r="B535" s="22"/>
      <c r="C535" s="181"/>
      <c r="D535" s="29"/>
      <c r="E535" s="180"/>
      <c r="F535" s="39"/>
      <c r="G535" s="39"/>
      <c r="H535" s="39"/>
      <c r="I535" s="15"/>
      <c r="J535" s="111"/>
      <c r="K535" s="27"/>
      <c r="L535" s="111"/>
    </row>
    <row r="536" spans="1:12" ht="12.75">
      <c r="A536" s="22"/>
      <c r="B536" s="22"/>
      <c r="C536" s="180" t="s">
        <v>398</v>
      </c>
      <c r="D536" s="29" t="s">
        <v>399</v>
      </c>
      <c r="E536" s="180">
        <v>211300</v>
      </c>
      <c r="F536" s="39">
        <v>63600</v>
      </c>
      <c r="G536" s="39">
        <v>55600</v>
      </c>
      <c r="H536" s="39">
        <v>47000</v>
      </c>
      <c r="I536" s="15">
        <v>45100</v>
      </c>
      <c r="J536" s="111"/>
      <c r="K536" s="27"/>
      <c r="L536" s="111"/>
    </row>
    <row r="537" spans="1:12" ht="12.75">
      <c r="A537" s="22"/>
      <c r="B537" s="22"/>
      <c r="C537" s="181"/>
      <c r="D537" s="29"/>
      <c r="E537" s="180"/>
      <c r="F537" s="39"/>
      <c r="G537" s="39"/>
      <c r="H537" s="39"/>
      <c r="I537" s="15"/>
      <c r="J537" s="111"/>
      <c r="K537" s="27"/>
      <c r="L537" s="111"/>
    </row>
    <row r="538" spans="1:12" ht="12.75">
      <c r="A538" s="22"/>
      <c r="B538" s="22"/>
      <c r="C538" s="180" t="s">
        <v>400</v>
      </c>
      <c r="D538" s="29" t="s">
        <v>401</v>
      </c>
      <c r="E538" s="180">
        <v>208600</v>
      </c>
      <c r="F538" s="39">
        <v>62000</v>
      </c>
      <c r="G538" s="39">
        <v>52100</v>
      </c>
      <c r="H538" s="39">
        <v>40000</v>
      </c>
      <c r="I538" s="15">
        <v>54500</v>
      </c>
      <c r="J538" s="111"/>
      <c r="K538" s="27"/>
      <c r="L538" s="111"/>
    </row>
    <row r="539" spans="1:12" ht="12.75">
      <c r="A539" s="22"/>
      <c r="B539" s="22"/>
      <c r="C539" s="181"/>
      <c r="D539" s="29"/>
      <c r="E539" s="180"/>
      <c r="F539" s="39"/>
      <c r="G539" s="39"/>
      <c r="H539" s="39"/>
      <c r="I539" s="15"/>
      <c r="J539" s="111"/>
      <c r="K539" s="27"/>
      <c r="L539" s="111"/>
    </row>
    <row r="540" spans="1:12" ht="12.75">
      <c r="A540" s="22"/>
      <c r="B540" s="22"/>
      <c r="C540" s="180" t="s">
        <v>402</v>
      </c>
      <c r="D540" s="29" t="s">
        <v>403</v>
      </c>
      <c r="E540" s="180">
        <v>67800</v>
      </c>
      <c r="F540" s="39">
        <v>23700</v>
      </c>
      <c r="G540" s="39">
        <v>17000</v>
      </c>
      <c r="H540" s="39">
        <v>13600</v>
      </c>
      <c r="I540" s="15">
        <v>13500</v>
      </c>
      <c r="J540" s="111"/>
      <c r="K540" s="27"/>
      <c r="L540" s="111"/>
    </row>
    <row r="541" spans="1:12" ht="12.75">
      <c r="A541" s="22"/>
      <c r="B541" s="22"/>
      <c r="C541" s="181"/>
      <c r="D541" s="29"/>
      <c r="E541" s="180"/>
      <c r="F541" s="39"/>
      <c r="G541" s="39"/>
      <c r="H541" s="39"/>
      <c r="I541" s="15"/>
      <c r="J541" s="111"/>
      <c r="K541" s="27"/>
      <c r="L541" s="111"/>
    </row>
    <row r="542" spans="1:12" ht="12.75">
      <c r="A542" s="22"/>
      <c r="B542" s="22"/>
      <c r="C542" s="180" t="s">
        <v>404</v>
      </c>
      <c r="D542" s="29" t="s">
        <v>405</v>
      </c>
      <c r="E542" s="180">
        <v>131900</v>
      </c>
      <c r="F542" s="39">
        <v>33000</v>
      </c>
      <c r="G542" s="39">
        <v>31000</v>
      </c>
      <c r="H542" s="39">
        <v>32000</v>
      </c>
      <c r="I542" s="15">
        <v>35900</v>
      </c>
      <c r="J542" s="111"/>
      <c r="K542" s="27"/>
      <c r="L542" s="111"/>
    </row>
    <row r="543" spans="1:9" ht="12.75">
      <c r="A543" s="22"/>
      <c r="B543" s="22"/>
      <c r="C543" s="181"/>
      <c r="D543" s="29"/>
      <c r="E543" s="180"/>
      <c r="F543" s="39"/>
      <c r="G543" s="39"/>
      <c r="H543" s="39"/>
      <c r="I543" s="15"/>
    </row>
    <row r="544" spans="1:9" ht="12.75">
      <c r="A544" s="22"/>
      <c r="B544" s="22"/>
      <c r="C544" s="180" t="s">
        <v>406</v>
      </c>
      <c r="D544" s="29" t="s">
        <v>407</v>
      </c>
      <c r="E544" s="180">
        <v>77500</v>
      </c>
      <c r="F544" s="39">
        <v>27100</v>
      </c>
      <c r="G544" s="39">
        <v>19400</v>
      </c>
      <c r="H544" s="39">
        <v>15500</v>
      </c>
      <c r="I544" s="15">
        <v>15500</v>
      </c>
    </row>
    <row r="545" spans="1:9" ht="12.75">
      <c r="A545" s="70"/>
      <c r="B545" s="70"/>
      <c r="C545" s="181"/>
      <c r="D545" s="29"/>
      <c r="E545" s="180"/>
      <c r="F545" s="39"/>
      <c r="G545" s="39"/>
      <c r="H545" s="39"/>
      <c r="I545" s="15"/>
    </row>
    <row r="546" spans="1:9" ht="12.75">
      <c r="A546" s="70"/>
      <c r="B546" s="22"/>
      <c r="C546" s="180" t="s">
        <v>408</v>
      </c>
      <c r="D546" s="29" t="s">
        <v>409</v>
      </c>
      <c r="E546" s="180">
        <v>45000</v>
      </c>
      <c r="F546" s="39">
        <v>15700</v>
      </c>
      <c r="G546" s="39">
        <v>11300</v>
      </c>
      <c r="H546" s="39">
        <v>9000</v>
      </c>
      <c r="I546" s="15">
        <v>9000</v>
      </c>
    </row>
    <row r="547" spans="1:9" ht="12.75">
      <c r="A547" s="22"/>
      <c r="B547" s="22"/>
      <c r="C547" s="181"/>
      <c r="D547" s="29"/>
      <c r="E547" s="180"/>
      <c r="F547" s="39"/>
      <c r="G547" s="39"/>
      <c r="H547" s="39"/>
      <c r="I547" s="15"/>
    </row>
    <row r="548" spans="1:9" ht="12.75">
      <c r="A548" s="22"/>
      <c r="B548" s="22"/>
      <c r="C548" s="180" t="s">
        <v>410</v>
      </c>
      <c r="D548" s="29" t="s">
        <v>411</v>
      </c>
      <c r="E548" s="180">
        <v>188100</v>
      </c>
      <c r="F548" s="39">
        <v>65800</v>
      </c>
      <c r="G548" s="39">
        <v>47000</v>
      </c>
      <c r="H548" s="39">
        <v>37600</v>
      </c>
      <c r="I548" s="15">
        <v>37700</v>
      </c>
    </row>
    <row r="549" spans="1:9" ht="12.75">
      <c r="A549" s="22"/>
      <c r="B549" s="70"/>
      <c r="C549" s="181"/>
      <c r="D549" s="29"/>
      <c r="E549" s="180"/>
      <c r="F549" s="39"/>
      <c r="G549" s="39"/>
      <c r="H549" s="39"/>
      <c r="I549" s="15"/>
    </row>
    <row r="550" spans="1:9" ht="12.75">
      <c r="A550" s="22"/>
      <c r="B550" s="22"/>
      <c r="C550" s="180" t="s">
        <v>412</v>
      </c>
      <c r="D550" s="29" t="s">
        <v>413</v>
      </c>
      <c r="E550" s="180">
        <v>102700</v>
      </c>
      <c r="F550" s="39">
        <v>35900</v>
      </c>
      <c r="G550" s="39">
        <v>25700</v>
      </c>
      <c r="H550" s="39">
        <v>20500</v>
      </c>
      <c r="I550" s="15">
        <v>20600</v>
      </c>
    </row>
    <row r="551" spans="1:9" ht="13.5" customHeight="1">
      <c r="A551" s="22"/>
      <c r="B551" s="22"/>
      <c r="C551" s="181"/>
      <c r="D551" s="29"/>
      <c r="E551" s="180"/>
      <c r="F551" s="39"/>
      <c r="G551" s="39"/>
      <c r="H551" s="39"/>
      <c r="I551" s="15"/>
    </row>
    <row r="552" spans="1:9" ht="12.75">
      <c r="A552" s="22"/>
      <c r="B552" s="22"/>
      <c r="C552" s="180" t="s">
        <v>414</v>
      </c>
      <c r="D552" s="29" t="s">
        <v>415</v>
      </c>
      <c r="E552" s="180">
        <v>241300</v>
      </c>
      <c r="F552" s="39">
        <v>84500</v>
      </c>
      <c r="G552" s="39">
        <v>60300</v>
      </c>
      <c r="H552" s="39">
        <v>48300</v>
      </c>
      <c r="I552" s="15">
        <v>48200</v>
      </c>
    </row>
    <row r="553" spans="1:9" ht="12.75">
      <c r="A553" s="22"/>
      <c r="B553" s="22"/>
      <c r="C553" s="181"/>
      <c r="D553" s="29"/>
      <c r="E553" s="180"/>
      <c r="F553" s="39"/>
      <c r="G553" s="39"/>
      <c r="H553" s="39"/>
      <c r="I553" s="15"/>
    </row>
    <row r="554" spans="1:9" ht="12.75">
      <c r="A554" s="22"/>
      <c r="B554" s="22"/>
      <c r="C554" s="180" t="s">
        <v>416</v>
      </c>
      <c r="D554" s="29" t="s">
        <v>417</v>
      </c>
      <c r="E554" s="180">
        <v>190400</v>
      </c>
      <c r="F554" s="39">
        <v>66600</v>
      </c>
      <c r="G554" s="39">
        <v>47600</v>
      </c>
      <c r="H554" s="39">
        <v>38100</v>
      </c>
      <c r="I554" s="15">
        <v>38100</v>
      </c>
    </row>
    <row r="555" spans="1:9" ht="12.75">
      <c r="A555" s="22"/>
      <c r="B555" s="22"/>
      <c r="C555" s="181"/>
      <c r="D555" s="29"/>
      <c r="E555" s="180"/>
      <c r="F555" s="39"/>
      <c r="G555" s="39"/>
      <c r="H555" s="39"/>
      <c r="I555" s="15"/>
    </row>
    <row r="556" spans="1:9" s="48" customFormat="1" ht="12.75">
      <c r="A556" s="22"/>
      <c r="B556" s="22"/>
      <c r="C556" s="180" t="s">
        <v>418</v>
      </c>
      <c r="D556" s="29" t="s">
        <v>419</v>
      </c>
      <c r="E556" s="180">
        <v>139700</v>
      </c>
      <c r="F556" s="39">
        <v>48900</v>
      </c>
      <c r="G556" s="39">
        <v>34900</v>
      </c>
      <c r="H556" s="39">
        <v>27900</v>
      </c>
      <c r="I556" s="15">
        <v>28000</v>
      </c>
    </row>
    <row r="557" spans="1:9" ht="12.75">
      <c r="A557" s="22"/>
      <c r="B557" s="22"/>
      <c r="C557" s="181"/>
      <c r="D557" s="29"/>
      <c r="E557" s="180"/>
      <c r="F557" s="39"/>
      <c r="G557" s="39"/>
      <c r="H557" s="39"/>
      <c r="I557" s="15"/>
    </row>
    <row r="558" spans="1:9" ht="12.75">
      <c r="A558" s="22"/>
      <c r="B558" s="22"/>
      <c r="C558" s="180" t="s">
        <v>420</v>
      </c>
      <c r="D558" s="29" t="s">
        <v>421</v>
      </c>
      <c r="E558" s="180">
        <v>208700</v>
      </c>
      <c r="F558" s="39">
        <v>73100</v>
      </c>
      <c r="G558" s="39">
        <v>52200</v>
      </c>
      <c r="H558" s="39">
        <v>41700</v>
      </c>
      <c r="I558" s="15">
        <v>41700</v>
      </c>
    </row>
    <row r="559" spans="1:9" ht="12.75">
      <c r="A559" s="22"/>
      <c r="B559" s="22"/>
      <c r="C559" s="181"/>
      <c r="D559" s="29"/>
      <c r="E559" s="180"/>
      <c r="F559" s="39"/>
      <c r="G559" s="39"/>
      <c r="H559" s="39"/>
      <c r="I559" s="15"/>
    </row>
    <row r="560" spans="1:9" ht="12.75">
      <c r="A560" s="22"/>
      <c r="B560" s="22"/>
      <c r="C560" s="180" t="s">
        <v>422</v>
      </c>
      <c r="D560" s="29" t="s">
        <v>423</v>
      </c>
      <c r="E560" s="180">
        <v>190000</v>
      </c>
      <c r="F560" s="39">
        <v>66500</v>
      </c>
      <c r="G560" s="39">
        <v>47500</v>
      </c>
      <c r="H560" s="39">
        <v>38000</v>
      </c>
      <c r="I560" s="15">
        <v>38000</v>
      </c>
    </row>
    <row r="561" spans="1:9" ht="12.75">
      <c r="A561" s="22"/>
      <c r="B561" s="22"/>
      <c r="C561" s="181"/>
      <c r="D561" s="29"/>
      <c r="E561" s="180"/>
      <c r="F561" s="39"/>
      <c r="G561" s="39"/>
      <c r="H561" s="39"/>
      <c r="I561" s="15"/>
    </row>
    <row r="562" spans="1:9" ht="12.75">
      <c r="A562" s="22"/>
      <c r="B562" s="22"/>
      <c r="C562" s="180" t="s">
        <v>424</v>
      </c>
      <c r="D562" s="29" t="s">
        <v>425</v>
      </c>
      <c r="E562" s="180">
        <v>50900</v>
      </c>
      <c r="F562" s="39">
        <v>17800</v>
      </c>
      <c r="G562" s="39">
        <v>12700</v>
      </c>
      <c r="H562" s="39">
        <v>10200</v>
      </c>
      <c r="I562" s="15">
        <v>10200</v>
      </c>
    </row>
    <row r="563" spans="1:9" ht="12.75">
      <c r="A563" s="22"/>
      <c r="B563" s="22"/>
      <c r="C563" s="181"/>
      <c r="D563" s="29"/>
      <c r="E563" s="180"/>
      <c r="F563" s="39"/>
      <c r="G563" s="39"/>
      <c r="H563" s="39"/>
      <c r="I563" s="15"/>
    </row>
    <row r="564" spans="1:9" ht="12.75">
      <c r="A564" s="22"/>
      <c r="B564" s="22"/>
      <c r="C564" s="180" t="s">
        <v>426</v>
      </c>
      <c r="D564" s="29" t="s">
        <v>427</v>
      </c>
      <c r="E564" s="180">
        <v>51500</v>
      </c>
      <c r="F564" s="39">
        <v>15000</v>
      </c>
      <c r="G564" s="39">
        <v>12000</v>
      </c>
      <c r="H564" s="39">
        <v>12000</v>
      </c>
      <c r="I564" s="15">
        <v>12500</v>
      </c>
    </row>
    <row r="565" spans="1:9" ht="12.75">
      <c r="A565" s="22"/>
      <c r="B565" s="22"/>
      <c r="C565" s="181"/>
      <c r="D565" s="29"/>
      <c r="E565" s="180"/>
      <c r="F565" s="39"/>
      <c r="G565" s="39"/>
      <c r="H565" s="39"/>
      <c r="I565" s="15"/>
    </row>
    <row r="566" spans="1:9" ht="12.75">
      <c r="A566" s="22"/>
      <c r="B566" s="22"/>
      <c r="C566" s="180" t="s">
        <v>428</v>
      </c>
      <c r="D566" s="29" t="s">
        <v>429</v>
      </c>
      <c r="E566" s="180">
        <v>164000</v>
      </c>
      <c r="F566" s="39">
        <v>57400</v>
      </c>
      <c r="G566" s="39">
        <v>41000</v>
      </c>
      <c r="H566" s="39">
        <v>32800</v>
      </c>
      <c r="I566" s="15">
        <v>32800</v>
      </c>
    </row>
    <row r="567" spans="1:9" ht="12.75">
      <c r="A567" s="22"/>
      <c r="B567" s="22"/>
      <c r="C567" s="181"/>
      <c r="D567" s="29"/>
      <c r="E567" s="180"/>
      <c r="F567" s="39"/>
      <c r="G567" s="39"/>
      <c r="H567" s="39"/>
      <c r="I567" s="15"/>
    </row>
    <row r="568" spans="1:9" ht="25.5">
      <c r="A568" s="22"/>
      <c r="B568" s="22"/>
      <c r="C568" s="180" t="s">
        <v>430</v>
      </c>
      <c r="D568" s="29" t="s">
        <v>431</v>
      </c>
      <c r="E568" s="180">
        <v>425400</v>
      </c>
      <c r="F568" s="39">
        <v>148900</v>
      </c>
      <c r="G568" s="39">
        <v>106300</v>
      </c>
      <c r="H568" s="39">
        <v>85100</v>
      </c>
      <c r="I568" s="15">
        <v>85100</v>
      </c>
    </row>
    <row r="569" spans="1:9" s="48" customFormat="1" ht="12.75">
      <c r="A569" s="22"/>
      <c r="B569" s="22"/>
      <c r="C569" s="69"/>
      <c r="D569" s="29"/>
      <c r="E569" s="19"/>
      <c r="F569" s="12"/>
      <c r="G569" s="12"/>
      <c r="H569" s="12"/>
      <c r="I569" s="15"/>
    </row>
    <row r="570" spans="1:9" s="48" customFormat="1" ht="25.5">
      <c r="A570" s="22"/>
      <c r="B570" s="70">
        <v>85406</v>
      </c>
      <c r="C570" s="71" t="s">
        <v>458</v>
      </c>
      <c r="D570" s="29"/>
      <c r="E570" s="132">
        <f>E571</f>
        <v>2131100</v>
      </c>
      <c r="F570" s="132">
        <f>F571</f>
        <v>636300</v>
      </c>
      <c r="G570" s="132">
        <f>G571</f>
        <v>521200</v>
      </c>
      <c r="H570" s="132">
        <f>H571</f>
        <v>498300</v>
      </c>
      <c r="I570" s="132">
        <f>I571</f>
        <v>475300</v>
      </c>
    </row>
    <row r="571" spans="1:9" s="48" customFormat="1" ht="12.75">
      <c r="A571" s="22"/>
      <c r="B571" s="22"/>
      <c r="C571" s="180" t="s">
        <v>459</v>
      </c>
      <c r="D571" s="29" t="s">
        <v>460</v>
      </c>
      <c r="E571" s="180">
        <v>2131100</v>
      </c>
      <c r="F571" s="180">
        <v>636300</v>
      </c>
      <c r="G571" s="180">
        <v>521200</v>
      </c>
      <c r="H571" s="180">
        <v>498300</v>
      </c>
      <c r="I571" s="39">
        <v>475300</v>
      </c>
    </row>
    <row r="572" spans="1:9" ht="12.75">
      <c r="A572" s="22"/>
      <c r="B572" s="22"/>
      <c r="D572" s="189"/>
      <c r="E572" s="97"/>
      <c r="F572" s="15"/>
      <c r="G572" s="15"/>
      <c r="H572" s="15"/>
      <c r="I572" s="15"/>
    </row>
    <row r="573" spans="1:9" ht="12.75">
      <c r="A573" s="22"/>
      <c r="B573" s="70">
        <v>85407</v>
      </c>
      <c r="C573" s="71" t="s">
        <v>461</v>
      </c>
      <c r="D573" s="29"/>
      <c r="E573" s="14">
        <f>E575+E577+E579+E581</f>
        <v>3801300</v>
      </c>
      <c r="F573" s="14">
        <f>F575+F577+F579+F581</f>
        <v>1087200</v>
      </c>
      <c r="G573" s="14">
        <f>G575+G577+G579+G581</f>
        <v>972750</v>
      </c>
      <c r="H573" s="14">
        <f>H575+H577+H579+H581</f>
        <v>874300</v>
      </c>
      <c r="I573" s="14">
        <f>I575+I577+I579+I581</f>
        <v>867050</v>
      </c>
    </row>
    <row r="574" spans="1:9" ht="12.75">
      <c r="A574" s="22"/>
      <c r="B574" s="22"/>
      <c r="C574" s="69"/>
      <c r="D574" s="29"/>
      <c r="E574" s="19"/>
      <c r="F574" s="12"/>
      <c r="G574" s="12"/>
      <c r="H574" s="12"/>
      <c r="I574" s="15"/>
    </row>
    <row r="575" spans="1:9" ht="12.75">
      <c r="A575" s="22"/>
      <c r="B575" s="22"/>
      <c r="C575" s="180" t="s">
        <v>462</v>
      </c>
      <c r="D575" s="29" t="s">
        <v>463</v>
      </c>
      <c r="E575" s="180">
        <v>789400</v>
      </c>
      <c r="F575" s="39">
        <v>252600</v>
      </c>
      <c r="G575" s="39">
        <v>197350</v>
      </c>
      <c r="H575" s="39">
        <v>150000</v>
      </c>
      <c r="I575" s="39">
        <v>189450</v>
      </c>
    </row>
    <row r="576" spans="1:9" ht="12.75">
      <c r="A576" s="22"/>
      <c r="B576" s="22"/>
      <c r="C576" s="181"/>
      <c r="D576" s="29"/>
      <c r="E576" s="180"/>
      <c r="F576" s="39"/>
      <c r="G576" s="39"/>
      <c r="H576" s="39"/>
      <c r="I576" s="39"/>
    </row>
    <row r="577" spans="1:9" ht="12.75">
      <c r="A577" s="22"/>
      <c r="B577" s="22"/>
      <c r="C577" s="180" t="s">
        <v>464</v>
      </c>
      <c r="D577" s="29" t="s">
        <v>465</v>
      </c>
      <c r="E577" s="180">
        <v>2704300</v>
      </c>
      <c r="F577" s="39">
        <v>750000</v>
      </c>
      <c r="G577" s="39">
        <v>700000</v>
      </c>
      <c r="H577" s="39">
        <v>650000</v>
      </c>
      <c r="I577" s="39">
        <v>604300</v>
      </c>
    </row>
    <row r="578" spans="1:9" ht="12.75">
      <c r="A578" s="22"/>
      <c r="B578" s="22"/>
      <c r="C578" s="181"/>
      <c r="D578" s="29"/>
      <c r="E578" s="180"/>
      <c r="F578" s="188"/>
      <c r="G578" s="188"/>
      <c r="H578" s="188"/>
      <c r="I578" s="39"/>
    </row>
    <row r="579" spans="1:9" ht="12.75">
      <c r="A579" s="22"/>
      <c r="B579" s="22"/>
      <c r="C579" s="180" t="s">
        <v>466</v>
      </c>
      <c r="D579" s="29" t="s">
        <v>467</v>
      </c>
      <c r="E579" s="180">
        <v>154400</v>
      </c>
      <c r="F579" s="39">
        <v>46300</v>
      </c>
      <c r="G579" s="39">
        <v>37100</v>
      </c>
      <c r="H579" s="39">
        <v>36000</v>
      </c>
      <c r="I579" s="39">
        <v>35000</v>
      </c>
    </row>
    <row r="580" spans="1:9" ht="12.75">
      <c r="A580" s="22"/>
      <c r="B580" s="22"/>
      <c r="C580" s="181"/>
      <c r="D580" s="29"/>
      <c r="E580" s="180"/>
      <c r="F580" s="188"/>
      <c r="G580" s="188"/>
      <c r="H580" s="188"/>
      <c r="I580" s="39"/>
    </row>
    <row r="581" spans="1:9" ht="12.75">
      <c r="A581" s="22"/>
      <c r="B581" s="22"/>
      <c r="C581" s="180" t="s">
        <v>468</v>
      </c>
      <c r="D581" s="29" t="s">
        <v>300</v>
      </c>
      <c r="E581" s="180">
        <v>153200</v>
      </c>
      <c r="F581" s="39">
        <v>38300</v>
      </c>
      <c r="G581" s="39">
        <v>38300</v>
      </c>
      <c r="H581" s="39">
        <v>38300</v>
      </c>
      <c r="I581" s="39">
        <v>38300</v>
      </c>
    </row>
    <row r="582" spans="1:9" ht="12.75">
      <c r="A582" s="22"/>
      <c r="B582" s="22"/>
      <c r="C582" s="11" t="s">
        <v>359</v>
      </c>
      <c r="D582" s="29"/>
      <c r="E582" s="19"/>
      <c r="F582" s="12"/>
      <c r="G582" s="12"/>
      <c r="H582" s="12"/>
      <c r="I582" s="15"/>
    </row>
    <row r="583" spans="1:9" ht="12.75">
      <c r="A583" s="22"/>
      <c r="B583" s="22"/>
      <c r="C583" s="69"/>
      <c r="D583" s="29"/>
      <c r="E583" s="19"/>
      <c r="F583" s="12"/>
      <c r="G583" s="12"/>
      <c r="H583" s="12"/>
      <c r="I583" s="15"/>
    </row>
    <row r="584" spans="1:9" ht="12.75">
      <c r="A584" s="22"/>
      <c r="B584" s="70">
        <v>85410</v>
      </c>
      <c r="C584" s="71" t="s">
        <v>469</v>
      </c>
      <c r="D584" s="29"/>
      <c r="E584" s="14">
        <f>E586+E588+E590</f>
        <v>2128100</v>
      </c>
      <c r="F584" s="14">
        <f>F586+F588+F590</f>
        <v>628000</v>
      </c>
      <c r="G584" s="14">
        <f>G586+G588+G590</f>
        <v>527600</v>
      </c>
      <c r="H584" s="14">
        <f>H586+H588+H590</f>
        <v>456800</v>
      </c>
      <c r="I584" s="14">
        <f>I586+I588+I590</f>
        <v>515700</v>
      </c>
    </row>
    <row r="585" spans="1:9" ht="12.75">
      <c r="A585" s="22"/>
      <c r="B585" s="22"/>
      <c r="C585" s="69"/>
      <c r="D585" s="29"/>
      <c r="E585" s="19"/>
      <c r="F585" s="12"/>
      <c r="G585" s="12"/>
      <c r="H585" s="12"/>
      <c r="I585" s="15"/>
    </row>
    <row r="586" spans="1:9" ht="12.75">
      <c r="A586" s="22"/>
      <c r="B586" s="22"/>
      <c r="C586" s="180" t="s">
        <v>470</v>
      </c>
      <c r="D586" s="29" t="s">
        <v>746</v>
      </c>
      <c r="E586" s="180">
        <v>1179800</v>
      </c>
      <c r="F586" s="39">
        <v>377500</v>
      </c>
      <c r="G586" s="39">
        <v>294900</v>
      </c>
      <c r="H586" s="39">
        <v>224200</v>
      </c>
      <c r="I586" s="39">
        <v>283200</v>
      </c>
    </row>
    <row r="587" spans="1:9" ht="12.75">
      <c r="A587" s="22"/>
      <c r="B587" s="22"/>
      <c r="C587" s="181"/>
      <c r="D587" s="29"/>
      <c r="E587" s="180"/>
      <c r="F587" s="39"/>
      <c r="G587" s="39"/>
      <c r="H587" s="39"/>
      <c r="I587" s="39"/>
    </row>
    <row r="588" spans="1:9" ht="12.75">
      <c r="A588" s="22"/>
      <c r="B588" s="22"/>
      <c r="C588" s="180" t="s">
        <v>471</v>
      </c>
      <c r="D588" s="29" t="s">
        <v>472</v>
      </c>
      <c r="E588" s="180">
        <v>373800</v>
      </c>
      <c r="F588" s="39">
        <v>106800</v>
      </c>
      <c r="G588" s="39">
        <v>89000</v>
      </c>
      <c r="H588" s="39">
        <v>89000</v>
      </c>
      <c r="I588" s="39">
        <v>89000</v>
      </c>
    </row>
    <row r="589" spans="1:9" ht="12.75">
      <c r="A589" s="22"/>
      <c r="B589" s="22"/>
      <c r="C589" s="181"/>
      <c r="D589" s="29"/>
      <c r="E589" s="180"/>
      <c r="F589" s="39"/>
      <c r="G589" s="39"/>
      <c r="H589" s="39"/>
      <c r="I589" s="39"/>
    </row>
    <row r="590" spans="1:9" ht="12.75">
      <c r="A590" s="22"/>
      <c r="B590" s="22"/>
      <c r="C590" s="180" t="s">
        <v>473</v>
      </c>
      <c r="D590" s="29" t="s">
        <v>300</v>
      </c>
      <c r="E590" s="180">
        <v>574500</v>
      </c>
      <c r="F590" s="39">
        <v>143700</v>
      </c>
      <c r="G590" s="39">
        <v>143700</v>
      </c>
      <c r="H590" s="39">
        <v>143600</v>
      </c>
      <c r="I590" s="39">
        <v>143500</v>
      </c>
    </row>
    <row r="591" spans="1:9" ht="12.75">
      <c r="A591" s="22"/>
      <c r="B591" s="22"/>
      <c r="C591" s="11" t="s">
        <v>360</v>
      </c>
      <c r="D591" s="29"/>
      <c r="E591" s="19"/>
      <c r="F591" s="12"/>
      <c r="G591" s="12"/>
      <c r="H591" s="12"/>
      <c r="I591" s="15"/>
    </row>
    <row r="592" spans="1:9" ht="12.75">
      <c r="A592" s="22"/>
      <c r="B592" s="22"/>
      <c r="C592" s="69"/>
      <c r="D592" s="29"/>
      <c r="E592" s="19"/>
      <c r="F592" s="12"/>
      <c r="G592" s="12"/>
      <c r="H592" s="12"/>
      <c r="I592" s="15"/>
    </row>
    <row r="593" spans="1:9" ht="12.75">
      <c r="A593" s="22"/>
      <c r="B593" s="70">
        <v>85412</v>
      </c>
      <c r="C593" s="71" t="s">
        <v>474</v>
      </c>
      <c r="D593" s="29" t="s">
        <v>265</v>
      </c>
      <c r="E593" s="14">
        <v>150000</v>
      </c>
      <c r="F593" s="15">
        <v>18200</v>
      </c>
      <c r="G593" s="15">
        <v>70000</v>
      </c>
      <c r="H593" s="15">
        <v>61800</v>
      </c>
      <c r="I593" s="15"/>
    </row>
    <row r="594" spans="1:9" ht="12.75">
      <c r="A594" s="22"/>
      <c r="B594" s="22"/>
      <c r="C594" s="11" t="s">
        <v>372</v>
      </c>
      <c r="D594" s="29"/>
      <c r="E594" s="19"/>
      <c r="F594" s="12"/>
      <c r="G594" s="12"/>
      <c r="H594" s="12"/>
      <c r="I594" s="15"/>
    </row>
    <row r="595" spans="1:9" ht="12.75">
      <c r="A595" s="22"/>
      <c r="B595" s="22"/>
      <c r="C595" s="19"/>
      <c r="D595" s="29"/>
      <c r="E595" s="19"/>
      <c r="F595" s="12"/>
      <c r="G595" s="12"/>
      <c r="H595" s="12"/>
      <c r="I595" s="15"/>
    </row>
    <row r="596" spans="1:9" ht="12.75">
      <c r="A596" s="22"/>
      <c r="B596" s="70">
        <v>85415</v>
      </c>
      <c r="C596" s="71" t="s">
        <v>475</v>
      </c>
      <c r="D596" s="29" t="s">
        <v>300</v>
      </c>
      <c r="E596" s="14">
        <v>100000</v>
      </c>
      <c r="F596" s="12">
        <v>25000</v>
      </c>
      <c r="G596" s="15">
        <v>25000</v>
      </c>
      <c r="H596" s="15">
        <v>25000</v>
      </c>
      <c r="I596" s="15">
        <v>25000</v>
      </c>
    </row>
    <row r="597" spans="1:9" ht="12.75">
      <c r="A597" s="22"/>
      <c r="B597" s="22"/>
      <c r="C597" s="11" t="s">
        <v>372</v>
      </c>
      <c r="D597" s="29"/>
      <c r="E597" s="19"/>
      <c r="F597" s="12"/>
      <c r="G597" s="12"/>
      <c r="H597" s="12"/>
      <c r="I597" s="15"/>
    </row>
    <row r="598" spans="1:9" ht="12.75">
      <c r="A598" s="22"/>
      <c r="B598" s="22"/>
      <c r="C598" s="19"/>
      <c r="D598" s="29"/>
      <c r="E598" s="19"/>
      <c r="F598" s="12"/>
      <c r="G598" s="12"/>
      <c r="H598" s="12"/>
      <c r="I598" s="15"/>
    </row>
    <row r="599" spans="1:9" s="48" customFormat="1" ht="12.75">
      <c r="A599" s="22"/>
      <c r="B599" s="70">
        <v>85417</v>
      </c>
      <c r="C599" s="71" t="s">
        <v>476</v>
      </c>
      <c r="D599" s="29" t="s">
        <v>266</v>
      </c>
      <c r="E599" s="14">
        <v>80800</v>
      </c>
      <c r="F599" s="15">
        <v>23500</v>
      </c>
      <c r="G599" s="15">
        <v>19100</v>
      </c>
      <c r="H599" s="15">
        <v>19100</v>
      </c>
      <c r="I599" s="15">
        <v>19100</v>
      </c>
    </row>
    <row r="600" spans="1:9" ht="12.75">
      <c r="A600" s="22"/>
      <c r="B600" s="70"/>
      <c r="C600" s="11" t="s">
        <v>372</v>
      </c>
      <c r="D600" s="29"/>
      <c r="E600" s="19"/>
      <c r="F600" s="12"/>
      <c r="G600" s="12"/>
      <c r="H600" s="12"/>
      <c r="I600" s="15"/>
    </row>
    <row r="601" spans="1:9" ht="12.75">
      <c r="A601" s="22"/>
      <c r="B601" s="70"/>
      <c r="C601" s="11"/>
      <c r="D601" s="29"/>
      <c r="E601" s="19"/>
      <c r="F601" s="12"/>
      <c r="G601" s="12"/>
      <c r="H601" s="12"/>
      <c r="I601" s="15"/>
    </row>
    <row r="602" spans="1:9" ht="12.75">
      <c r="A602" s="22"/>
      <c r="B602" s="70">
        <v>85446</v>
      </c>
      <c r="C602" s="13" t="s">
        <v>290</v>
      </c>
      <c r="D602" s="29" t="s">
        <v>300</v>
      </c>
      <c r="E602" s="14">
        <v>50300</v>
      </c>
      <c r="F602" s="12">
        <v>10000</v>
      </c>
      <c r="G602" s="12">
        <v>15000</v>
      </c>
      <c r="H602" s="12">
        <v>10000</v>
      </c>
      <c r="I602" s="15">
        <v>15300</v>
      </c>
    </row>
    <row r="603" spans="1:9" ht="12.75">
      <c r="A603" s="22"/>
      <c r="B603" s="70"/>
      <c r="C603" s="11" t="s">
        <v>372</v>
      </c>
      <c r="D603" s="29"/>
      <c r="E603" s="19"/>
      <c r="F603" s="12"/>
      <c r="G603" s="12"/>
      <c r="H603" s="12"/>
      <c r="I603" s="15"/>
    </row>
    <row r="604" spans="1:9" ht="12.75">
      <c r="A604" s="22"/>
      <c r="B604" s="70"/>
      <c r="C604" s="11"/>
      <c r="D604" s="29"/>
      <c r="E604" s="19"/>
      <c r="F604" s="12"/>
      <c r="G604" s="12"/>
      <c r="H604" s="12"/>
      <c r="I604" s="15"/>
    </row>
    <row r="605" spans="1:9" ht="12.75">
      <c r="A605" s="22"/>
      <c r="B605" s="70">
        <v>85495</v>
      </c>
      <c r="C605" s="71" t="s">
        <v>391</v>
      </c>
      <c r="D605" s="29" t="s">
        <v>300</v>
      </c>
      <c r="E605" s="14">
        <f>E606+E607+E608</f>
        <v>106300</v>
      </c>
      <c r="F605" s="14">
        <f>F606+F607+F608</f>
        <v>10000</v>
      </c>
      <c r="G605" s="14">
        <f>G606+G607+G608</f>
        <v>53500</v>
      </c>
      <c r="H605" s="14">
        <f>H606+H607+H608</f>
        <v>22800</v>
      </c>
      <c r="I605" s="14">
        <f>I606+I607+I608</f>
        <v>20000</v>
      </c>
    </row>
    <row r="606" spans="1:9" ht="12.75">
      <c r="A606" s="22"/>
      <c r="B606" s="22"/>
      <c r="C606" s="72" t="s">
        <v>477</v>
      </c>
      <c r="D606" s="29"/>
      <c r="E606" s="19">
        <v>25000</v>
      </c>
      <c r="F606" s="12">
        <v>5000</v>
      </c>
      <c r="G606" s="12">
        <v>5000</v>
      </c>
      <c r="H606" s="12">
        <v>5000</v>
      </c>
      <c r="I606" s="12">
        <v>10000</v>
      </c>
    </row>
    <row r="607" spans="1:9" ht="12.75">
      <c r="A607" s="22"/>
      <c r="B607" s="22"/>
      <c r="C607" s="72" t="s">
        <v>16</v>
      </c>
      <c r="D607" s="29"/>
      <c r="E607" s="19">
        <v>30000</v>
      </c>
      <c r="F607" s="12">
        <v>5000</v>
      </c>
      <c r="G607" s="12">
        <v>10000</v>
      </c>
      <c r="H607" s="12">
        <v>5000</v>
      </c>
      <c r="I607" s="12">
        <v>10000</v>
      </c>
    </row>
    <row r="608" spans="1:9" ht="25.5">
      <c r="A608" s="22"/>
      <c r="B608" s="22"/>
      <c r="C608" s="72" t="s">
        <v>18</v>
      </c>
      <c r="D608" s="29"/>
      <c r="E608" s="19">
        <v>51300</v>
      </c>
      <c r="F608" s="12"/>
      <c r="G608" s="12">
        <v>38500</v>
      </c>
      <c r="H608" s="12">
        <v>12800</v>
      </c>
      <c r="I608" s="12"/>
    </row>
    <row r="609" spans="1:9" ht="23.25" customHeight="1">
      <c r="A609" s="2">
        <v>900</v>
      </c>
      <c r="B609" s="2"/>
      <c r="C609" s="4" t="s">
        <v>478</v>
      </c>
      <c r="D609" s="82"/>
      <c r="E609" s="4">
        <f>E617+E619+E621+E627+E629+E632+E634+E610</f>
        <v>150794800</v>
      </c>
      <c r="F609" s="4">
        <f>F617+F619+F621+F627+F629+F632+F634+F610</f>
        <v>15943800</v>
      </c>
      <c r="G609" s="4">
        <f>G617+G619+G621+G627+G629+G632+G634+G610</f>
        <v>33553300</v>
      </c>
      <c r="H609" s="4">
        <f>H617+H619+H621+H627+H629+H632+H634+H610</f>
        <v>60712900</v>
      </c>
      <c r="I609" s="4">
        <f>I617+I619+I621+I627+I629+I632+I634+I610</f>
        <v>40584800</v>
      </c>
    </row>
    <row r="610" spans="1:9" ht="12.75">
      <c r="A610" s="5"/>
      <c r="B610" s="5">
        <v>90001</v>
      </c>
      <c r="C610" s="13" t="s">
        <v>333</v>
      </c>
      <c r="D610" s="34"/>
      <c r="E610" s="8">
        <f>SUM(E611:E616)</f>
        <v>124907500</v>
      </c>
      <c r="F610" s="15">
        <v>10948700</v>
      </c>
      <c r="G610" s="15">
        <v>25469700</v>
      </c>
      <c r="H610" s="15">
        <v>53483800</v>
      </c>
      <c r="I610" s="15">
        <v>35005300</v>
      </c>
    </row>
    <row r="611" spans="1:9" ht="38.25">
      <c r="A611" s="5"/>
      <c r="B611" s="5"/>
      <c r="C611" s="64" t="s">
        <v>153</v>
      </c>
      <c r="D611" s="34" t="s">
        <v>334</v>
      </c>
      <c r="E611" s="12">
        <v>18387703</v>
      </c>
      <c r="F611" s="15"/>
      <c r="G611" s="15"/>
      <c r="H611" s="15"/>
      <c r="I611" s="15"/>
    </row>
    <row r="612" spans="1:9" ht="63.75">
      <c r="A612" s="5"/>
      <c r="B612" s="5"/>
      <c r="C612" s="64" t="s">
        <v>154</v>
      </c>
      <c r="D612" s="34" t="s">
        <v>334</v>
      </c>
      <c r="E612" s="12">
        <v>37713937</v>
      </c>
      <c r="F612" s="15"/>
      <c r="G612" s="15"/>
      <c r="H612" s="15"/>
      <c r="I612" s="15"/>
    </row>
    <row r="613" spans="1:9" ht="51">
      <c r="A613" s="5"/>
      <c r="B613" s="5"/>
      <c r="C613" s="64" t="s">
        <v>155</v>
      </c>
      <c r="D613" s="34" t="s">
        <v>334</v>
      </c>
      <c r="E613" s="12">
        <v>27415610</v>
      </c>
      <c r="F613" s="15"/>
      <c r="G613" s="15"/>
      <c r="H613" s="15"/>
      <c r="I613" s="15"/>
    </row>
    <row r="614" spans="1:9" ht="51">
      <c r="A614" s="5"/>
      <c r="B614" s="5"/>
      <c r="C614" s="64" t="s">
        <v>156</v>
      </c>
      <c r="D614" s="34" t="s">
        <v>334</v>
      </c>
      <c r="E614" s="12">
        <v>34206614</v>
      </c>
      <c r="F614" s="15"/>
      <c r="G614" s="15"/>
      <c r="H614" s="15"/>
      <c r="I614" s="15"/>
    </row>
    <row r="615" spans="1:9" ht="25.5">
      <c r="A615" s="5"/>
      <c r="B615" s="5"/>
      <c r="C615" s="64" t="s">
        <v>91</v>
      </c>
      <c r="D615" s="34" t="s">
        <v>334</v>
      </c>
      <c r="E615" s="12">
        <v>804964</v>
      </c>
      <c r="F615" s="15"/>
      <c r="G615" s="15"/>
      <c r="H615" s="15"/>
      <c r="I615" s="15"/>
    </row>
    <row r="616" spans="1:9" ht="25.5">
      <c r="A616" s="5"/>
      <c r="B616" s="5"/>
      <c r="C616" s="64" t="s">
        <v>157</v>
      </c>
      <c r="D616" s="34" t="s">
        <v>334</v>
      </c>
      <c r="E616" s="12">
        <v>6378672</v>
      </c>
      <c r="F616" s="15"/>
      <c r="G616" s="15"/>
      <c r="H616" s="15"/>
      <c r="I616" s="15"/>
    </row>
    <row r="617" spans="1:9" ht="12.75">
      <c r="A617" s="5"/>
      <c r="B617" s="166">
        <v>90002</v>
      </c>
      <c r="C617" s="45" t="s">
        <v>158</v>
      </c>
      <c r="D617" s="164" t="s">
        <v>569</v>
      </c>
      <c r="E617" s="15">
        <f>E618</f>
        <v>15000</v>
      </c>
      <c r="F617" s="15">
        <v>3000</v>
      </c>
      <c r="G617" s="15">
        <v>4000</v>
      </c>
      <c r="H617" s="15">
        <v>5000</v>
      </c>
      <c r="I617" s="15">
        <v>3000</v>
      </c>
    </row>
    <row r="618" spans="1:9" ht="12.75">
      <c r="A618" s="5"/>
      <c r="B618" s="167"/>
      <c r="C618" s="64" t="s">
        <v>159</v>
      </c>
      <c r="D618" s="34"/>
      <c r="E618" s="12">
        <v>15000</v>
      </c>
      <c r="F618" s="15"/>
      <c r="G618" s="15"/>
      <c r="H618" s="15"/>
      <c r="I618" s="15"/>
    </row>
    <row r="619" spans="1:9" ht="12.75">
      <c r="A619" s="5"/>
      <c r="B619" s="5">
        <v>90003</v>
      </c>
      <c r="C619" s="13" t="s">
        <v>479</v>
      </c>
      <c r="D619" s="34" t="s">
        <v>584</v>
      </c>
      <c r="E619" s="15">
        <f>E620</f>
        <v>3050000</v>
      </c>
      <c r="F619" s="15">
        <v>750000</v>
      </c>
      <c r="G619" s="15">
        <v>750000</v>
      </c>
      <c r="H619" s="15">
        <v>750000</v>
      </c>
      <c r="I619" s="15">
        <v>800000</v>
      </c>
    </row>
    <row r="620" spans="1:9" ht="12.75">
      <c r="A620" s="10"/>
      <c r="B620" s="10"/>
      <c r="C620" s="32" t="s">
        <v>312</v>
      </c>
      <c r="D620" s="64"/>
      <c r="E620" s="12">
        <v>3050000</v>
      </c>
      <c r="F620" s="12"/>
      <c r="G620" s="12"/>
      <c r="H620" s="12"/>
      <c r="I620" s="12"/>
    </row>
    <row r="621" spans="1:9" s="62" customFormat="1" ht="12.75">
      <c r="A621" s="5"/>
      <c r="B621" s="5">
        <v>90004</v>
      </c>
      <c r="C621" s="13" t="s">
        <v>480</v>
      </c>
      <c r="D621" s="29" t="s">
        <v>569</v>
      </c>
      <c r="E621" s="15">
        <f>SUM(E622:E626)</f>
        <v>1740000</v>
      </c>
      <c r="F621" s="15">
        <f>SUM(F622:F626)</f>
        <v>402500</v>
      </c>
      <c r="G621" s="15">
        <f>SUM(G622:G626)</f>
        <v>467500</v>
      </c>
      <c r="H621" s="15">
        <f>SUM(H622:H626)</f>
        <v>467500</v>
      </c>
      <c r="I621" s="15">
        <f>SUM(I622:I626)</f>
        <v>402500</v>
      </c>
    </row>
    <row r="622" spans="1:9" s="62" customFormat="1" ht="12.75">
      <c r="A622" s="5"/>
      <c r="B622" s="5"/>
      <c r="C622" s="64" t="s">
        <v>160</v>
      </c>
      <c r="D622" s="29"/>
      <c r="E622" s="12">
        <v>1100000</v>
      </c>
      <c r="F622" s="12">
        <v>275000</v>
      </c>
      <c r="G622" s="12">
        <v>275000</v>
      </c>
      <c r="H622" s="12">
        <v>275000</v>
      </c>
      <c r="I622" s="12">
        <v>275000</v>
      </c>
    </row>
    <row r="623" spans="1:9" s="62" customFormat="1" ht="12.75">
      <c r="A623" s="5"/>
      <c r="B623" s="5"/>
      <c r="C623" s="64" t="s">
        <v>161</v>
      </c>
      <c r="D623" s="29"/>
      <c r="E623" s="12">
        <v>310000</v>
      </c>
      <c r="F623" s="12">
        <v>77500</v>
      </c>
      <c r="G623" s="12">
        <v>77500</v>
      </c>
      <c r="H623" s="12">
        <v>77500</v>
      </c>
      <c r="I623" s="12">
        <v>77500</v>
      </c>
    </row>
    <row r="624" spans="1:9" s="62" customFormat="1" ht="12.75">
      <c r="A624" s="5"/>
      <c r="B624" s="5"/>
      <c r="C624" s="64" t="s">
        <v>162</v>
      </c>
      <c r="D624" s="29"/>
      <c r="E624" s="12">
        <v>20000</v>
      </c>
      <c r="F624" s="12"/>
      <c r="G624" s="12"/>
      <c r="H624" s="12"/>
      <c r="I624" s="12"/>
    </row>
    <row r="625" spans="1:9" s="62" customFormat="1" ht="12.75">
      <c r="A625" s="5"/>
      <c r="B625" s="5"/>
      <c r="C625" s="64" t="s">
        <v>163</v>
      </c>
      <c r="D625" s="29"/>
      <c r="E625" s="12">
        <v>60000</v>
      </c>
      <c r="F625" s="12">
        <v>50000</v>
      </c>
      <c r="G625" s="12">
        <v>115000</v>
      </c>
      <c r="H625" s="12">
        <v>115000</v>
      </c>
      <c r="I625" s="12">
        <v>50000</v>
      </c>
    </row>
    <row r="626" spans="1:9" ht="12.75">
      <c r="A626" s="10"/>
      <c r="B626" s="5"/>
      <c r="C626" s="64" t="s">
        <v>164</v>
      </c>
      <c r="D626" s="64"/>
      <c r="E626" s="12">
        <v>250000</v>
      </c>
      <c r="F626" s="12"/>
      <c r="G626" s="12"/>
      <c r="H626" s="12"/>
      <c r="I626" s="12"/>
    </row>
    <row r="627" spans="1:9" ht="26.25" customHeight="1">
      <c r="A627" s="10"/>
      <c r="B627" s="5">
        <v>90013</v>
      </c>
      <c r="C627" s="13" t="s">
        <v>481</v>
      </c>
      <c r="D627" s="29" t="s">
        <v>305</v>
      </c>
      <c r="E627" s="15">
        <f>E628</f>
        <v>197600</v>
      </c>
      <c r="F627" s="15">
        <v>54200</v>
      </c>
      <c r="G627" s="15">
        <v>47800</v>
      </c>
      <c r="H627" s="15">
        <v>47800</v>
      </c>
      <c r="I627" s="15">
        <v>47800</v>
      </c>
    </row>
    <row r="628" spans="1:9" ht="12.75">
      <c r="A628" s="10"/>
      <c r="B628" s="10"/>
      <c r="C628" s="32" t="s">
        <v>372</v>
      </c>
      <c r="D628" s="64"/>
      <c r="E628" s="12">
        <v>197600</v>
      </c>
      <c r="F628" s="12"/>
      <c r="G628" s="12"/>
      <c r="H628" s="12"/>
      <c r="I628" s="12"/>
    </row>
    <row r="629" spans="1:9" ht="12.75">
      <c r="A629" s="5"/>
      <c r="B629" s="5">
        <v>90015</v>
      </c>
      <c r="C629" s="13" t="s">
        <v>482</v>
      </c>
      <c r="D629" s="45"/>
      <c r="E629" s="15">
        <f>SUM(E630:E631)</f>
        <v>3150000</v>
      </c>
      <c r="F629" s="15">
        <f>SUM(F630:F631)</f>
        <v>808000</v>
      </c>
      <c r="G629" s="15">
        <f>SUM(G630:G631)</f>
        <v>633000</v>
      </c>
      <c r="H629" s="15">
        <f>SUM(H630:H631)</f>
        <v>757000</v>
      </c>
      <c r="I629" s="15">
        <f>SUM(I630:I631)</f>
        <v>952000</v>
      </c>
    </row>
    <row r="630" spans="1:9" ht="12.75">
      <c r="A630" s="5"/>
      <c r="B630" s="10"/>
      <c r="C630" s="32" t="s">
        <v>270</v>
      </c>
      <c r="D630" s="143" t="s">
        <v>587</v>
      </c>
      <c r="E630" s="12">
        <v>2850000</v>
      </c>
      <c r="F630" s="12">
        <v>798000</v>
      </c>
      <c r="G630" s="12">
        <v>603000</v>
      </c>
      <c r="H630" s="12">
        <v>637000</v>
      </c>
      <c r="I630" s="12">
        <v>812000</v>
      </c>
    </row>
    <row r="631" spans="1:9" ht="12.75">
      <c r="A631" s="10"/>
      <c r="C631" s="169" t="s">
        <v>165</v>
      </c>
      <c r="D631" s="62" t="s">
        <v>578</v>
      </c>
      <c r="E631" s="12">
        <v>300000</v>
      </c>
      <c r="F631" s="12">
        <v>10000</v>
      </c>
      <c r="G631" s="12">
        <v>30000</v>
      </c>
      <c r="H631" s="12">
        <v>120000</v>
      </c>
      <c r="I631" s="12">
        <v>140000</v>
      </c>
    </row>
    <row r="632" spans="1:9" ht="12.75">
      <c r="A632" s="10"/>
      <c r="B632" s="5">
        <v>90017</v>
      </c>
      <c r="C632" s="61" t="s">
        <v>483</v>
      </c>
      <c r="D632" s="118"/>
      <c r="E632" s="15">
        <f>E633</f>
        <v>1561000</v>
      </c>
      <c r="F632" s="15">
        <v>449200</v>
      </c>
      <c r="G632" s="15">
        <v>370600</v>
      </c>
      <c r="H632" s="15">
        <v>370600</v>
      </c>
      <c r="I632" s="15">
        <v>370600</v>
      </c>
    </row>
    <row r="633" spans="1:9" ht="12.75">
      <c r="A633" s="10"/>
      <c r="B633" s="5"/>
      <c r="C633" s="144" t="s">
        <v>64</v>
      </c>
      <c r="D633" s="118" t="s">
        <v>584</v>
      </c>
      <c r="E633" s="12">
        <v>1561000</v>
      </c>
      <c r="F633" s="12"/>
      <c r="G633" s="12"/>
      <c r="H633" s="12"/>
      <c r="I633" s="12"/>
    </row>
    <row r="634" spans="1:9" ht="12.75">
      <c r="A634" s="5"/>
      <c r="B634" s="5">
        <v>90095</v>
      </c>
      <c r="C634" s="13" t="s">
        <v>573</v>
      </c>
      <c r="D634" s="45"/>
      <c r="E634" s="15">
        <f>SUM(E635:E659)</f>
        <v>16173700</v>
      </c>
      <c r="F634" s="15">
        <f>SUM(F635:F659)</f>
        <v>2528200</v>
      </c>
      <c r="G634" s="15">
        <f>SUM(G635:G659)</f>
        <v>5810700</v>
      </c>
      <c r="H634" s="15">
        <f>SUM(H635:H659)</f>
        <v>4831200</v>
      </c>
      <c r="I634" s="15">
        <f>SUM(I635:I659)</f>
        <v>3003600</v>
      </c>
    </row>
    <row r="635" spans="1:9" ht="12.75">
      <c r="A635" s="10"/>
      <c r="B635" s="10"/>
      <c r="C635" s="15" t="s">
        <v>484</v>
      </c>
      <c r="D635" s="34" t="s">
        <v>587</v>
      </c>
      <c r="E635" s="12"/>
      <c r="F635" s="12"/>
      <c r="G635" s="12"/>
      <c r="H635" s="12"/>
      <c r="I635" s="12"/>
    </row>
    <row r="636" spans="1:9" ht="12.75">
      <c r="A636" s="10"/>
      <c r="B636" s="10"/>
      <c r="C636" s="11" t="s">
        <v>372</v>
      </c>
      <c r="D636" s="64"/>
      <c r="E636" s="12">
        <v>77600</v>
      </c>
      <c r="F636" s="12">
        <v>19400</v>
      </c>
      <c r="G636" s="12">
        <v>19400</v>
      </c>
      <c r="H636" s="12">
        <v>19400</v>
      </c>
      <c r="I636" s="12">
        <v>19400</v>
      </c>
    </row>
    <row r="637" spans="1:9" ht="12.75">
      <c r="A637" s="10"/>
      <c r="B637" s="10"/>
      <c r="C637" s="64" t="s">
        <v>166</v>
      </c>
      <c r="D637" s="64"/>
      <c r="E637" s="12">
        <v>100000</v>
      </c>
      <c r="F637" s="12"/>
      <c r="G637" s="12">
        <v>50000</v>
      </c>
      <c r="H637" s="12">
        <v>50000</v>
      </c>
      <c r="I637" s="12"/>
    </row>
    <row r="638" spans="1:9" ht="12.75">
      <c r="A638" s="10"/>
      <c r="B638" s="10"/>
      <c r="C638" s="15" t="s">
        <v>485</v>
      </c>
      <c r="D638" s="29" t="s">
        <v>569</v>
      </c>
      <c r="E638" s="23"/>
      <c r="F638" s="12"/>
      <c r="G638" s="12"/>
      <c r="H638" s="12"/>
      <c r="I638" s="12"/>
    </row>
    <row r="639" spans="1:9" ht="12.75">
      <c r="A639" s="10"/>
      <c r="B639" s="10"/>
      <c r="C639" s="11" t="s">
        <v>372</v>
      </c>
      <c r="D639" s="64"/>
      <c r="E639" s="12">
        <v>5000</v>
      </c>
      <c r="F639" s="12">
        <v>1000</v>
      </c>
      <c r="G639" s="12">
        <v>1500</v>
      </c>
      <c r="H639" s="12">
        <v>1500</v>
      </c>
      <c r="I639" s="12">
        <v>1000</v>
      </c>
    </row>
    <row r="640" spans="1:9" ht="15" customHeight="1">
      <c r="A640" s="10"/>
      <c r="B640" s="10"/>
      <c r="C640" s="15" t="s">
        <v>486</v>
      </c>
      <c r="D640" s="34" t="s">
        <v>587</v>
      </c>
      <c r="E640" s="12"/>
      <c r="F640" s="12"/>
      <c r="G640" s="12"/>
      <c r="H640" s="12"/>
      <c r="I640" s="12"/>
    </row>
    <row r="641" spans="1:9" ht="12.75">
      <c r="A641" s="10"/>
      <c r="B641" s="10"/>
      <c r="C641" s="11" t="s">
        <v>372</v>
      </c>
      <c r="D641" s="64"/>
      <c r="E641" s="12">
        <v>4000</v>
      </c>
      <c r="F641" s="12"/>
      <c r="G641" s="12">
        <v>2000</v>
      </c>
      <c r="H641" s="12">
        <v>2000</v>
      </c>
      <c r="I641" s="12"/>
    </row>
    <row r="642" spans="1:9" ht="12.75">
      <c r="A642" s="10"/>
      <c r="B642" s="10"/>
      <c r="C642" s="15" t="s">
        <v>488</v>
      </c>
      <c r="D642" s="29" t="s">
        <v>569</v>
      </c>
      <c r="E642" s="12"/>
      <c r="F642" s="12"/>
      <c r="G642" s="12"/>
      <c r="H642" s="12"/>
      <c r="I642" s="12"/>
    </row>
    <row r="643" spans="1:9" ht="12.75">
      <c r="A643" s="10"/>
      <c r="B643" s="10"/>
      <c r="C643" s="11" t="s">
        <v>372</v>
      </c>
      <c r="D643" s="64"/>
      <c r="E643" s="12">
        <v>20000</v>
      </c>
      <c r="F643" s="12">
        <v>5000</v>
      </c>
      <c r="G643" s="12">
        <v>5000</v>
      </c>
      <c r="H643" s="12">
        <v>5000</v>
      </c>
      <c r="I643" s="12">
        <v>5000</v>
      </c>
    </row>
    <row r="644" spans="1:9" ht="12.75">
      <c r="A644" s="10"/>
      <c r="B644" s="10"/>
      <c r="C644" s="15" t="s">
        <v>278</v>
      </c>
      <c r="D644" s="129" t="s">
        <v>587</v>
      </c>
      <c r="E644" s="12"/>
      <c r="F644" s="12"/>
      <c r="G644" s="12"/>
      <c r="H644" s="12"/>
      <c r="I644" s="12"/>
    </row>
    <row r="645" spans="1:9" ht="12.75">
      <c r="A645" s="10"/>
      <c r="B645" s="10"/>
      <c r="C645" s="11" t="s">
        <v>372</v>
      </c>
      <c r="D645" s="65"/>
      <c r="E645" s="12">
        <v>10000</v>
      </c>
      <c r="F645" s="12"/>
      <c r="G645" s="12">
        <v>3000</v>
      </c>
      <c r="H645" s="12">
        <v>3000</v>
      </c>
      <c r="I645" s="12">
        <v>4000</v>
      </c>
    </row>
    <row r="646" spans="1:9" ht="25.5">
      <c r="A646" s="10"/>
      <c r="B646" s="10"/>
      <c r="C646" s="15" t="s">
        <v>279</v>
      </c>
      <c r="D646" s="129" t="s">
        <v>578</v>
      </c>
      <c r="E646" s="12"/>
      <c r="F646" s="12"/>
      <c r="G646" s="12"/>
      <c r="H646" s="12"/>
      <c r="I646" s="12"/>
    </row>
    <row r="647" spans="1:9" ht="12.75">
      <c r="A647" s="10"/>
      <c r="B647" s="10"/>
      <c r="C647" s="11" t="s">
        <v>372</v>
      </c>
      <c r="D647" s="65"/>
      <c r="E647" s="12">
        <v>12000</v>
      </c>
      <c r="F647" s="12">
        <v>3000</v>
      </c>
      <c r="G647" s="12">
        <v>3000</v>
      </c>
      <c r="H647" s="12">
        <v>3000</v>
      </c>
      <c r="I647" s="12">
        <v>3000</v>
      </c>
    </row>
    <row r="648" spans="1:9" ht="12.75">
      <c r="A648" s="10"/>
      <c r="B648" s="10"/>
      <c r="C648" s="15" t="s">
        <v>280</v>
      </c>
      <c r="D648" s="65"/>
      <c r="E648" s="12"/>
      <c r="F648" s="12"/>
      <c r="G648" s="12"/>
      <c r="H648" s="12"/>
      <c r="I648" s="12"/>
    </row>
    <row r="649" spans="1:9" ht="12.75">
      <c r="A649" s="10"/>
      <c r="B649" s="10"/>
      <c r="C649" s="11" t="s">
        <v>372</v>
      </c>
      <c r="D649" s="65"/>
      <c r="E649" s="12">
        <v>11000</v>
      </c>
      <c r="F649" s="12">
        <v>3000</v>
      </c>
      <c r="G649" s="12">
        <v>3000</v>
      </c>
      <c r="H649" s="12">
        <v>2500</v>
      </c>
      <c r="I649" s="12">
        <v>2500</v>
      </c>
    </row>
    <row r="650" spans="1:9" ht="25.5">
      <c r="A650" s="10"/>
      <c r="B650" s="10"/>
      <c r="C650" s="34" t="s">
        <v>167</v>
      </c>
      <c r="D650" s="65"/>
      <c r="E650" s="12"/>
      <c r="F650" s="12"/>
      <c r="G650" s="12"/>
      <c r="H650" s="12"/>
      <c r="I650" s="12"/>
    </row>
    <row r="651" spans="1:9" ht="12.75">
      <c r="A651" s="10"/>
      <c r="B651" s="10"/>
      <c r="C651" s="11" t="s">
        <v>372</v>
      </c>
      <c r="D651" s="65"/>
      <c r="E651" s="12">
        <v>112000</v>
      </c>
      <c r="F651" s="12">
        <v>25000</v>
      </c>
      <c r="G651" s="12">
        <v>31000</v>
      </c>
      <c r="H651" s="12">
        <v>31000</v>
      </c>
      <c r="I651" s="12">
        <v>25000</v>
      </c>
    </row>
    <row r="652" spans="1:9" ht="25.5">
      <c r="A652" s="10"/>
      <c r="B652" s="10"/>
      <c r="C652" s="34" t="s">
        <v>168</v>
      </c>
      <c r="D652" s="129" t="s">
        <v>275</v>
      </c>
      <c r="E652" s="12">
        <v>1135000</v>
      </c>
      <c r="F652" s="12">
        <v>260000</v>
      </c>
      <c r="G652" s="12">
        <v>320000</v>
      </c>
      <c r="H652" s="12">
        <v>320000</v>
      </c>
      <c r="I652" s="12">
        <v>300000</v>
      </c>
    </row>
    <row r="653" spans="1:9" ht="12.75">
      <c r="A653" s="10"/>
      <c r="B653" s="10"/>
      <c r="C653" s="64" t="s">
        <v>169</v>
      </c>
      <c r="D653" s="65"/>
      <c r="E653" s="12">
        <v>5000</v>
      </c>
      <c r="F653" s="12"/>
      <c r="G653" s="12"/>
      <c r="H653" s="12"/>
      <c r="I653" s="12"/>
    </row>
    <row r="654" spans="1:9" ht="12.75">
      <c r="A654" s="10"/>
      <c r="B654" s="10"/>
      <c r="C654" s="64" t="s">
        <v>170</v>
      </c>
      <c r="D654" s="65"/>
      <c r="E654" s="12">
        <v>60000</v>
      </c>
      <c r="F654" s="12"/>
      <c r="G654" s="12"/>
      <c r="H654" s="12"/>
      <c r="I654" s="12"/>
    </row>
    <row r="655" spans="1:9" ht="25.5">
      <c r="A655" s="10"/>
      <c r="B655" s="10"/>
      <c r="C655" s="178" t="s">
        <v>171</v>
      </c>
      <c r="D655" s="29" t="s">
        <v>569</v>
      </c>
      <c r="E655" s="12">
        <v>159100</v>
      </c>
      <c r="F655" s="12">
        <v>39800</v>
      </c>
      <c r="G655" s="12">
        <v>39800</v>
      </c>
      <c r="H655" s="12">
        <v>39800</v>
      </c>
      <c r="I655" s="12">
        <v>39700</v>
      </c>
    </row>
    <row r="656" spans="1:9" ht="12.75">
      <c r="A656" s="10"/>
      <c r="B656" s="10"/>
      <c r="C656" s="178" t="s">
        <v>181</v>
      </c>
      <c r="D656" s="34" t="s">
        <v>587</v>
      </c>
      <c r="E656" s="12">
        <v>250000</v>
      </c>
      <c r="F656" s="12"/>
      <c r="G656" s="130">
        <v>50000</v>
      </c>
      <c r="H656" s="130">
        <v>200000</v>
      </c>
      <c r="I656" s="130"/>
    </row>
    <row r="657" spans="1:9" ht="12.75">
      <c r="A657" s="10"/>
      <c r="B657" s="10"/>
      <c r="C657" s="178" t="s">
        <v>332</v>
      </c>
      <c r="D657" s="34" t="s">
        <v>587</v>
      </c>
      <c r="E657" s="12">
        <v>100000</v>
      </c>
      <c r="F657" s="12"/>
      <c r="G657" s="130">
        <v>50000</v>
      </c>
      <c r="H657" s="130">
        <v>30000</v>
      </c>
      <c r="I657" s="130">
        <v>20000</v>
      </c>
    </row>
    <row r="658" spans="1:9" ht="12.75">
      <c r="A658" s="10"/>
      <c r="B658" s="10"/>
      <c r="C658" s="11"/>
      <c r="D658" s="64"/>
      <c r="E658" s="12"/>
      <c r="F658" s="12"/>
      <c r="G658" s="12"/>
      <c r="H658" s="12"/>
      <c r="I658" s="12"/>
    </row>
    <row r="659" spans="1:9" ht="12.75">
      <c r="A659" s="10"/>
      <c r="B659" s="10"/>
      <c r="C659" s="15" t="s">
        <v>65</v>
      </c>
      <c r="E659" s="15">
        <f>SUM(E661:E670)</f>
        <v>14113000</v>
      </c>
      <c r="F659" s="30">
        <f>SUM(F661:F670)</f>
        <v>2172000</v>
      </c>
      <c r="G659" s="30">
        <f>SUM(G661:G670)</f>
        <v>5233000</v>
      </c>
      <c r="H659" s="30">
        <f>SUM(H661:H670)</f>
        <v>4124000</v>
      </c>
      <c r="I659" s="30">
        <f>SUM(I661:I670)</f>
        <v>2584000</v>
      </c>
    </row>
    <row r="660" spans="1:9" ht="12.75">
      <c r="A660" s="10"/>
      <c r="B660" s="10"/>
      <c r="C660" s="113" t="s">
        <v>588</v>
      </c>
      <c r="E660" s="23"/>
      <c r="F660" s="23"/>
      <c r="G660" s="23"/>
      <c r="H660" s="23"/>
      <c r="I660" s="23"/>
    </row>
    <row r="661" spans="1:9" ht="12.75">
      <c r="A661" s="10"/>
      <c r="B661" s="10"/>
      <c r="C661" s="169" t="s">
        <v>172</v>
      </c>
      <c r="D661" s="34" t="s">
        <v>587</v>
      </c>
      <c r="E661" s="12">
        <v>813000</v>
      </c>
      <c r="F661" s="12">
        <v>122000</v>
      </c>
      <c r="G661" s="12">
        <v>163000</v>
      </c>
      <c r="H661" s="12">
        <v>244000</v>
      </c>
      <c r="I661" s="12">
        <v>284000</v>
      </c>
    </row>
    <row r="662" spans="1:9" ht="12.75">
      <c r="A662" s="10"/>
      <c r="B662" s="10"/>
      <c r="C662" s="169" t="s">
        <v>25</v>
      </c>
      <c r="D662" s="34" t="s">
        <v>585</v>
      </c>
      <c r="E662" s="12">
        <v>1000000</v>
      </c>
      <c r="F662" s="12"/>
      <c r="G662" s="12">
        <v>300000</v>
      </c>
      <c r="H662" s="12">
        <v>300000</v>
      </c>
      <c r="I662" s="12">
        <v>400000</v>
      </c>
    </row>
    <row r="663" spans="1:9" ht="12.75">
      <c r="A663" s="10"/>
      <c r="B663" s="10"/>
      <c r="C663" s="169" t="s">
        <v>173</v>
      </c>
      <c r="D663" s="34" t="s">
        <v>585</v>
      </c>
      <c r="E663" s="12">
        <v>200000</v>
      </c>
      <c r="F663" s="12"/>
      <c r="G663" s="12">
        <v>100000</v>
      </c>
      <c r="H663" s="12">
        <v>100000</v>
      </c>
      <c r="I663" s="12"/>
    </row>
    <row r="664" spans="1:9" ht="25.5">
      <c r="A664" s="10"/>
      <c r="B664" s="10"/>
      <c r="C664" s="169" t="s">
        <v>174</v>
      </c>
      <c r="D664" s="34" t="s">
        <v>585</v>
      </c>
      <c r="E664" s="12">
        <v>120000</v>
      </c>
      <c r="F664" s="12">
        <v>20000</v>
      </c>
      <c r="G664" s="12">
        <v>100000</v>
      </c>
      <c r="H664" s="12"/>
      <c r="I664" s="12"/>
    </row>
    <row r="665" spans="1:9" ht="25.5">
      <c r="A665" s="10"/>
      <c r="B665" s="10"/>
      <c r="C665" s="169" t="s">
        <v>175</v>
      </c>
      <c r="D665" s="34" t="s">
        <v>578</v>
      </c>
      <c r="E665" s="12">
        <v>180000</v>
      </c>
      <c r="F665" s="12">
        <v>30000</v>
      </c>
      <c r="G665" s="12">
        <v>150000</v>
      </c>
      <c r="H665" s="12"/>
      <c r="I665" s="12"/>
    </row>
    <row r="666" spans="1:9" ht="25.5">
      <c r="A666" s="10"/>
      <c r="B666" s="10"/>
      <c r="C666" s="169" t="s">
        <v>176</v>
      </c>
      <c r="D666" s="34" t="s">
        <v>578</v>
      </c>
      <c r="E666" s="12">
        <v>1300000</v>
      </c>
      <c r="F666" s="12"/>
      <c r="G666" s="12">
        <v>300000</v>
      </c>
      <c r="H666" s="12">
        <v>500000</v>
      </c>
      <c r="I666" s="12">
        <v>500000</v>
      </c>
    </row>
    <row r="667" spans="1:9" ht="12.75">
      <c r="A667" s="10"/>
      <c r="B667" s="10"/>
      <c r="C667" s="169" t="s">
        <v>177</v>
      </c>
      <c r="D667" s="34" t="s">
        <v>578</v>
      </c>
      <c r="E667" s="12">
        <v>100000</v>
      </c>
      <c r="F667" s="12"/>
      <c r="G667" s="12">
        <v>20000</v>
      </c>
      <c r="H667" s="12">
        <v>80000</v>
      </c>
      <c r="I667" s="12"/>
    </row>
    <row r="668" spans="1:9" ht="25.5">
      <c r="A668" s="10"/>
      <c r="B668" s="10"/>
      <c r="C668" s="169" t="s">
        <v>178</v>
      </c>
      <c r="D668" s="144" t="s">
        <v>92</v>
      </c>
      <c r="E668" s="12">
        <v>6000000</v>
      </c>
      <c r="F668" s="12">
        <v>1600000</v>
      </c>
      <c r="G668" s="12">
        <v>2900000</v>
      </c>
      <c r="H668" s="12">
        <v>1500000</v>
      </c>
      <c r="I668" s="12"/>
    </row>
    <row r="669" spans="1:9" ht="12.75">
      <c r="A669" s="10"/>
      <c r="B669" s="10"/>
      <c r="C669" s="169" t="s">
        <v>179</v>
      </c>
      <c r="D669" s="34" t="s">
        <v>585</v>
      </c>
      <c r="E669" s="12">
        <v>3400000</v>
      </c>
      <c r="F669" s="12">
        <v>400000</v>
      </c>
      <c r="G669" s="12">
        <v>1000000</v>
      </c>
      <c r="H669" s="12">
        <v>1000000</v>
      </c>
      <c r="I669" s="12">
        <v>1000000</v>
      </c>
    </row>
    <row r="670" spans="1:9" ht="12.75">
      <c r="A670" s="10"/>
      <c r="B670" s="10"/>
      <c r="C670" s="169" t="s">
        <v>180</v>
      </c>
      <c r="D670" s="34" t="s">
        <v>587</v>
      </c>
      <c r="E670" s="12">
        <v>1000000</v>
      </c>
      <c r="F670" s="12"/>
      <c r="G670" s="12">
        <v>200000</v>
      </c>
      <c r="H670" s="12">
        <v>400000</v>
      </c>
      <c r="I670" s="12">
        <v>400000</v>
      </c>
    </row>
    <row r="671" spans="1:9" ht="23.25" customHeight="1">
      <c r="A671" s="2">
        <v>921</v>
      </c>
      <c r="B671" s="2"/>
      <c r="C671" s="4" t="s">
        <v>489</v>
      </c>
      <c r="D671" s="82"/>
      <c r="E671" s="4">
        <f>E672+E676+E680+E686+E692+E684+E689</f>
        <v>13760000</v>
      </c>
      <c r="F671" s="4">
        <f>F672+F676+F680+F686+F692+F684+F689</f>
        <v>1574800</v>
      </c>
      <c r="G671" s="4">
        <f>G672+G676+G680+G686+G692+G684+G689</f>
        <v>2554800</v>
      </c>
      <c r="H671" s="4">
        <f>H672+H676+H680+H686+H692+H684+H689</f>
        <v>3485700</v>
      </c>
      <c r="I671" s="4">
        <f>I672+I676+I680+I686+I692+I684+I689</f>
        <v>6144700</v>
      </c>
    </row>
    <row r="672" spans="1:9" ht="25.5">
      <c r="A672" s="5"/>
      <c r="B672" s="5">
        <v>92106</v>
      </c>
      <c r="C672" s="13" t="s">
        <v>490</v>
      </c>
      <c r="D672" s="122" t="s">
        <v>306</v>
      </c>
      <c r="E672" s="15">
        <f>E673+E674+E675</f>
        <v>3280000</v>
      </c>
      <c r="F672" s="15">
        <f>F673+F674+F675</f>
        <v>495000</v>
      </c>
      <c r="G672" s="15">
        <f>G673+G674+G675</f>
        <v>695000</v>
      </c>
      <c r="H672" s="15">
        <f>H673+H674+H675</f>
        <v>995000</v>
      </c>
      <c r="I672" s="15">
        <f>I673+I674+I675</f>
        <v>1095000</v>
      </c>
    </row>
    <row r="673" spans="1:9" ht="12.75">
      <c r="A673" s="10"/>
      <c r="B673" s="10"/>
      <c r="C673" s="179" t="s">
        <v>66</v>
      </c>
      <c r="D673" s="119"/>
      <c r="E673" s="12">
        <v>1980000</v>
      </c>
      <c r="F673" s="12">
        <v>495000</v>
      </c>
      <c r="G673" s="12">
        <v>495000</v>
      </c>
      <c r="H673" s="12">
        <v>495000</v>
      </c>
      <c r="I673" s="12">
        <v>495000</v>
      </c>
    </row>
    <row r="674" spans="1:9" ht="12.75">
      <c r="A674" s="10"/>
      <c r="B674" s="10"/>
      <c r="C674" s="179" t="s">
        <v>93</v>
      </c>
      <c r="D674" s="119"/>
      <c r="E674" s="12">
        <v>100000</v>
      </c>
      <c r="F674" s="12"/>
      <c r="G674" s="12"/>
      <c r="H674" s="12"/>
      <c r="I674" s="12">
        <v>100000</v>
      </c>
    </row>
    <row r="675" spans="1:9" ht="25.5">
      <c r="A675" s="10"/>
      <c r="B675" s="10"/>
      <c r="C675" s="179" t="s">
        <v>182</v>
      </c>
      <c r="D675" s="119"/>
      <c r="E675" s="12">
        <v>1200000</v>
      </c>
      <c r="F675" s="12"/>
      <c r="G675" s="12">
        <v>200000</v>
      </c>
      <c r="H675" s="12">
        <v>500000</v>
      </c>
      <c r="I675" s="12">
        <v>500000</v>
      </c>
    </row>
    <row r="676" spans="1:9" ht="25.5">
      <c r="A676" s="5"/>
      <c r="B676" s="5">
        <v>92109</v>
      </c>
      <c r="C676" s="13" t="s">
        <v>491</v>
      </c>
      <c r="D676" s="122" t="s">
        <v>307</v>
      </c>
      <c r="E676" s="15">
        <f>SUM(E677:E679)</f>
        <v>5989000</v>
      </c>
      <c r="F676" s="15">
        <f>SUM(F677:F679)</f>
        <v>247300</v>
      </c>
      <c r="G676" s="15">
        <f>SUM(G677:G679)</f>
        <v>577300</v>
      </c>
      <c r="H676" s="15">
        <f>SUM(H677:H679)</f>
        <v>1247200</v>
      </c>
      <c r="I676" s="15">
        <f>SUM(I677:I679)</f>
        <v>3917200</v>
      </c>
    </row>
    <row r="677" spans="1:9" ht="12.75">
      <c r="A677" s="10"/>
      <c r="B677" s="10"/>
      <c r="C677" s="177" t="s">
        <v>67</v>
      </c>
      <c r="D677" s="119"/>
      <c r="E677" s="130">
        <v>829000</v>
      </c>
      <c r="F677" s="12">
        <v>207300</v>
      </c>
      <c r="G677" s="12">
        <v>207300</v>
      </c>
      <c r="H677" s="12">
        <v>207200</v>
      </c>
      <c r="I677" s="12">
        <v>207200</v>
      </c>
    </row>
    <row r="678" spans="1:9" ht="12.75">
      <c r="A678" s="10"/>
      <c r="B678" s="10"/>
      <c r="C678" s="177" t="s">
        <v>492</v>
      </c>
      <c r="D678" s="119"/>
      <c r="E678" s="12">
        <v>160000</v>
      </c>
      <c r="F678" s="12">
        <v>40000</v>
      </c>
      <c r="G678" s="12">
        <v>40000</v>
      </c>
      <c r="H678" s="12">
        <v>40000</v>
      </c>
      <c r="I678" s="12">
        <v>40000</v>
      </c>
    </row>
    <row r="679" spans="1:9" ht="12.75">
      <c r="A679" s="10"/>
      <c r="B679" s="10"/>
      <c r="C679" s="179" t="s">
        <v>183</v>
      </c>
      <c r="D679" s="119"/>
      <c r="E679" s="12">
        <v>5000000</v>
      </c>
      <c r="F679" s="12"/>
      <c r="G679" s="12">
        <v>330000</v>
      </c>
      <c r="H679" s="12">
        <v>1000000</v>
      </c>
      <c r="I679" s="12">
        <v>3670000</v>
      </c>
    </row>
    <row r="680" spans="1:9" ht="25.5">
      <c r="A680" s="5"/>
      <c r="B680" s="5">
        <v>92110</v>
      </c>
      <c r="C680" s="13" t="s">
        <v>493</v>
      </c>
      <c r="D680" s="122" t="s">
        <v>308</v>
      </c>
      <c r="E680" s="15">
        <f>SUM(E681:E683)</f>
        <v>862000</v>
      </c>
      <c r="F680" s="15">
        <f>SUM(F681:F683)</f>
        <v>153000</v>
      </c>
      <c r="G680" s="15">
        <f>SUM(G681:G683)</f>
        <v>203000</v>
      </c>
      <c r="H680" s="15">
        <f>SUM(H681:H683)</f>
        <v>303000</v>
      </c>
      <c r="I680" s="15">
        <f>SUM(I681:I683)</f>
        <v>203000</v>
      </c>
    </row>
    <row r="681" spans="1:9" ht="12.75">
      <c r="A681" s="5"/>
      <c r="B681" s="5"/>
      <c r="C681" s="119" t="s">
        <v>60</v>
      </c>
      <c r="D681" s="122"/>
      <c r="E681" s="12">
        <v>612000</v>
      </c>
      <c r="F681" s="12">
        <v>153000</v>
      </c>
      <c r="G681" s="12">
        <v>153000</v>
      </c>
      <c r="H681" s="12">
        <v>153000</v>
      </c>
      <c r="I681" s="12">
        <v>153000</v>
      </c>
    </row>
    <row r="682" spans="1:9" ht="12.75">
      <c r="A682" s="10"/>
      <c r="B682" s="10"/>
      <c r="C682" s="64" t="s">
        <v>184</v>
      </c>
      <c r="D682" s="17"/>
      <c r="E682" s="33">
        <v>200000</v>
      </c>
      <c r="F682" s="12"/>
      <c r="G682" s="12">
        <v>50000</v>
      </c>
      <c r="H682" s="12">
        <v>100000</v>
      </c>
      <c r="I682" s="12">
        <v>50000</v>
      </c>
    </row>
    <row r="683" spans="1:9" ht="25.5">
      <c r="A683" s="10"/>
      <c r="B683" s="10"/>
      <c r="C683" s="64" t="s">
        <v>185</v>
      </c>
      <c r="D683" s="17"/>
      <c r="E683" s="33">
        <v>50000</v>
      </c>
      <c r="F683" s="12"/>
      <c r="G683" s="12"/>
      <c r="H683" s="12">
        <v>50000</v>
      </c>
      <c r="I683" s="12"/>
    </row>
    <row r="684" spans="1:9" ht="25.5">
      <c r="A684" s="10"/>
      <c r="B684" s="5">
        <v>92114</v>
      </c>
      <c r="C684" s="13" t="s">
        <v>271</v>
      </c>
      <c r="D684" s="15" t="s">
        <v>314</v>
      </c>
      <c r="E684" s="15">
        <f>E685</f>
        <v>450000</v>
      </c>
      <c r="F684" s="15">
        <f>F685</f>
        <v>0</v>
      </c>
      <c r="G684" s="15">
        <v>200000</v>
      </c>
      <c r="H684" s="15">
        <f>H685</f>
        <v>0</v>
      </c>
      <c r="I684" s="15">
        <v>250000</v>
      </c>
    </row>
    <row r="685" spans="1:9" ht="12.75">
      <c r="A685" s="10"/>
      <c r="B685" s="10"/>
      <c r="C685" s="11" t="s">
        <v>272</v>
      </c>
      <c r="D685" s="17"/>
      <c r="E685" s="20">
        <v>450000</v>
      </c>
      <c r="F685" s="12"/>
      <c r="G685" s="12"/>
      <c r="H685" s="12"/>
      <c r="I685" s="12"/>
    </row>
    <row r="686" spans="1:9" ht="25.5">
      <c r="A686" s="5"/>
      <c r="B686" s="5">
        <v>92116</v>
      </c>
      <c r="C686" s="13" t="s">
        <v>494</v>
      </c>
      <c r="D686" s="145" t="s">
        <v>309</v>
      </c>
      <c r="E686" s="63">
        <f>E687</f>
        <v>2118000</v>
      </c>
      <c r="F686" s="15">
        <v>529500</v>
      </c>
      <c r="G686" s="15">
        <v>529500</v>
      </c>
      <c r="H686" s="15">
        <v>529500</v>
      </c>
      <c r="I686" s="15">
        <v>529500</v>
      </c>
    </row>
    <row r="687" spans="1:9" ht="12.75">
      <c r="A687" s="5"/>
      <c r="B687" s="5"/>
      <c r="C687" s="15" t="s">
        <v>26</v>
      </c>
      <c r="D687" s="122"/>
      <c r="E687" s="12">
        <v>2118000</v>
      </c>
      <c r="F687" s="15"/>
      <c r="G687" s="15"/>
      <c r="H687" s="15"/>
      <c r="I687" s="15"/>
    </row>
    <row r="688" spans="1:9" ht="12.75">
      <c r="A688" s="10"/>
      <c r="B688" s="10"/>
      <c r="C688" s="11" t="s">
        <v>313</v>
      </c>
      <c r="D688" s="119"/>
      <c r="E688" s="12"/>
      <c r="F688" s="12"/>
      <c r="G688" s="12"/>
      <c r="H688" s="12"/>
      <c r="I688" s="12"/>
    </row>
    <row r="689" spans="1:9" ht="25.5">
      <c r="A689" s="10"/>
      <c r="B689" s="166">
        <v>92120</v>
      </c>
      <c r="C689" s="45" t="s">
        <v>186</v>
      </c>
      <c r="D689" s="145" t="s">
        <v>310</v>
      </c>
      <c r="E689" s="15">
        <f>E690+E691</f>
        <v>711000</v>
      </c>
      <c r="F689" s="15">
        <v>100000</v>
      </c>
      <c r="G689" s="15">
        <v>200000</v>
      </c>
      <c r="H689" s="15">
        <v>311000</v>
      </c>
      <c r="I689" s="15">
        <v>100000</v>
      </c>
    </row>
    <row r="690" spans="1:9" ht="12.75">
      <c r="A690" s="10"/>
      <c r="B690" s="167"/>
      <c r="C690" s="64" t="s">
        <v>372</v>
      </c>
      <c r="D690" s="119"/>
      <c r="E690" s="20">
        <v>135000</v>
      </c>
      <c r="F690" s="12"/>
      <c r="G690" s="12"/>
      <c r="H690" s="12"/>
      <c r="I690" s="12"/>
    </row>
    <row r="691" spans="1:9" ht="12.75">
      <c r="A691" s="10"/>
      <c r="B691" s="167"/>
      <c r="C691" s="169" t="s">
        <v>187</v>
      </c>
      <c r="D691" s="119"/>
      <c r="E691" s="12">
        <v>576000</v>
      </c>
      <c r="F691" s="12"/>
      <c r="G691" s="12"/>
      <c r="H691" s="12"/>
      <c r="I691" s="12"/>
    </row>
    <row r="692" spans="1:9" ht="25.5">
      <c r="A692" s="5"/>
      <c r="B692" s="5">
        <v>92195</v>
      </c>
      <c r="C692" s="13" t="s">
        <v>573</v>
      </c>
      <c r="D692" s="122" t="s">
        <v>310</v>
      </c>
      <c r="E692" s="15">
        <f>E693</f>
        <v>350000</v>
      </c>
      <c r="F692" s="15">
        <v>50000</v>
      </c>
      <c r="G692" s="15">
        <v>150000</v>
      </c>
      <c r="H692" s="15">
        <v>100000</v>
      </c>
      <c r="I692" s="15">
        <v>50000</v>
      </c>
    </row>
    <row r="693" spans="1:9" ht="12.75">
      <c r="A693" s="5"/>
      <c r="B693" s="5"/>
      <c r="C693" s="32" t="s">
        <v>372</v>
      </c>
      <c r="D693" s="122"/>
      <c r="E693" s="23">
        <v>350000</v>
      </c>
      <c r="F693" s="40"/>
      <c r="G693" s="12"/>
      <c r="H693" s="12"/>
      <c r="I693" s="12"/>
    </row>
    <row r="694" spans="1:9" ht="25.5">
      <c r="A694" s="2">
        <v>925</v>
      </c>
      <c r="B694" s="2"/>
      <c r="C694" s="4" t="s">
        <v>495</v>
      </c>
      <c r="D694" s="82"/>
      <c r="E694" s="4">
        <f>E697+E695</f>
        <v>4391500</v>
      </c>
      <c r="F694" s="4">
        <f>F697+F695</f>
        <v>1209000</v>
      </c>
      <c r="G694" s="4">
        <f>G697+G695</f>
        <v>1062500</v>
      </c>
      <c r="H694" s="4">
        <f>H697+H695</f>
        <v>1062500</v>
      </c>
      <c r="I694" s="4">
        <f>I697+I695</f>
        <v>1057500</v>
      </c>
    </row>
    <row r="695" spans="1:9" ht="12" customHeight="1">
      <c r="A695" s="5"/>
      <c r="B695" s="5">
        <v>92503</v>
      </c>
      <c r="C695" s="13" t="s">
        <v>27</v>
      </c>
      <c r="D695" s="29" t="s">
        <v>569</v>
      </c>
      <c r="E695" s="15">
        <f>E696</f>
        <v>10000</v>
      </c>
      <c r="F695" s="15">
        <f>F696</f>
        <v>0</v>
      </c>
      <c r="G695" s="15">
        <f>G696</f>
        <v>5000</v>
      </c>
      <c r="H695" s="15">
        <f>H696</f>
        <v>5000</v>
      </c>
      <c r="I695" s="15">
        <f>I696</f>
        <v>0</v>
      </c>
    </row>
    <row r="696" spans="1:9" ht="12.75">
      <c r="A696" s="5"/>
      <c r="B696" s="10"/>
      <c r="C696" s="32" t="s">
        <v>372</v>
      </c>
      <c r="D696" s="34"/>
      <c r="E696" s="12">
        <v>10000</v>
      </c>
      <c r="F696" s="12"/>
      <c r="G696" s="12">
        <v>5000</v>
      </c>
      <c r="H696" s="12">
        <v>5000</v>
      </c>
      <c r="I696" s="12"/>
    </row>
    <row r="697" spans="1:9" ht="12.75">
      <c r="A697" s="5"/>
      <c r="B697" s="5">
        <v>92504</v>
      </c>
      <c r="C697" s="13" t="s">
        <v>496</v>
      </c>
      <c r="D697" s="45"/>
      <c r="E697" s="15">
        <f>E699</f>
        <v>4381500</v>
      </c>
      <c r="F697" s="15">
        <f>F699</f>
        <v>1209000</v>
      </c>
      <c r="G697" s="15">
        <f>G699</f>
        <v>1057500</v>
      </c>
      <c r="H697" s="15">
        <f>H699</f>
        <v>1057500</v>
      </c>
      <c r="I697" s="15">
        <f>I699</f>
        <v>1057500</v>
      </c>
    </row>
    <row r="698" spans="1:9" ht="12.75">
      <c r="A698" s="10"/>
      <c r="B698" s="5"/>
      <c r="C698" s="15" t="s">
        <v>32</v>
      </c>
      <c r="D698" s="34" t="s">
        <v>32</v>
      </c>
      <c r="E698" s="97"/>
      <c r="F698" s="12"/>
      <c r="G698" s="12"/>
      <c r="H698" s="12"/>
      <c r="I698" s="12"/>
    </row>
    <row r="699" spans="1:9" ht="12.75">
      <c r="A699" s="10"/>
      <c r="B699" s="10"/>
      <c r="C699" s="32" t="s">
        <v>372</v>
      </c>
      <c r="D699" s="64"/>
      <c r="E699" s="12">
        <v>4381500</v>
      </c>
      <c r="F699" s="12">
        <v>1209000</v>
      </c>
      <c r="G699" s="12">
        <v>1057500</v>
      </c>
      <c r="H699" s="12">
        <v>1057500</v>
      </c>
      <c r="I699" s="12">
        <v>1057500</v>
      </c>
    </row>
    <row r="700" spans="1:9" ht="24" customHeight="1">
      <c r="A700" s="2">
        <v>926</v>
      </c>
      <c r="B700" s="2"/>
      <c r="C700" s="4" t="s">
        <v>497</v>
      </c>
      <c r="D700" s="82"/>
      <c r="E700" s="4">
        <f>E701+E709+E712</f>
        <v>11630000</v>
      </c>
      <c r="F700" s="4">
        <f>F701+F709+F712</f>
        <v>1580000</v>
      </c>
      <c r="G700" s="4">
        <f>G701+G709+G712</f>
        <v>3180000</v>
      </c>
      <c r="H700" s="4">
        <f>H701+H709+H712</f>
        <v>3400000</v>
      </c>
      <c r="I700" s="4">
        <f>I701+I709+I712</f>
        <v>3470000</v>
      </c>
    </row>
    <row r="701" spans="1:9" ht="12.75">
      <c r="A701" s="5"/>
      <c r="B701" s="5">
        <v>92601</v>
      </c>
      <c r="C701" s="13" t="s">
        <v>342</v>
      </c>
      <c r="D701" s="122"/>
      <c r="E701" s="15">
        <f>SUM(E702:E708)</f>
        <v>9210000</v>
      </c>
      <c r="F701" s="15">
        <f>SUM(F702:F708)</f>
        <v>900000</v>
      </c>
      <c r="G701" s="15">
        <f>SUM(G702:G708)</f>
        <v>2550000</v>
      </c>
      <c r="H701" s="15">
        <f>SUM(H702:H708)</f>
        <v>2820000</v>
      </c>
      <c r="I701" s="15">
        <f>SUM(I702:I708)</f>
        <v>2940000</v>
      </c>
    </row>
    <row r="702" spans="1:9" ht="25.5">
      <c r="A702" s="5"/>
      <c r="B702" s="5"/>
      <c r="C702" s="169" t="s">
        <v>188</v>
      </c>
      <c r="D702" s="122" t="s">
        <v>68</v>
      </c>
      <c r="E702" s="170">
        <v>20000</v>
      </c>
      <c r="F702" s="15"/>
      <c r="G702" s="15"/>
      <c r="H702" s="12"/>
      <c r="I702" s="15"/>
    </row>
    <row r="703" spans="1:9" ht="25.5">
      <c r="A703" s="5"/>
      <c r="B703" s="5"/>
      <c r="C703" s="169" t="s">
        <v>190</v>
      </c>
      <c r="D703" s="34" t="s">
        <v>87</v>
      </c>
      <c r="E703" s="170">
        <v>50000</v>
      </c>
      <c r="F703" s="15">
        <v>800000</v>
      </c>
      <c r="G703" s="15">
        <v>2050000</v>
      </c>
      <c r="H703" s="15">
        <v>2520000</v>
      </c>
      <c r="I703" s="15">
        <v>2500000</v>
      </c>
    </row>
    <row r="704" spans="1:9" ht="12.75">
      <c r="A704" s="5"/>
      <c r="B704" s="5"/>
      <c r="C704" s="169" t="s">
        <v>193</v>
      </c>
      <c r="D704" s="34" t="s">
        <v>87</v>
      </c>
      <c r="E704" s="170">
        <v>7800000</v>
      </c>
      <c r="F704" s="15"/>
      <c r="G704" s="15"/>
      <c r="H704" s="12"/>
      <c r="I704" s="15"/>
    </row>
    <row r="705" spans="1:9" ht="25.5">
      <c r="A705" s="5"/>
      <c r="B705" s="5"/>
      <c r="C705" s="169" t="s">
        <v>189</v>
      </c>
      <c r="D705" s="122" t="s">
        <v>319</v>
      </c>
      <c r="E705" s="12">
        <v>1000000</v>
      </c>
      <c r="F705" s="15"/>
      <c r="G705" s="15"/>
      <c r="H705" s="12"/>
      <c r="I705" s="15"/>
    </row>
    <row r="706" spans="1:9" ht="25.5">
      <c r="A706" s="5"/>
      <c r="B706" s="5"/>
      <c r="C706" s="169" t="s">
        <v>191</v>
      </c>
      <c r="D706" s="34" t="s">
        <v>88</v>
      </c>
      <c r="E706" s="12">
        <v>200000</v>
      </c>
      <c r="F706" s="15">
        <v>100000</v>
      </c>
      <c r="G706" s="15">
        <v>500000</v>
      </c>
      <c r="H706" s="15">
        <v>300000</v>
      </c>
      <c r="I706" s="15">
        <v>440000</v>
      </c>
    </row>
    <row r="707" spans="1:9" ht="25.5">
      <c r="A707" s="5"/>
      <c r="B707" s="5"/>
      <c r="C707" s="169" t="s">
        <v>192</v>
      </c>
      <c r="D707" s="34" t="s">
        <v>88</v>
      </c>
      <c r="E707" s="12">
        <v>40000</v>
      </c>
      <c r="F707" s="15"/>
      <c r="G707" s="15"/>
      <c r="H707" s="12"/>
      <c r="I707" s="15"/>
    </row>
    <row r="708" spans="1:9" ht="12.75">
      <c r="A708" s="5"/>
      <c r="B708" s="5"/>
      <c r="C708" s="169" t="s">
        <v>194</v>
      </c>
      <c r="D708" s="34" t="s">
        <v>88</v>
      </c>
      <c r="E708" s="12">
        <v>100000</v>
      </c>
      <c r="F708" s="15"/>
      <c r="G708" s="15"/>
      <c r="H708" s="12"/>
      <c r="I708" s="15"/>
    </row>
    <row r="709" spans="1:9" ht="12.75">
      <c r="A709" s="5"/>
      <c r="B709" s="5">
        <v>92604</v>
      </c>
      <c r="C709" s="13" t="s">
        <v>498</v>
      </c>
      <c r="D709" s="122" t="s">
        <v>499</v>
      </c>
      <c r="E709" s="15">
        <f>SUM(E711:E711)</f>
        <v>1920000</v>
      </c>
      <c r="F709" s="15">
        <v>480000</v>
      </c>
      <c r="G709" s="15">
        <v>480000</v>
      </c>
      <c r="H709" s="15">
        <v>480000</v>
      </c>
      <c r="I709" s="15">
        <v>480000</v>
      </c>
    </row>
    <row r="710" spans="1:9" ht="12.75">
      <c r="A710" s="5"/>
      <c r="B710" s="5"/>
      <c r="C710" s="15" t="s">
        <v>504</v>
      </c>
      <c r="D710" s="119"/>
      <c r="E710" s="170"/>
      <c r="F710" s="12"/>
      <c r="G710" s="12"/>
      <c r="H710" s="12"/>
      <c r="I710" s="12"/>
    </row>
    <row r="711" spans="1:9" ht="12.75">
      <c r="A711" s="5"/>
      <c r="B711" s="10"/>
      <c r="C711" s="11" t="s">
        <v>329</v>
      </c>
      <c r="D711" s="119"/>
      <c r="E711" s="170">
        <v>1920000</v>
      </c>
      <c r="F711" s="12"/>
      <c r="G711" s="12"/>
      <c r="H711" s="12"/>
      <c r="I711" s="12"/>
    </row>
    <row r="712" spans="1:9" ht="25.5">
      <c r="A712" s="5"/>
      <c r="B712" s="5">
        <v>92695</v>
      </c>
      <c r="C712" s="13" t="s">
        <v>573</v>
      </c>
      <c r="D712" s="122" t="s">
        <v>319</v>
      </c>
      <c r="E712" s="15">
        <f>E713+E714+E715</f>
        <v>500000</v>
      </c>
      <c r="F712" s="15">
        <v>200000</v>
      </c>
      <c r="G712" s="15">
        <v>150000</v>
      </c>
      <c r="H712" s="15">
        <v>100000</v>
      </c>
      <c r="I712" s="15">
        <v>50000</v>
      </c>
    </row>
    <row r="713" spans="1:9" ht="12.75">
      <c r="A713" s="5"/>
      <c r="B713" s="5"/>
      <c r="C713" s="64" t="s">
        <v>372</v>
      </c>
      <c r="D713" s="122"/>
      <c r="E713" s="12">
        <v>450000</v>
      </c>
      <c r="F713" s="15"/>
      <c r="G713" s="15"/>
      <c r="H713" s="15"/>
      <c r="I713" s="15"/>
    </row>
    <row r="714" spans="1:9" ht="25.5">
      <c r="A714" s="5"/>
      <c r="B714" s="5"/>
      <c r="C714" s="64" t="s">
        <v>195</v>
      </c>
      <c r="D714" s="122"/>
      <c r="E714" s="12">
        <v>40000</v>
      </c>
      <c r="F714" s="15"/>
      <c r="G714" s="15"/>
      <c r="H714" s="15"/>
      <c r="I714" s="15"/>
    </row>
    <row r="715" spans="1:9" ht="12.75">
      <c r="A715" s="5"/>
      <c r="B715" s="5"/>
      <c r="C715" s="172" t="s">
        <v>196</v>
      </c>
      <c r="D715" s="122"/>
      <c r="E715" s="12">
        <v>10000</v>
      </c>
      <c r="F715" s="15"/>
      <c r="G715" s="15"/>
      <c r="H715" s="15"/>
      <c r="I715" s="15"/>
    </row>
    <row r="716" spans="1:9" ht="24" customHeight="1">
      <c r="A716" s="103"/>
      <c r="B716" s="103"/>
      <c r="C716" s="103" t="s">
        <v>500</v>
      </c>
      <c r="D716" s="123"/>
      <c r="E716" s="35">
        <f>E700+E694+E671+E609+E531+E441+E148+E420+E142+E139+E115+E111+E86+E69+E52+E15+E12+E4+E48+E135+E508</f>
        <v>554199978</v>
      </c>
      <c r="F716" s="35">
        <f>F700+F694+F671+F609+F531+F441+F148+F420+F142+F139+F115+F111+F86+F69+F52+F15+F12+F4+F48+F135+F508</f>
        <v>105846805</v>
      </c>
      <c r="G716" s="35">
        <f>G700+G694+G671+G609+G531+G441+G148+G420+G142+G139+G115+G111+G86+G69+G52+G15+G12+G4+G48+G135+G508</f>
        <v>128090645</v>
      </c>
      <c r="H716" s="35">
        <f>H700+H694+H671+H609+H531+H441+H148+H420+H142+H139+H115+H111+H86+H69+H52+H15+H12+H4+H48+H135+H508</f>
        <v>170184508</v>
      </c>
      <c r="I716" s="35">
        <f>I700+I694+I671+I609+I531+I441+I148+I420+I142+I139+I115+I111+I86+I69+I52+I15+I12+I4+I48+I135+I508</f>
        <v>150078020</v>
      </c>
    </row>
    <row r="717" spans="1:9" ht="15">
      <c r="A717" s="66"/>
      <c r="B717" s="66"/>
      <c r="C717" s="66"/>
      <c r="D717" s="124"/>
      <c r="E717" s="36"/>
      <c r="F717" s="67"/>
      <c r="G717" s="67"/>
      <c r="H717" s="68"/>
      <c r="I717" s="67"/>
    </row>
    <row r="718" spans="1:9" ht="24.75" customHeight="1">
      <c r="A718" s="103"/>
      <c r="B718" s="103"/>
      <c r="C718" s="103" t="s">
        <v>501</v>
      </c>
      <c r="D718" s="123"/>
      <c r="E718" s="35">
        <f>E719</f>
        <v>4236000</v>
      </c>
      <c r="F718" s="35">
        <f>F719</f>
        <v>950400</v>
      </c>
      <c r="G718" s="35">
        <f>G719</f>
        <v>1085400</v>
      </c>
      <c r="H718" s="35">
        <f>H719</f>
        <v>1100000</v>
      </c>
      <c r="I718" s="35">
        <f>I719</f>
        <v>1100200</v>
      </c>
    </row>
    <row r="719" spans="1:9" ht="25.5">
      <c r="A719" s="10"/>
      <c r="B719" s="10">
        <v>992</v>
      </c>
      <c r="C719" s="11" t="s">
        <v>502</v>
      </c>
      <c r="D719" s="34" t="s">
        <v>296</v>
      </c>
      <c r="E719" s="12">
        <v>4236000</v>
      </c>
      <c r="F719" s="12">
        <v>950400</v>
      </c>
      <c r="G719" s="12">
        <v>1085400</v>
      </c>
      <c r="H719" s="12">
        <v>1100000</v>
      </c>
      <c r="I719" s="12">
        <v>1100200</v>
      </c>
    </row>
    <row r="720" spans="1:17" ht="23.25" customHeight="1">
      <c r="A720" s="103"/>
      <c r="B720" s="103"/>
      <c r="C720" s="103" t="s">
        <v>503</v>
      </c>
      <c r="D720" s="123"/>
      <c r="E720" s="35">
        <f>E718+E716</f>
        <v>558435978</v>
      </c>
      <c r="F720" s="35">
        <f>F718+F716</f>
        <v>106797205</v>
      </c>
      <c r="G720" s="35">
        <f>G718+G716</f>
        <v>129176045</v>
      </c>
      <c r="H720" s="35">
        <f>H718+H716</f>
        <v>171284508</v>
      </c>
      <c r="I720" s="35">
        <f>I718+I716</f>
        <v>151178220</v>
      </c>
      <c r="J720" s="117"/>
      <c r="K720" s="117"/>
      <c r="L720" s="117"/>
      <c r="M720" s="117"/>
      <c r="N720" s="117"/>
      <c r="O720" s="117"/>
      <c r="P720" s="117"/>
      <c r="Q720" s="117"/>
    </row>
    <row r="721" spans="6:9" s="98" customFormat="1" ht="12" customHeight="1">
      <c r="F721" s="16"/>
      <c r="G721" s="16"/>
      <c r="H721" s="16"/>
      <c r="I721" s="16"/>
    </row>
    <row r="722" spans="3:9" s="98" customFormat="1" ht="15">
      <c r="C722" s="99"/>
      <c r="F722" s="16"/>
      <c r="G722" s="16"/>
      <c r="H722" s="16"/>
      <c r="I722" s="16"/>
    </row>
    <row r="723" spans="6:9" s="98" customFormat="1" ht="12.75">
      <c r="F723" s="16"/>
      <c r="G723" s="16"/>
      <c r="H723" s="16"/>
      <c r="I723" s="16"/>
    </row>
    <row r="724" spans="6:9" s="98" customFormat="1" ht="12.75">
      <c r="F724" s="16"/>
      <c r="G724" s="16"/>
      <c r="H724" s="16"/>
      <c r="I724" s="16"/>
    </row>
    <row r="725" spans="6:9" s="98" customFormat="1" ht="12.75">
      <c r="F725" s="16"/>
      <c r="G725" s="16"/>
      <c r="H725" s="16"/>
      <c r="I725" s="16"/>
    </row>
    <row r="726" spans="6:9" s="98" customFormat="1" ht="12.75">
      <c r="F726" s="16"/>
      <c r="G726" s="16"/>
      <c r="H726" s="16"/>
      <c r="I726" s="16"/>
    </row>
    <row r="727" spans="6:9" s="98" customFormat="1" ht="12.75">
      <c r="F727" s="16"/>
      <c r="G727" s="16"/>
      <c r="H727" s="16"/>
      <c r="I727" s="16"/>
    </row>
    <row r="728" spans="6:9" s="98" customFormat="1" ht="12.75">
      <c r="F728" s="16"/>
      <c r="G728" s="16"/>
      <c r="H728" s="16"/>
      <c r="I728" s="16"/>
    </row>
    <row r="729" spans="6:9" s="98" customFormat="1" ht="12.75">
      <c r="F729" s="16"/>
      <c r="G729" s="16"/>
      <c r="H729" s="16"/>
      <c r="I729" s="16"/>
    </row>
    <row r="730" spans="6:9" s="98" customFormat="1" ht="12.75">
      <c r="F730" s="16"/>
      <c r="G730" s="16"/>
      <c r="H730" s="16"/>
      <c r="I730" s="16"/>
    </row>
    <row r="731" spans="6:9" s="98" customFormat="1" ht="12.75">
      <c r="F731" s="16"/>
      <c r="G731" s="16"/>
      <c r="H731" s="16"/>
      <c r="I731" s="16"/>
    </row>
    <row r="732" spans="6:9" s="98" customFormat="1" ht="12.75">
      <c r="F732" s="16"/>
      <c r="G732" s="16"/>
      <c r="H732" s="16"/>
      <c r="I732" s="16"/>
    </row>
    <row r="733" spans="6:9" s="98" customFormat="1" ht="12.75">
      <c r="F733" s="16"/>
      <c r="G733" s="16"/>
      <c r="H733" s="16"/>
      <c r="I733" s="16"/>
    </row>
    <row r="734" spans="6:9" s="98" customFormat="1" ht="12.75">
      <c r="F734" s="16"/>
      <c r="G734" s="16"/>
      <c r="H734" s="16"/>
      <c r="I734" s="16"/>
    </row>
    <row r="735" spans="6:9" s="98" customFormat="1" ht="12.75">
      <c r="F735" s="16"/>
      <c r="G735" s="16"/>
      <c r="H735" s="16"/>
      <c r="I735" s="16"/>
    </row>
    <row r="736" spans="6:9" s="98" customFormat="1" ht="12.75">
      <c r="F736" s="16"/>
      <c r="G736" s="16"/>
      <c r="H736" s="16"/>
      <c r="I736" s="16"/>
    </row>
    <row r="737" spans="6:9" s="98" customFormat="1" ht="12.75">
      <c r="F737" s="16"/>
      <c r="G737" s="16"/>
      <c r="H737" s="16"/>
      <c r="I737" s="16"/>
    </row>
  </sheetData>
  <mergeCells count="6">
    <mergeCell ref="F1:I1"/>
    <mergeCell ref="A1:A2"/>
    <mergeCell ref="C1:C2"/>
    <mergeCell ref="D1:D2"/>
    <mergeCell ref="E1:E2"/>
    <mergeCell ref="B1:B2"/>
  </mergeCells>
  <printOptions gridLines="1" horizontalCentered="1"/>
  <pageMargins left="0.5905511811023623" right="0.5905511811023623" top="0.8661417322834646" bottom="0.3937007874015748" header="0.3937007874015748" footer="0.1968503937007874"/>
  <pageSetup horizontalDpi="600" verticalDpi="600" orientation="landscape" paperSize="9" scale="80" r:id="rId1"/>
  <headerFooter alignWithMargins="0">
    <oddHeader>&amp;C&amp;"Arial CE,Pogrubiony"Harmonogram  wydatków   budżetowych  miasta Opola na 2005 r.
&amp;R&amp;8Zał. Nr 2
do zarządzenia  Nr OR.I-0151-   /2005 
Prezydent Miasta Opola 
z dnia   .01 .2005 r.  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2005-01-24T10:38:23Z</cp:lastPrinted>
  <dcterms:created xsi:type="dcterms:W3CDTF">2002-01-08T12:59:39Z</dcterms:created>
  <dcterms:modified xsi:type="dcterms:W3CDTF">2005-04-11T07:03:43Z</dcterms:modified>
  <cp:category/>
  <cp:version/>
  <cp:contentType/>
  <cp:contentStatus/>
</cp:coreProperties>
</file>