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activeTab="0"/>
  </bookViews>
  <sheets>
    <sheet name="Dochody zał. 1" sheetId="1" r:id="rId1"/>
    <sheet name="Wydatki - zał. 2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123Graph_B" localSheetId="0" hidden="1">'[2]Inwestycje-zał.3'!#REF!</definedName>
    <definedName name="__123Graph_B" hidden="1">'[1]Inwestycje-zał.3'!#REF!</definedName>
    <definedName name="__123Graph_D" localSheetId="0" hidden="1">'[2]Inwestycje-zał.3'!#REF!</definedName>
    <definedName name="__123Graph_D" hidden="1">'[1]Inwestycje-zał.3'!#REF!</definedName>
    <definedName name="__123Graph_F" localSheetId="0" hidden="1">'[2]Inwestycje-zał.3'!#REF!</definedName>
    <definedName name="__123Graph_F" hidden="1">'[1]Inwestycje-zał.3'!#REF!</definedName>
    <definedName name="__123Graph_X" localSheetId="0" hidden="1">'[2]Inwestycje-zał.3'!#REF!</definedName>
    <definedName name="__123Graph_X" hidden="1">'[1]Inwestycje-zał.3'!#REF!</definedName>
    <definedName name="aa" hidden="1">'[5]Inwestycje-zał.3'!#REF!</definedName>
    <definedName name="aaa" hidden="1">'[3]Inwestycje-zał.3'!#REF!</definedName>
    <definedName name="abc" hidden="1">'[1]Inwestycje-zał.3'!#REF!</definedName>
    <definedName name="bb" hidden="1">'[1]Inwestycje-zał.3'!#REF!</definedName>
    <definedName name="kk" hidden="1">'[1]Inwestycje-zał.3'!#REF!</definedName>
    <definedName name="kkk" hidden="1">'[5]Inwestycje-zał.3'!#REF!</definedName>
    <definedName name="_xlnm.Print_Area" localSheetId="0">'Dochody zał. 1'!$A$1:$F$89</definedName>
    <definedName name="_xlnm.Print_Area" localSheetId="1">'Wydatki - zał. 2'!$A$1:$I$515</definedName>
    <definedName name="planowanie" hidden="1">'[1]Inwestycje-zał.3'!#REF!</definedName>
    <definedName name="Sierpień" hidden="1">'[1]Inwestycje-zał.3'!#REF!</definedName>
    <definedName name="_xlnm.Print_Titles" localSheetId="0">'Dochody zał. 1'!$1:$2</definedName>
    <definedName name="_xlnm.Print_Titles" localSheetId="1">'Wydatki - zał. 2'!$1:$5</definedName>
    <definedName name="ww" hidden="1">'[1]Inwestycje-zał.3'!#REF!</definedName>
    <definedName name="xxx" hidden="1">'[1]Inwestycje-zał.3'!#REF!</definedName>
    <definedName name="xxxx" hidden="1">'[1]Inwestycje-zał.3'!#REF!</definedName>
    <definedName name="xxxxxxxx" hidden="1">'[1]Inwestycje-zał.3'!#REF!</definedName>
    <definedName name="xxxxxxxxxx" hidden="1">'[1]Inwestycje-zał.3'!#REF!</definedName>
    <definedName name="zlec." hidden="1">'[4]INWESTYCJE'!#REF!</definedName>
  </definedNames>
  <calcPr fullCalcOnLoad="1"/>
</workbook>
</file>

<file path=xl/sharedStrings.xml><?xml version="1.0" encoding="utf-8"?>
<sst xmlns="http://schemas.openxmlformats.org/spreadsheetml/2006/main" count="666" uniqueCount="530">
  <si>
    <t>Prowizje z tytułu opłaty targowej</t>
  </si>
  <si>
    <t>Obsługa Urzędu Miasta</t>
  </si>
  <si>
    <t xml:space="preserve">Promocja miasta </t>
  </si>
  <si>
    <t>Utrzymanie posterunku w rewirze dzielnicowych - ZWM III KP</t>
  </si>
  <si>
    <t xml:space="preserve">Odsetki od zaciągniętych kredytów i pożyczek </t>
  </si>
  <si>
    <t>Dodatki motywacyjne dla dyrektorów szkół</t>
  </si>
  <si>
    <t>Odszkodowania z tytułu chorób zawodowych nauczycieli</t>
  </si>
  <si>
    <t>Fundusz nagród do dyspozycji Prezydenta</t>
  </si>
  <si>
    <t>Kontakty zagraniczne placówek oświatowych</t>
  </si>
  <si>
    <t>Dotacja celowa otrzymana z budżetu państwa na zadania bieżące z zakresu administracji rządowej oraz inne zadania zlecone ustawami realizowane przez powiat (dzieci)</t>
  </si>
  <si>
    <t>Utrzymanie terenów zieleni na Wyspie Bolko i w parku ZWM</t>
  </si>
  <si>
    <t>Administrowanie cmentarzami komunalnymi</t>
  </si>
  <si>
    <t>Rejon I - koszty eksploatacji - Spółka "Turhand-Ret"</t>
  </si>
  <si>
    <t>Rejon I - koszty remontów bieżących - Spółka "Turhand-Ret"</t>
  </si>
  <si>
    <t>Rejon II - koszty eksploatacji - Spółka "Turhand-Ret"</t>
  </si>
  <si>
    <t>Rejon II - koszty remontów bieżących - Spółka "Turhand-Ret"</t>
  </si>
  <si>
    <t>Rejon III - koszty eksploatacji - Spółka "Feroma"</t>
  </si>
  <si>
    <t>Rejon III - koszty remontów bieżących - Spółka "Feroma"</t>
  </si>
  <si>
    <r>
      <t>Miejska Informacja Turystyczna</t>
    </r>
    <r>
      <rPr>
        <i/>
        <sz val="10"/>
        <rFont val="Arial CE"/>
        <family val="2"/>
      </rPr>
      <t xml:space="preserve"> - wydatki bieżące</t>
    </r>
  </si>
  <si>
    <r>
      <t>Miejski Ośrodek Pomocy Osobom Bezdomnym i Uzależnionym</t>
    </r>
    <r>
      <rPr>
        <i/>
        <sz val="10"/>
        <rFont val="Arial CE"/>
        <family val="2"/>
      </rPr>
      <t xml:space="preserve"> - wydatki bieżące, w tym:</t>
    </r>
  </si>
  <si>
    <t>Środki na dofinansowanie własnych inwestycji gmin (związków gmin), powiatów (związków powiatów), samorządów województw, pozyskane z innych źródeł</t>
  </si>
  <si>
    <r>
      <t xml:space="preserve"> Miejski Zarząd Dróg</t>
    </r>
    <r>
      <rPr>
        <i/>
        <sz val="10"/>
        <rFont val="Arial CE"/>
        <family val="2"/>
      </rPr>
      <t xml:space="preserve"> - wydatki bieżące</t>
    </r>
  </si>
  <si>
    <t>Dotacja celowa otrzymana z budżetu państwa na zadania bieżące z zakresu administracji rządowej oraz inne zadania zlecone ustawami realizowane przez powiat (bezrobotni)</t>
  </si>
  <si>
    <t>Szkolne Schronisko Młodzieżowe</t>
  </si>
  <si>
    <t>Awanse zawodowe nauczycieli</t>
  </si>
  <si>
    <t>Izby rolnicze</t>
  </si>
  <si>
    <t xml:space="preserve">Usługi opiekuńcze i specjalistyczne usługi opiekuńcze </t>
  </si>
  <si>
    <t>Zasiłki i pomoc w naturze oraz składki na ubezpieczenia społeczne</t>
  </si>
  <si>
    <t>Dotacja</t>
  </si>
  <si>
    <r>
      <t>Miejski Zakład Komunikacyjny Sp. z o.o.</t>
    </r>
    <r>
      <rPr>
        <i/>
        <sz val="10"/>
        <rFont val="Arial CE"/>
        <family val="2"/>
      </rPr>
      <t xml:space="preserve"> - dopłaty do przejazdów pasażerskich</t>
    </r>
  </si>
  <si>
    <t>Dotacje celowe otrzymane z budżetu państwa na zadania bieżące realizowane przez powiat na podstawie porozumień z organami administracji rządowej</t>
  </si>
  <si>
    <t>Doskonalenie zawodowe nauczycieli</t>
  </si>
  <si>
    <t>URZĘDY NACZELNYCH ORGANÓW WŁADZY PAŃSTWOWEJ, KONTROLI I OCHRONY PRAWA ORAZ SĄDOWNICTWA</t>
  </si>
  <si>
    <t>Ośrodki szkolenia, dokształcania i doskonalenia kadr</t>
  </si>
  <si>
    <r>
      <t xml:space="preserve">Plan na 2005 r.          </t>
    </r>
    <r>
      <rPr>
        <sz val="10"/>
        <rFont val="Arial CE"/>
        <family val="2"/>
      </rPr>
      <t>(5+9)</t>
    </r>
  </si>
  <si>
    <t>Miejski Ośrodek Doskonalenia Nauczycieli</t>
  </si>
  <si>
    <t>Urzędy naczelnych organów władzy państwowej, kontroli i ochrony prawa</t>
  </si>
  <si>
    <t xml:space="preserve">Przychody z zaciągniętych pożyczek i kredytów na rynku krajowym </t>
  </si>
  <si>
    <t>Niepubliczne szkoły podstawowe - dotacje</t>
  </si>
  <si>
    <t>Przedszkole Publiczne Nr 37</t>
  </si>
  <si>
    <t>Publiczne Liceum Ogólnokształcące Nr I</t>
  </si>
  <si>
    <t>Zespół Szkół Ogólnokształcących - Publiczne Liceum Ogólnokształcące Nr III</t>
  </si>
  <si>
    <t>Zespół Szkół Ogólnokształcących - Publiczne Gimnazjum Nr 9</t>
  </si>
  <si>
    <t>Publiczne Liceum Ogólnokształcące Nr II</t>
  </si>
  <si>
    <t>Zespół Szkół Technicznych i Ogólnokształcących - Publiczne Liceum Ogólnokształcące Nr IV</t>
  </si>
  <si>
    <t>Zespół Szkół im. Prymasa Tysiąclecia - Publiczne Liceum Ogólnokształcące Nr V</t>
  </si>
  <si>
    <t>Publiczne Liceum Ogólnokształcące Nr VI</t>
  </si>
  <si>
    <t>Melioracje wodne</t>
  </si>
  <si>
    <t>Dotacja celowa z budżetu państwa na zadania realizowane przez powiat na podstawie porozumień z organami administracji rządowej</t>
  </si>
  <si>
    <t xml:space="preserve">Operaty wykonywane przez biegłych i rzeczoznawców w zakresie ochrony środowiska </t>
  </si>
  <si>
    <t xml:space="preserve">Badania dotyczące ochrony środowiska </t>
  </si>
  <si>
    <t>Wydatki bieżące - środki z Miejskiego Programu Profilaktyki i Rozwiązywania Problemów Alkoholowych</t>
  </si>
  <si>
    <t xml:space="preserve">Drogi wewnętrzne </t>
  </si>
  <si>
    <t>Usuwanie skutków klęsk żywiołowych</t>
  </si>
  <si>
    <t>Dokształcanie i doskonalenie nauczycieli</t>
  </si>
  <si>
    <t xml:space="preserve">Realizacja programu profilaktyki szczepień ochronnych przeciwko wirusowemu zapaleniu wątroby typu "B" </t>
  </si>
  <si>
    <t>Realizacja zadań z zakresu promocji zdrowia</t>
  </si>
  <si>
    <r>
      <t>Dom Dziecka</t>
    </r>
    <r>
      <rPr>
        <i/>
        <sz val="10"/>
        <rFont val="Arial CE"/>
        <family val="2"/>
      </rPr>
      <t xml:space="preserve"> - wydatki bieżące</t>
    </r>
  </si>
  <si>
    <r>
      <t>Pogotowie Opiekuńcze</t>
    </r>
    <r>
      <rPr>
        <i/>
        <sz val="10"/>
        <rFont val="Arial CE"/>
        <family val="2"/>
      </rPr>
      <t xml:space="preserve"> - wydatki bieżące</t>
    </r>
  </si>
  <si>
    <r>
      <t>Dom Dziennego Pobytu</t>
    </r>
    <r>
      <rPr>
        <i/>
        <sz val="10"/>
        <rFont val="Arial CE"/>
        <family val="2"/>
      </rPr>
      <t xml:space="preserve"> - wydatki bieżące</t>
    </r>
  </si>
  <si>
    <r>
      <t>Dom Pomocy Społecznej dla Kombatantów</t>
    </r>
    <r>
      <rPr>
        <i/>
        <sz val="10"/>
        <rFont val="Arial CE"/>
        <family val="2"/>
      </rPr>
      <t xml:space="preserve"> - wydatki bieżące</t>
    </r>
  </si>
  <si>
    <r>
      <t>Środowiskowy Dom Samopomocy</t>
    </r>
    <r>
      <rPr>
        <i/>
        <sz val="10"/>
        <rFont val="Arial CE"/>
        <family val="2"/>
      </rPr>
      <t xml:space="preserve"> -</t>
    </r>
    <r>
      <rPr>
        <b/>
        <i/>
        <sz val="10"/>
        <rFont val="Arial CE"/>
        <family val="2"/>
      </rPr>
      <t xml:space="preserve"> </t>
    </r>
    <r>
      <rPr>
        <i/>
        <sz val="10"/>
        <rFont val="Arial CE"/>
        <family val="2"/>
      </rPr>
      <t xml:space="preserve">wydatki bieżące </t>
    </r>
  </si>
  <si>
    <r>
      <t>Żłobek nr 2</t>
    </r>
    <r>
      <rPr>
        <i/>
        <sz val="10"/>
        <rFont val="Arial CE"/>
        <family val="2"/>
      </rPr>
      <t xml:space="preserve"> - wydatki bieżące</t>
    </r>
  </si>
  <si>
    <r>
      <t>Żłobek nr 4</t>
    </r>
    <r>
      <rPr>
        <i/>
        <sz val="10"/>
        <rFont val="Arial CE"/>
        <family val="2"/>
      </rPr>
      <t xml:space="preserve"> - wydatki bieżące</t>
    </r>
  </si>
  <si>
    <r>
      <t>Żłobek nr 9</t>
    </r>
    <r>
      <rPr>
        <i/>
        <sz val="10"/>
        <rFont val="Arial CE"/>
        <family val="2"/>
      </rPr>
      <t xml:space="preserve"> - wydatki bieżące</t>
    </r>
  </si>
  <si>
    <r>
      <t>Żłobek - Pomnik Matki Polki</t>
    </r>
    <r>
      <rPr>
        <i/>
        <sz val="10"/>
        <rFont val="Arial CE"/>
        <family val="2"/>
      </rPr>
      <t xml:space="preserve"> - wydatki bieżące</t>
    </r>
  </si>
  <si>
    <r>
      <t>Ośrodek Adopcyjno - Opiekuńczy</t>
    </r>
    <r>
      <rPr>
        <i/>
        <sz val="10"/>
        <rFont val="Arial CE"/>
        <family val="2"/>
      </rPr>
      <t xml:space="preserve"> - wydatki bieżące </t>
    </r>
  </si>
  <si>
    <t xml:space="preserve">Wydatki bieżące </t>
  </si>
  <si>
    <t>Przedszkole Publiczne Nr 18</t>
  </si>
  <si>
    <t>Utrzymanie terenów zieleni</t>
  </si>
  <si>
    <r>
      <t>Miejskie Schronisko dla Bezdomnych Zwierząt</t>
    </r>
    <r>
      <rPr>
        <i/>
        <sz val="10"/>
        <rFont val="Arial CE"/>
        <family val="2"/>
      </rPr>
      <t xml:space="preserve"> – wydatki bieżące</t>
    </r>
  </si>
  <si>
    <t>Usuwanie wraków pojazdów z terenu gminy</t>
  </si>
  <si>
    <r>
      <t>Opolski Teatr Lalki i Aktora</t>
    </r>
    <r>
      <rPr>
        <i/>
        <sz val="10"/>
        <rFont val="Arial CE"/>
        <family val="2"/>
      </rPr>
      <t xml:space="preserve"> - dotacja</t>
    </r>
  </si>
  <si>
    <r>
      <t>Miejski Ośrodek Kultury</t>
    </r>
    <r>
      <rPr>
        <i/>
        <sz val="10"/>
        <rFont val="Arial CE"/>
        <family val="2"/>
      </rPr>
      <t xml:space="preserve"> - dotacja </t>
    </r>
  </si>
  <si>
    <r>
      <t>Galeria Sztuki Współczesnej</t>
    </r>
    <r>
      <rPr>
        <i/>
        <sz val="10"/>
        <rFont val="Arial CE"/>
        <family val="2"/>
      </rPr>
      <t xml:space="preserve"> - dotacja</t>
    </r>
  </si>
  <si>
    <r>
      <t>Miejska Biblioteka Publiczna</t>
    </r>
    <r>
      <rPr>
        <i/>
        <sz val="10"/>
        <rFont val="Arial CE"/>
        <family val="2"/>
      </rPr>
      <t xml:space="preserve"> - dotacja</t>
    </r>
  </si>
  <si>
    <t>Dochody z najmu i dzierżawy składników majątkowych Skarbu Państwa, jednostek samorządu terytorialnego lub innych jednostek zaliczanych do sektora finansów publicznych oraz innych umów o podobnym charakterze</t>
  </si>
  <si>
    <t xml:space="preserve">Wpływy z tytułu przekształcenia prawa użytkowania wieczystego przysługującego osobom fizycznym w prawo własności </t>
  </si>
  <si>
    <t>Podatek od działalności gospodarczej osób fizycznych, opłacany w formie karty podatkowej</t>
  </si>
  <si>
    <t xml:space="preserve">Obiekty sportowe </t>
  </si>
  <si>
    <t>Odprawy i nagrody jubileuszowe pracowników oświaty</t>
  </si>
  <si>
    <t>Centra kształcenia ustawicznego i praktycznego oraz ośrodki dokształcania zawodowego</t>
  </si>
  <si>
    <t>Centrum Kształcenia Praktycznego</t>
  </si>
  <si>
    <t>Kolonie i obozy oraz inne formy wypoczynku dzieci i młodzieży szkolnej, a także szkolenia młodzieży</t>
  </si>
  <si>
    <t>Gospodarka ściekowa i ochrona wód</t>
  </si>
  <si>
    <t>Dotacja celowa otrzymana z budżetu państwa na realizację zadań bieżących z zakresu administracji rządowej oraz innych zadań zleconych gminom (związkom gmin) ustawami</t>
  </si>
  <si>
    <t>Wypoczynek dzieci i młodzieży</t>
  </si>
  <si>
    <t>Stypendia socjalne, zasiłki losowe dla uczniów</t>
  </si>
  <si>
    <t>Wydatki na oczyszczanie miasta</t>
  </si>
  <si>
    <t>Wydatki na oświetlenie ulic</t>
  </si>
  <si>
    <t>Usługi weterynaryjne</t>
  </si>
  <si>
    <t>Odkomarzanie i odszczurzanie</t>
  </si>
  <si>
    <t>Usuwanie odpadów z terenów gminy</t>
  </si>
  <si>
    <t>Dział</t>
  </si>
  <si>
    <t>§</t>
  </si>
  <si>
    <t>Treść</t>
  </si>
  <si>
    <t>010</t>
  </si>
  <si>
    <t>ROLNICTWO I ŁOWIECTWO</t>
  </si>
  <si>
    <t>Wpływy z różnych opłat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</si>
  <si>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</si>
  <si>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</si>
  <si>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</si>
  <si>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Dotacje celowe otrzymane z budżetu państwa na realizację bieżących zadań własnych powiatu</t>
  </si>
  <si>
    <t>TRANSPORT I ŁĄCZNOŚĆ</t>
  </si>
  <si>
    <t>GOSPODARKA MIESZKANIOWA</t>
  </si>
  <si>
    <t xml:space="preserve">Wpływy z opłat za zarząd, użytkowanie i użytkowanie wieczyste nieruchomości </t>
  </si>
  <si>
    <t>Wpływy z różnych dochodów</t>
  </si>
  <si>
    <t>DZIAŁALNOŚĆ USŁUGOWA</t>
  </si>
  <si>
    <t>Dotacje celowe otrzymane z budżetu państwa na zadania bieżące realizowane przez gminę na podstawie porozumień z organami administracji rządowej</t>
  </si>
  <si>
    <t>ADMINISTRACJA PUBLICZNA</t>
  </si>
  <si>
    <t>Wpływy z opłaty komunikacyjnej</t>
  </si>
  <si>
    <t>Dotacje celowe otrzymane z budżetu państwa na realizację zadań bieżących z zakresu administracji rządowej oraz innych zadań zleconych gminie (związkom gmin) ustawami</t>
  </si>
  <si>
    <t xml:space="preserve">BEZPIECZEŃSTWO PUBLICZNE I OCHRONA PRZECIWPOŻAROWA </t>
  </si>
  <si>
    <t>Grzywny, mandaty i inne kary pieniężne od ludności</t>
  </si>
  <si>
    <t xml:space="preserve">Podatek od nieruchomości </t>
  </si>
  <si>
    <t>Podatek rolny</t>
  </si>
  <si>
    <t>Podatek leśny</t>
  </si>
  <si>
    <t>Podatek od środków transportowych</t>
  </si>
  <si>
    <t>Podatek od spadków i darowizn</t>
  </si>
  <si>
    <t>Podatek od posiadania psów</t>
  </si>
  <si>
    <t>Wpływy z opłaty skarbowej</t>
  </si>
  <si>
    <t>Wpływy z opłaty targowej</t>
  </si>
  <si>
    <t>Wpływy z opłaty eksploatacyjnej</t>
  </si>
  <si>
    <t>Odsetki od nieterminowych wpłat z tytułu podatków i opłat</t>
  </si>
  <si>
    <t>RÓŻNE ROZLICZENIA</t>
  </si>
  <si>
    <t>Pozostałe odsetki</t>
  </si>
  <si>
    <t>Subwencje ogólne z budżetu państwa</t>
  </si>
  <si>
    <t>OCHRONA ZDROWIA</t>
  </si>
  <si>
    <t>Wpływy z opłat za zezwolenia na sprzedaż alkoholu</t>
  </si>
  <si>
    <t>Wpływy z usług</t>
  </si>
  <si>
    <t xml:space="preserve">GOSPODARKA KOMUNALNA I OCHRONA ŚRODOWISKA </t>
  </si>
  <si>
    <t xml:space="preserve">OGRODY BOTANICZNE I ZOOLOGICZNE ORAZ NATURALNE OBSZARY I OBIEKTY CHRONIONEJ PRZYRODY </t>
  </si>
  <si>
    <t>OGÓŁEM DOCHODY</t>
  </si>
  <si>
    <t>PRZYCHODY</t>
  </si>
  <si>
    <t>OGÓŁEM</t>
  </si>
  <si>
    <t>OŚWIATA I WYCHOWANIE</t>
  </si>
  <si>
    <t>EDUKACYJNA OPIEKA WYCHOWAWCZA</t>
  </si>
  <si>
    <t>KULTURA FIZYCZNA I SPORT</t>
  </si>
  <si>
    <t>A+B</t>
  </si>
  <si>
    <t>A</t>
  </si>
  <si>
    <t>B</t>
  </si>
  <si>
    <r>
      <t>Miejski Ośrodek Pomocy Rodzinie</t>
    </r>
    <r>
      <rPr>
        <i/>
        <sz val="10"/>
        <rFont val="Arial CE"/>
        <family val="2"/>
      </rPr>
      <t xml:space="preserve"> - wydatki bieżące</t>
    </r>
  </si>
  <si>
    <t>0690</t>
  </si>
  <si>
    <t>0470</t>
  </si>
  <si>
    <t>0750</t>
  </si>
  <si>
    <t>0760</t>
  </si>
  <si>
    <t>0770</t>
  </si>
  <si>
    <t>0970</t>
  </si>
  <si>
    <t>0420</t>
  </si>
  <si>
    <t>0570</t>
  </si>
  <si>
    <t>0010</t>
  </si>
  <si>
    <t>0020</t>
  </si>
  <si>
    <t>0310</t>
  </si>
  <si>
    <t>0320</t>
  </si>
  <si>
    <t>0330</t>
  </si>
  <si>
    <t>0340</t>
  </si>
  <si>
    <t>0350</t>
  </si>
  <si>
    <t>0360</t>
  </si>
  <si>
    <t>0370</t>
  </si>
  <si>
    <t>0410</t>
  </si>
  <si>
    <t>0430</t>
  </si>
  <si>
    <t>0460</t>
  </si>
  <si>
    <t>0500</t>
  </si>
  <si>
    <t>0910</t>
  </si>
  <si>
    <t>0920</t>
  </si>
  <si>
    <t>0480</t>
  </si>
  <si>
    <t>0830</t>
  </si>
  <si>
    <t xml:space="preserve">POMOC SPOŁECZNA </t>
  </si>
  <si>
    <t>Dotacje celowe otrzymane z budżetu państwa na inwestycje i zakupy inwestycyjne z zakresu administracji rządowej oraz inne zadania zlecone ustawami realizowane przez powiat</t>
  </si>
  <si>
    <t>Fundusz świadczeń socjalnych dla nauczycieli emerytów i rencistów</t>
  </si>
  <si>
    <t>Zakłady gospodarki mieszkaniowej</t>
  </si>
  <si>
    <t>Wykup gruntów na potrzeby realizacji projektu ISPA</t>
  </si>
  <si>
    <t>Ośrodek Readaptacji Społecznej "Szansa"</t>
  </si>
  <si>
    <r>
      <t>Powiatowy Urząd Pracy</t>
    </r>
    <r>
      <rPr>
        <i/>
        <sz val="10"/>
        <rFont val="Arial CE"/>
        <family val="2"/>
      </rPr>
      <t xml:space="preserve"> - wydatki bieżące</t>
    </r>
  </si>
  <si>
    <t>Pozostałe instytucje kultury</t>
  </si>
  <si>
    <t>Zobowiązania Estrady Opolskiej</t>
  </si>
  <si>
    <t>Zwrot kaucji mieszkaniowych</t>
  </si>
  <si>
    <t>środki z Miejskiego Programu Profilaktyki i Rozwiązywania Problemów Alkoholowych</t>
  </si>
  <si>
    <t>Podatek od czynności cywilnoprawnych</t>
  </si>
  <si>
    <t>Rozdział</t>
  </si>
  <si>
    <t>z tego</t>
  </si>
  <si>
    <t>Wydatki bieżące</t>
  </si>
  <si>
    <t>w tym</t>
  </si>
  <si>
    <t>Wydatki majątkowe</t>
  </si>
  <si>
    <t>Wynagrodzenia i pochodne</t>
  </si>
  <si>
    <t>Dotacje</t>
  </si>
  <si>
    <t>Remonty</t>
  </si>
  <si>
    <t>01008</t>
  </si>
  <si>
    <t>01030</t>
  </si>
  <si>
    <t>01095</t>
  </si>
  <si>
    <t>Pozostała działalność</t>
  </si>
  <si>
    <t>02001</t>
  </si>
  <si>
    <t>Gospodarka leśna</t>
  </si>
  <si>
    <t xml:space="preserve">Lokalny transport zbiorowy </t>
  </si>
  <si>
    <t>Drogi publiczne w miastach na prawach powiatu</t>
  </si>
  <si>
    <t xml:space="preserve">Drogi publiczne gminne </t>
  </si>
  <si>
    <t xml:space="preserve">GOSPODARKA MIESZKANIOWA </t>
  </si>
  <si>
    <t>Różne jednostki obsługi gospodarki mieszkaniowej</t>
  </si>
  <si>
    <t>Gospodarka gruntami i nieruchomościami</t>
  </si>
  <si>
    <t>Plany zagospodarowania przestrzennego</t>
  </si>
  <si>
    <t>Prace geodezyjne i kartograficzne (nieinwestycyjne)</t>
  </si>
  <si>
    <t>Nadzór budowlany</t>
  </si>
  <si>
    <t>Cmentarze</t>
  </si>
  <si>
    <t xml:space="preserve">ADMINISTRACJA PUBLICZNA </t>
  </si>
  <si>
    <t>Urzędy wojewódzkie</t>
  </si>
  <si>
    <t xml:space="preserve">Starostwa powiatowe </t>
  </si>
  <si>
    <t xml:space="preserve">Rady gmin (miast i miast na prawach powiatu) </t>
  </si>
  <si>
    <t xml:space="preserve">Urzędy gmin (miast i miast na prawach powiatu) </t>
  </si>
  <si>
    <t>Komisje poborowe</t>
  </si>
  <si>
    <t>Pobór podatków, opłat i niepodatkowych należności budżetowych</t>
  </si>
  <si>
    <t>Komendy powiatowe Policji</t>
  </si>
  <si>
    <t>Komendy powiatowe Państwowej Straży Pożarnej</t>
  </si>
  <si>
    <t>Ochotnicze straże pożarne</t>
  </si>
  <si>
    <t>Obrona cywilna</t>
  </si>
  <si>
    <t xml:space="preserve">Straż Miejska </t>
  </si>
  <si>
    <t xml:space="preserve">OBSŁUGA DŁUGU PUBLICZNEGO </t>
  </si>
  <si>
    <t xml:space="preserve">Obsługa papierów wartościowych, kredytów i pożyczek jednostek samorządu terytorialnego </t>
  </si>
  <si>
    <t>Rezerwy ogólne i celowe</t>
  </si>
  <si>
    <t>Rezerwa ogólna</t>
  </si>
  <si>
    <t>Rezerwa celowa</t>
  </si>
  <si>
    <t xml:space="preserve">OŚWIATA I WYCHOWANIE </t>
  </si>
  <si>
    <t>Szkoły podstawowe</t>
  </si>
  <si>
    <t>Publiczna Szkoła Podstawowa Nr 1</t>
  </si>
  <si>
    <t>Publiczna Szkoła Podstawowa Nr 2</t>
  </si>
  <si>
    <t>Publiczna Szkoła Podstawowa Nr 5</t>
  </si>
  <si>
    <t>Publiczna Szkoła Podstawowa Nr 7</t>
  </si>
  <si>
    <t>Publiczna Szkoła Podstawowa Nr 8</t>
  </si>
  <si>
    <t>Publiczna Szkoła Podstawowa Nr 9</t>
  </si>
  <si>
    <t>Publiczna Szkoła Podstawowa Nr 10</t>
  </si>
  <si>
    <t>Publiczna Szkoła Podstawowa Nr 11</t>
  </si>
  <si>
    <t>Publiczna Szkoła Podstawowa Nr 14</t>
  </si>
  <si>
    <t>Publiczna Szkoła Podstawowa Nr 15</t>
  </si>
  <si>
    <t>Publiczna Szkoła Podstawowa Nr 16</t>
  </si>
  <si>
    <t>Publiczna Szkoła Podstawowa Nr 20</t>
  </si>
  <si>
    <t>Publiczna Szkoła Podstawowa Nr 21</t>
  </si>
  <si>
    <t>Publiczna Szkoła Podstawowa Nr 24</t>
  </si>
  <si>
    <t>Publiczna Szkoła Podstawowa Nr 25</t>
  </si>
  <si>
    <t>Publiczna Szkoła Podstawowa Nr 26</t>
  </si>
  <si>
    <t>Publiczna Szkoła Podstawowa Nr 29</t>
  </si>
  <si>
    <t>Szkoły podstawowe specjalne</t>
  </si>
  <si>
    <t>Zespół Szkół Specjalnych - Publiczna Szkoła Podstawowa Nr 13</t>
  </si>
  <si>
    <t>Publiczna Szkoła Podstawowa w Pogotowiu Opiekuńczym</t>
  </si>
  <si>
    <t>Przedszkole Publiczne Nr 4</t>
  </si>
  <si>
    <t>Przedszkole Publiczne Nr 5</t>
  </si>
  <si>
    <t>Przedszkole Publiczne Nr 6</t>
  </si>
  <si>
    <t>Programy polityki zdrowotnej</t>
  </si>
  <si>
    <t xml:space="preserve">Realizacja programu promocji i profilaktyki zdrowia - badania mammograficzne </t>
  </si>
  <si>
    <t>POMOC SPOŁECZNA</t>
  </si>
  <si>
    <t>POZOSTAŁE ZADANIA W ZAKRESIE POLITYKI SPOŁECZNEJ</t>
  </si>
  <si>
    <r>
      <t>Miejski Zarząd Obiektów Rekreacyjnych</t>
    </r>
    <r>
      <rPr>
        <i/>
        <sz val="10"/>
        <rFont val="Arial CE"/>
        <family val="2"/>
      </rPr>
      <t xml:space="preserve"> - dotacja</t>
    </r>
  </si>
  <si>
    <t>Przedszkole Publiczne Nr 14</t>
  </si>
  <si>
    <t>Przedszkole Publiczne Nr 16</t>
  </si>
  <si>
    <t>Przedszkole Publiczne Nr 20</t>
  </si>
  <si>
    <t>Przedszkole Publiczne Nr 21</t>
  </si>
  <si>
    <t>Przedszkole Publiczne Nr 23</t>
  </si>
  <si>
    <t>Przedszkole Publiczne Nr 24</t>
  </si>
  <si>
    <t>Przedszkole Publiczne Nr 26</t>
  </si>
  <si>
    <t>Przedszkole Publiczne Nr 28</t>
  </si>
  <si>
    <t>Przedszkole Publiczne Nr 29</t>
  </si>
  <si>
    <t>Przedszkole Publiczne Nr 30</t>
  </si>
  <si>
    <t>Przedszkole Publiczne Nr 42</t>
  </si>
  <si>
    <t>Przedszkole Publiczne Nr 43</t>
  </si>
  <si>
    <t>Przedszkole Publiczne Nr 44</t>
  </si>
  <si>
    <t>Przedszkole Publiczne Nr 51</t>
  </si>
  <si>
    <t>Przedszkole Publiczne Nr 55</t>
  </si>
  <si>
    <t>Gimnazja</t>
  </si>
  <si>
    <t>Publiczne Gimnazjum Nr 1</t>
  </si>
  <si>
    <t>Publiczne Gimnazjum Nr 2</t>
  </si>
  <si>
    <t>Publiczne Gimnazjum Nr 3</t>
  </si>
  <si>
    <t>Publiczne Gimnazjum Nr 4</t>
  </si>
  <si>
    <t>Publiczne Gimnazjum Nr 5</t>
  </si>
  <si>
    <t>Publiczne Gimnazjum Nr 6</t>
  </si>
  <si>
    <t>Publiczne Gimnazjum Nr 7</t>
  </si>
  <si>
    <t>Publiczne Gimnazjum Nr 8</t>
  </si>
  <si>
    <t>Zespół Szkół im. Prymasa Tysiąclecia -Gimnazjum dla Dorosłych</t>
  </si>
  <si>
    <t>Niepubliczne Gimnazja - dotacje</t>
  </si>
  <si>
    <t>Ośrodki informacji turystycznej</t>
  </si>
  <si>
    <t>TURYSTYKA</t>
  </si>
  <si>
    <t>Rejon I - koszty zarządzania - Spółka "Turhand-Ret"</t>
  </si>
  <si>
    <t>Rejon II - koszty zarządzania - Spółka "Turhand-Ret"</t>
  </si>
  <si>
    <t>Rejon III - koszty zarządzania - Spółka "Feroma"</t>
  </si>
  <si>
    <t>DOCHODY OD OSÓB PRAWNYCH, OD OSÓB FIZYCZNYCH I OD INNYCH JEDNOSTEK NIE POSIADAJĄCYCH OSOBOWOŚCI PRAWNEJ ORAZ WYDATKI ZWIĄZANE Z ICH POBOREM</t>
  </si>
  <si>
    <t>Gimnazja specjalne</t>
  </si>
  <si>
    <t>Zespół Szkół Specjalnych - Publiczne Gimnazjum Specjalne</t>
  </si>
  <si>
    <t>Dowożenie uczniów do szkół</t>
  </si>
  <si>
    <t xml:space="preserve">Licea ogólnokształcące </t>
  </si>
  <si>
    <t>Licea ogólnokształcące niepubliczne - dotacje</t>
  </si>
  <si>
    <t>Szkoły zawodowe</t>
  </si>
  <si>
    <t>Zespół Szkół Elektrycznych</t>
  </si>
  <si>
    <t>Zespół Szkół Mechanicznych</t>
  </si>
  <si>
    <t>Zespół Szkół Ekonomicznych</t>
  </si>
  <si>
    <t>Zespół Szkół Technicznych i Ogólnokształcących</t>
  </si>
  <si>
    <t>Zespół Szkół Zawodowych Nr 4</t>
  </si>
  <si>
    <t>Zespół Szkół im.Prymasa Tysiąclecia</t>
  </si>
  <si>
    <t>Zespół Szkół Budowlanych</t>
  </si>
  <si>
    <t>ZSZ WZDZ - publiczna - dotacja</t>
  </si>
  <si>
    <t>Szkoły artystyczne</t>
  </si>
  <si>
    <t xml:space="preserve">Szkoły zawodowe specjalne </t>
  </si>
  <si>
    <t>Jednostki pomocnicze szkolnictwa</t>
  </si>
  <si>
    <t>Zespół Placówek Specjalnych ZOZ</t>
  </si>
  <si>
    <t>Komisje egzaminacyjne</t>
  </si>
  <si>
    <t>Przeciwdziałanie alkoholizmowi</t>
  </si>
  <si>
    <t>Składki na ubezpieczenie zdrowotne oraz świadczenia dla osób nie objętych obowiązkiem ubezpieczenia zdrowotnego</t>
  </si>
  <si>
    <t xml:space="preserve">Placówki opiekuńczo-wychowawcze </t>
  </si>
  <si>
    <t xml:space="preserve">Domy pomocy społecznej </t>
  </si>
  <si>
    <t>Ośrodki wsparcia</t>
  </si>
  <si>
    <t>Rodziny zastępcze</t>
  </si>
  <si>
    <t>Żłobki</t>
  </si>
  <si>
    <t>Dodatki mieszkaniowe</t>
  </si>
  <si>
    <t>Powiatowe centra pomocy rodzinie</t>
  </si>
  <si>
    <t xml:space="preserve">Ośrodki pomocy społecznej </t>
  </si>
  <si>
    <t>Jednostki specjalistycznego poradnictwa, mieszkania chronione i ośrodki  interwencji kryzysowej</t>
  </si>
  <si>
    <t>Fundusz Pracy</t>
  </si>
  <si>
    <t>Ośrodki adopcyjno-opiekuńcze</t>
  </si>
  <si>
    <t>Powiatowe urzędy pracy</t>
  </si>
  <si>
    <t xml:space="preserve">Pozostała działalność </t>
  </si>
  <si>
    <t>Przeciwdziałanie narkomanii</t>
  </si>
  <si>
    <t>Świetlice szkolne</t>
  </si>
  <si>
    <t>Przedszkola</t>
  </si>
  <si>
    <t>Przedszkole Publiczne Nr 2</t>
  </si>
  <si>
    <t>Przedszkole Publiczne Nr 3</t>
  </si>
  <si>
    <t>Przedszkole Publiczne Nr 8</t>
  </si>
  <si>
    <t>Przedszkole Publiczne Nr 22</t>
  </si>
  <si>
    <t>Przedszkole Publiczne Nr 25</t>
  </si>
  <si>
    <t xml:space="preserve"> </t>
  </si>
  <si>
    <t>Przedszkole Publiczne Nr 33</t>
  </si>
  <si>
    <t>Przedszkole Publiczne Nr 38</t>
  </si>
  <si>
    <t>Przedszkole Publiczne Nr 46</t>
  </si>
  <si>
    <t>Przedszkole Publiczne Nr 54</t>
  </si>
  <si>
    <t>Przedszkole Publiczne Nr 56</t>
  </si>
  <si>
    <t>Przedszkola niepubliczne - dotacje</t>
  </si>
  <si>
    <t>Przedszkola specjalne</t>
  </si>
  <si>
    <t>Przedszkole Publiczne Nr 53</t>
  </si>
  <si>
    <t>Placówki wychowania pozaszkolnego</t>
  </si>
  <si>
    <t xml:space="preserve">Międzyszkolny Ośrodek Sportowy  </t>
  </si>
  <si>
    <t>Młodzieżowy Dom Kultury</t>
  </si>
  <si>
    <t>Szkolny Ośrodek Sportowo - Wypoczynkowy - Zieleniec</t>
  </si>
  <si>
    <t>Państwowe Ognisko Plastyczne - dotacja</t>
  </si>
  <si>
    <t>Internaty i bursy szkolne</t>
  </si>
  <si>
    <t>Internat Zespołu Szkół Mechanicznych</t>
  </si>
  <si>
    <t>Bursa Szkół Pomaturalnych</t>
  </si>
  <si>
    <t>Internat przy WZDZ Opole - dotacja</t>
  </si>
  <si>
    <t>Pomoc materialna dla uczniów</t>
  </si>
  <si>
    <t>Szkolne schroniska młodzieżowe</t>
  </si>
  <si>
    <t>Oczyszczanie miast i wsi</t>
  </si>
  <si>
    <t xml:space="preserve">Utrzymanie zieleni w miastach i gminach </t>
  </si>
  <si>
    <t xml:space="preserve">Schroniska dla zwierząt </t>
  </si>
  <si>
    <t>Oświetlenie ulic, placów i dróg</t>
  </si>
  <si>
    <t>Zakłady gospodarki komunalnej</t>
  </si>
  <si>
    <t xml:space="preserve">KULTURA I OCHRONA DZIEDZICTWA NARODOWEGO </t>
  </si>
  <si>
    <t>Zespoły do spraw orzekania o niepełnosprawności</t>
  </si>
  <si>
    <t>Dochody jednostek samorządu terytorialnego związane z realizacją zadań z zakresu administracji rządowej oraz innych zadań zleconych ustawami</t>
  </si>
  <si>
    <t>Administrowanie strefą płatnego parkowania</t>
  </si>
  <si>
    <t>§ 992</t>
  </si>
  <si>
    <t>Administrowanie terenem po rekultywacji składowiska odpadów przy Al.Przyjaźni</t>
  </si>
  <si>
    <t>Świadczenia rodzinne oraz składki na ubezpieczenia emerytalne i rentowe z ubezpieczenia społecznego</t>
  </si>
  <si>
    <t>Dotacja celowa otrzymana z budżetu państwa na realizację zadań bieżących z zakresu administracji rządowej oraz innych zadań zleconych gminom (związkom gmin) ustawami - realizacja świadczeń rodzinnych</t>
  </si>
  <si>
    <t>Przychody z tytułu innych rozliczeń krajowych</t>
  </si>
  <si>
    <t xml:space="preserve">Prowizje z tytułu administrowania parkingiem strzeżonym przy ul.Kołłątaja </t>
  </si>
  <si>
    <t>0400</t>
  </si>
  <si>
    <t>Wpływy z opłaty produktowej</t>
  </si>
  <si>
    <t>Przychody ze sprzedaży innych papierów wartościowych</t>
  </si>
  <si>
    <t>Niepubliczne szkoły zawodowe - dotacje</t>
  </si>
  <si>
    <t>Dotacja celowa otrzymana z budżetu państwa na realizację własnych zadań bieżących gmin (związków gmin)</t>
  </si>
  <si>
    <t>Gospodarka odpadami</t>
  </si>
  <si>
    <t>Selektywna zbiórka i utylizacja odpadów</t>
  </si>
  <si>
    <t>Dotacje celowe otrzymane z gminy na zadania bieżące realizowane na podstawie porozumień (umów) między jednostkami samorządu terytorialnego</t>
  </si>
  <si>
    <t>Dotacje celowe otrzymane z gminy na inwestycje i zakupy inwestycyjne realizowane na podstawie porozumień (umów) między jednostkami samorządu terytorialnego</t>
  </si>
  <si>
    <t>Dotacje celowe otrzymane z budżetu państwa na realizację własnych zadań bieżących gmin (związków gmin)</t>
  </si>
  <si>
    <t>Utrzymanie szaletów</t>
  </si>
  <si>
    <t>Teatry dramatyczne i lalkowe</t>
  </si>
  <si>
    <t xml:space="preserve">Domy i ośrodki kultury, świetlice i kluby </t>
  </si>
  <si>
    <t>Zespół Pieśni i Tańca "Opole"</t>
  </si>
  <si>
    <t xml:space="preserve">Galerie i biura wystaw artystycznych </t>
  </si>
  <si>
    <t>Biblioteki</t>
  </si>
  <si>
    <t>Ogrody botaniczne i zoologiczne</t>
  </si>
  <si>
    <t>Zadania ratownictwa górskiego i wodnego</t>
  </si>
  <si>
    <t>Instytucje kultury fizycznej</t>
  </si>
  <si>
    <t>OGÓŁEM WYDATKI</t>
  </si>
  <si>
    <t>ROZCHODY</t>
  </si>
  <si>
    <t>Spłaty otrzymanych krajowych pożyczek i kredytów</t>
  </si>
  <si>
    <r>
      <t xml:space="preserve">Straż Miejska </t>
    </r>
    <r>
      <rPr>
        <i/>
        <sz val="10"/>
        <rFont val="Arial CE"/>
        <family val="2"/>
      </rPr>
      <t>- wydatki bieżące</t>
    </r>
  </si>
  <si>
    <t>Składki na ubezpieczenie zdrowotne opłacane za osoby pobierające niektóre świadczenia z pomocy społecznej</t>
  </si>
  <si>
    <t>Zespół Państwowych Placówek Kształcenia Plastycznego</t>
  </si>
  <si>
    <t>Odszkodowania z tytułu wypadków przy pracy</t>
  </si>
  <si>
    <t>Rezerwaty i pomniki przyrody</t>
  </si>
  <si>
    <t>Dotacja celowa otrzymana z budżetu państwa na zadania bieżące z zakresu administracji rządowej oraz inne zadania zlecone ustawami realizowane przez powiat</t>
  </si>
  <si>
    <t xml:space="preserve">Remonty, modernizacje i utrzymanie dróg </t>
  </si>
  <si>
    <t>Eksploatacja kanalizacji deszczowej</t>
  </si>
  <si>
    <t>Eksploatacja rowów komunalnych</t>
  </si>
  <si>
    <t>Koszty eksmisji</t>
  </si>
  <si>
    <t>Opracowania projektowe</t>
  </si>
  <si>
    <t>Utrzymanie cmentarzy</t>
  </si>
  <si>
    <t>Dotacja celowa otrzymana z budżetu państwa na zadania bieżące realizowane przez gminę na podstawie porozumień z organami administracji rządowej</t>
  </si>
  <si>
    <t>Dotacja celowa otrzymana z budżetu państwa na realizację zadań bieżących z zakresu administracji rządowej oraz innych zadań zleconych gminie (związkom gmin) ustawami</t>
  </si>
  <si>
    <t xml:space="preserve">Poradnie psychologiczno-pedagogiczne, w tym poradnie specjalistyczne </t>
  </si>
  <si>
    <t>Podatek dochodowy od osób fizycznych</t>
  </si>
  <si>
    <t>Podatek dochodowy od osób prawnych</t>
  </si>
  <si>
    <t xml:space="preserve">Wpłaty z tytułu odpłatnego nabycia prawa własności oraz prawa użytkowania wieczystego nieruchomości </t>
  </si>
  <si>
    <t>Plan na 2005 r.  Gmina</t>
  </si>
  <si>
    <t>Plan na 2005 r. Powiat</t>
  </si>
  <si>
    <r>
      <t xml:space="preserve">Plan na 2005 r. Miasto            </t>
    </r>
    <r>
      <rPr>
        <sz val="10"/>
        <rFont val="Arial CE"/>
        <family val="2"/>
      </rPr>
      <t xml:space="preserve">    (4+5)</t>
    </r>
  </si>
  <si>
    <t>Konserwacja i utrzymanie rowów melioracyjnych</t>
  </si>
  <si>
    <t xml:space="preserve">Utrzymanie dróg dojazdowych </t>
  </si>
  <si>
    <t>Rozbiórka budynków mieszkalnych i gospodarczych</t>
  </si>
  <si>
    <t>Wydatki bieżące (zakup i wdrożenie systemu finansowo-księgowego)</t>
  </si>
  <si>
    <t>Dofinansowanie kosztów działalności Warsztatów Terapii Zajęciowej</t>
  </si>
  <si>
    <t>Zespół Szkolno - Przedszkolny Nr 1 - Publiczna Szkoła Podstawowa Nr 28</t>
  </si>
  <si>
    <t>Zespół Szkolno-Przedszkolny Nr 1 - Przedszkole Publiczne Nr 36</t>
  </si>
  <si>
    <t>Dowóz dzieci niepełnosprawnych do ośrodków szkolno – wychowawczych</t>
  </si>
  <si>
    <t>Zakup oprogramowania dla systemu zbiorczego arkusza organizacji dla szkół</t>
  </si>
  <si>
    <t>Realizacja programu profilaktyki chorób układu krążenia</t>
  </si>
  <si>
    <t>Badania do celów sanitarno - epidemiologicznych</t>
  </si>
  <si>
    <t>Zwalczanie narkomanii</t>
  </si>
  <si>
    <t>Prowadzenie oddziału dziennego pobytu dla dzieci z porażeniem mózgowym i innymi schorzeniami układu nerwowego</t>
  </si>
  <si>
    <t>Pokrycie kosztów pobytu dzieci w placówkach opiekuńczo - wychowawczych poza powiatem Opole</t>
  </si>
  <si>
    <t>Realizacja zadania w zakresie promocji i organizacji wolontariatu</t>
  </si>
  <si>
    <t xml:space="preserve">Realizacja zadania w zakresie promocji zatrudnienia i aktywizacji osób pozostających bez pracy i zagrożonych zwolnieniem z pracy </t>
  </si>
  <si>
    <t>Realizacja zadania w zakresie działania na rzecz osób niepełnosprawnych</t>
  </si>
  <si>
    <t>Realizacja zadania w zakresie reintegracji społecznej i zawodowej osób wykluczonych społecznie</t>
  </si>
  <si>
    <t>Zespół Szkolno-Przedszkolny Nr 1 - Publiczna Szkoła Podstawowa Nr 28</t>
  </si>
  <si>
    <t>Miejska Poradnia Psychologiczno - Pedagogiczna</t>
  </si>
  <si>
    <t>Zakupy ławek i koszy na śmieci</t>
  </si>
  <si>
    <t>Konserwacja placów zabaw na terenie gminy</t>
  </si>
  <si>
    <t>Interwencyjne porządkowanie terenów zieleni</t>
  </si>
  <si>
    <t>Remonty szaletów</t>
  </si>
  <si>
    <t>Ochrona i konserwacja zabytków</t>
  </si>
  <si>
    <t>Zagospodarowanie terenów akwenów Silesia i Malina</t>
  </si>
  <si>
    <t>Dotacje celowe otrzymane z powiatu na zadania bieżące realizowane na podstawie porozumień (umów) między jednostkami samorządu terytorialnego</t>
  </si>
  <si>
    <t xml:space="preserve">Pozostałe odsetki </t>
  </si>
  <si>
    <t>Środki na usamodzielnienie i kontynuację nauki wychowanków placówek opiekuńczo - wychowawczych</t>
  </si>
  <si>
    <t>0450</t>
  </si>
  <si>
    <t>Wpływy z opłaty administracyjnej za czynności urzędowe</t>
  </si>
  <si>
    <t xml:space="preserve">Zespół Szkół Zawodowych im.Staszica </t>
  </si>
  <si>
    <t xml:space="preserve">Przychody z zaciągniętych pożyczek i kredytów na rynku krajowym (pożyczki na prefinansowanie wydatków z funduszy UE) </t>
  </si>
  <si>
    <t>Część równoważąca subwencji ogólnej dla powiatów</t>
  </si>
  <si>
    <t>Wpłata do budżetu państwa</t>
  </si>
  <si>
    <t>Opracowanie programu rozwoju oświaty w Opolu wg procedury POST</t>
  </si>
  <si>
    <t>Zakup sprzętu dla szkół na potrzeby "Nowej matury"</t>
  </si>
  <si>
    <t>Zakup sprzętu dla szkół na potrzeby przygotowania uczniów do nowego egzaminu potwierdzającego kwalifikacje zawodowe</t>
  </si>
  <si>
    <t>Fundusz Stypendialny Prezydenta dla uczniów za osiągnięcia w nauce</t>
  </si>
  <si>
    <t>Dofinansowanie zadań z zakresu opieki paliatywno - hospicyjnej</t>
  </si>
  <si>
    <t>Dopłaty związane z odprowadzaniem ścieków z gospodarstw domowych</t>
  </si>
  <si>
    <r>
      <t>Opolski Teatr Lalki i Aktora</t>
    </r>
    <r>
      <rPr>
        <i/>
        <sz val="10"/>
        <rFont val="Arial CE"/>
        <family val="2"/>
      </rPr>
      <t xml:space="preserve"> - dotacja na organizację XXII OFTL</t>
    </r>
  </si>
  <si>
    <t>Program poprawy bezpieczeństwa ruchu drogowego - GAMBIT OPOLSKI</t>
  </si>
  <si>
    <t>Wykonanie projektu i budowa ekranów akustycznych przy Obwodnicy Północnej - od ul.Gminnej</t>
  </si>
  <si>
    <t>Budowa wiaduktu w ciągu ul.Ozimskiej nad linią PKP (opracowanie dokumentacji)</t>
  </si>
  <si>
    <t xml:space="preserve">Modernizacja ul.Styki wraz z budową kanalizacji deszczowej </t>
  </si>
  <si>
    <t>Opracowanie koncepcji i projektu technicznego przebudowy wiaduktu na ul.Wschodniej</t>
  </si>
  <si>
    <t>Przebudowa jezdni ul.Partyzanckiej i Kurpiowskiej wraz z budową kanalizacji deszczowej związane z realizacją projektu ISPA</t>
  </si>
  <si>
    <t>Budowa zatoki autobusowej w ciągu ul.Częstochowskiej</t>
  </si>
  <si>
    <t>Dokumentacja przyszłościowa, w tym dla projektów finansowanych z funduszy strukturalnych</t>
  </si>
  <si>
    <t>Budowa parkingu na Wyspie Bolko</t>
  </si>
  <si>
    <t>Dotacja celowa otrzymana z budżetu państwa na inwestycje i zakupy inwestycyjne z zakresu administracji rządowej oraz inne zadania zlecone ustawami realizowane przez powiat - zakupy inwestycyjne sprzętu</t>
  </si>
  <si>
    <t>Rozbudowa cmentarza komunalnego - Półwieś - etap I</t>
  </si>
  <si>
    <t>Przebudowa przepompowni wód drenażowych na cmentarzu komunalnym w Opolu-Półwsi</t>
  </si>
  <si>
    <t>Komputeryzacja Urzędu Miasta</t>
  </si>
  <si>
    <t>Zakupy inwestycyjne sprzętu</t>
  </si>
  <si>
    <t>Adaptacja budynku przy ul.Budowlanych na archiwum zakładowe - etap II</t>
  </si>
  <si>
    <t>Zakup syren alarmowych</t>
  </si>
  <si>
    <t>Budowa Centrum Powiadamiania Ratunkowego</t>
  </si>
  <si>
    <t>Zakup urządzenia do wytwarzania mieszanek tlenowych dla płetwonurków</t>
  </si>
  <si>
    <t>PSP Nr 2 - termomodernizacja obiektu</t>
  </si>
  <si>
    <t>PSP Nr 5 - termomodernizacja obiektu</t>
  </si>
  <si>
    <t>PSP Nr 20 - termomodernizacja obiektu</t>
  </si>
  <si>
    <t xml:space="preserve">PSP Nr 21 - termomodernizacja obiektu </t>
  </si>
  <si>
    <t>PSP Nr 24 - wykonanie wjazdu do szkoły i boiska</t>
  </si>
  <si>
    <t>Centrum Kształcenia Specjalnego - adaptacja obiektu żłobka przy ul.Bytnara Rudego</t>
  </si>
  <si>
    <t>PG Nr 2 - termomodernizacja obiektu</t>
  </si>
  <si>
    <t>PLO Nr II - termomodernizacja obiektu</t>
  </si>
  <si>
    <t>Zespół Szkół Ogólnokształcących - hala namiotowa</t>
  </si>
  <si>
    <t>Zespół Szkół Ogólnokształcących - termomodernizacja obiektu</t>
  </si>
  <si>
    <t>Lecznictwo ambulatoryjne</t>
  </si>
  <si>
    <t>SP ZOZ "Śródmieście" - zakup urządzeń medycznych</t>
  </si>
  <si>
    <t>Ośrodek Readaptacji Społecznej "Szansa" - wymiana instalacji elektrycznej</t>
  </si>
  <si>
    <t>Doświetlenie ulic</t>
  </si>
  <si>
    <t>Dokumentacja przyszłościowa</t>
  </si>
  <si>
    <t>Inwestycje z udziałem ludności</t>
  </si>
  <si>
    <t>Budowa kanalizacji deszczowej w ul.Podlesie - etap II</t>
  </si>
  <si>
    <t>Budowa urządzeń podczyszczających ścieki deszczowe odprowadzane ze zlewni ul.Katowickiej i "dzielnicy generalskiej"</t>
  </si>
  <si>
    <t>Budowa urządzeń podczyszczających ścieki deszczowe pochodzące z dzielnicy "ZWM" i Chabry</t>
  </si>
  <si>
    <t xml:space="preserve">Budowa kanalizacji sanitarnej i deszczowej ul.Kwiatkowskiego i ul.Broniewskiego </t>
  </si>
  <si>
    <t>Budowa sieci wodociągowej w ul.Jeżynowej i ul.Suchoborskiej</t>
  </si>
  <si>
    <t xml:space="preserve">Galeria Sztuki Współczesnej - modernizacja elewacji budynku </t>
  </si>
  <si>
    <t>Kryta pływalnia "AKWARIUM" (przebudowa przyłącza wod.-kan.)</t>
  </si>
  <si>
    <t>Modernizacja stadionu "Gwardia"</t>
  </si>
  <si>
    <t>Sztuczne lodowisko "TOROPOL" - remont 2 szt. sprężarek chłodniczych</t>
  </si>
  <si>
    <t xml:space="preserve">Modernizacja stadionu żużlowego przy ul.Wschodniej - wieża sędziowska </t>
  </si>
  <si>
    <t>Budowa obwodnicy północnej, w tym: odc. od ul. Oleskiej do ul. Strzeleckiej</t>
  </si>
  <si>
    <t xml:space="preserve">Budowa węzła komunikacyjnego ul.Niemodlińska </t>
  </si>
  <si>
    <t>Przebudowa wiaduktu i układu komunikacyjnego oraz remont wiaduktu żelbetowego w ciągu ul.Reymonta</t>
  </si>
  <si>
    <t>Zintegrowany system zarządzania miastem dla Opola - zakup i wdrożenie systemu finansowo - księgowego</t>
  </si>
  <si>
    <t>Realizacja projektu „eurząd dla mieszkańca Opolszczyzny”</t>
  </si>
  <si>
    <t>Rozbudowa Składowiska Odpadów Komunalnych, II kwatera składowiska - 1 etap</t>
  </si>
  <si>
    <t xml:space="preserve">Budowa separatorów na wylotach kanalizacji deszczowej </t>
  </si>
  <si>
    <t>Uzbrojenie terenów w rejonie ulicy Lwowskiej</t>
  </si>
  <si>
    <t>Opolski Teatr Lalki i Aktora - budowa budynku zaplecza technicznego</t>
  </si>
  <si>
    <t>Rozbudowa amfiteatru 1000-lecia</t>
  </si>
  <si>
    <t>Modernizacja basenu letniego Plac Róż</t>
  </si>
  <si>
    <t>Kontrakt nr 1: Budowa sieci kanalizacyjnej w miejscowościach: Folwark, Chrzowice, Chmielowice, Żerkowice, Komprachcice-Osiny, Polska Nowa Wieś</t>
  </si>
  <si>
    <t xml:space="preserve">Kontrakt nr 2: Budowa sieci kanalizacyjnej w miejscowościach: Chrząstowice, Dębska Kuźnia, Przywory, Kąty Opolskie oraz w dzielnicy Opola: Grotowice; Kolektora ściekowego "K" w Opolu; ujęć wodnych i zbiorników retencyjnych na Stacji Uzdatniania Wody Grotowice </t>
  </si>
  <si>
    <t>Kontrakt nr 3: Budowa sieci kanalizacyjnej w miejscowościach: Wrzoski-Chróścina, Karczów, Chróścina-Mechnice, Dąbrowa-Ciepielowice, Sławice oraz w dzielnicach Opola: Półwieś, Bierkowice</t>
  </si>
  <si>
    <t>Kontrakt nr 4: Budowa sieci kanalizacyjnej w miejscowościach: Suchy Bór, Kępa, Luboszyce, Biadacz oraz w dzielnicach Opola: Groszowice, Malina, Gosławice, Nowa Wieś Królewska, Zakrzów-Wróblin; magistrali wodociągowej "Południe" w Opolu</t>
  </si>
  <si>
    <t>Kontrakty usługowe nr 5, 6a, 6b: Pomoc techniczna - przygotowanie dokumentacji przetargowej</t>
  </si>
  <si>
    <t>Kontrakt nr 7: Nadzór nad realizacją Projektu - Inżynier Kontraktu</t>
  </si>
  <si>
    <t>Remont mostu Piastowskiego</t>
  </si>
  <si>
    <t xml:space="preserve">Przebudowa skrzyżowania ulic: Spychalskiego - Wrocławska - Pl.Piłsudskiego </t>
  </si>
  <si>
    <t xml:space="preserve">Remont domu przedpogrzebowego na cmentarzu komunalnym przy ul.Zielonej </t>
  </si>
  <si>
    <t xml:space="preserve">Remonty budynków Urzędu Miasta </t>
  </si>
  <si>
    <t>Remont sekretariatu nr 1</t>
  </si>
  <si>
    <t>Rozbiórka wiaty murowanej i blaszanej oraz portierni przy ul.Budowalnych 4</t>
  </si>
  <si>
    <t>PSP Nr 29 - remont dachu segmentu sportowego</t>
  </si>
  <si>
    <t>Zespół Szkół im. Prymasa Tysiąclecia - remont dachu</t>
  </si>
  <si>
    <t>Centrum Kształcenia Praktycznego - remont segmentu B</t>
  </si>
  <si>
    <t xml:space="preserve">Centrum Kształcenia Praktycznego - zakup wyposażenia </t>
  </si>
  <si>
    <t>Remont SP ZOZ Śródmieście</t>
  </si>
  <si>
    <t xml:space="preserve">Żłobek - Pomnik Matki Polki - remont dachu </t>
  </si>
  <si>
    <t>Remont kanału deszczowego w ul.Kusocińskiego</t>
  </si>
  <si>
    <t>Remont kanalizacji deszczowej</t>
  </si>
  <si>
    <t>Remonty interwencyjne obiektów zabytkowych</t>
  </si>
  <si>
    <t>Remonty boisk sportowych</t>
  </si>
  <si>
    <r>
      <t>Dom Pomocy Społecznej dla Kombatantów</t>
    </r>
    <r>
      <rPr>
        <i/>
        <sz val="10"/>
        <rFont val="Arial CE"/>
        <family val="2"/>
      </rPr>
      <t xml:space="preserve"> - dotacja celowa otrzymana z budżetu państwa na realizację bieżących zadań własnych powiatu</t>
    </r>
  </si>
  <si>
    <r>
      <t>Dom Pomocy Społecznej w Opolu, ul.Szpitalna 17</t>
    </r>
    <r>
      <rPr>
        <i/>
        <sz val="10"/>
        <rFont val="Arial CE"/>
        <family val="2"/>
      </rPr>
      <t xml:space="preserve"> - dotacja celowa otrzymana z budżetu państwa  na realizacje bieżących zadań własnych powiatu</t>
    </r>
  </si>
  <si>
    <r>
      <t>Środowiskowy Dom Samopomocy w Opolu przy ul.Stoińskiego 8</t>
    </r>
    <r>
      <rPr>
        <i/>
        <sz val="10"/>
        <rFont val="Arial CE"/>
        <family val="2"/>
      </rPr>
      <t xml:space="preserve"> -</t>
    </r>
    <r>
      <rPr>
        <b/>
        <i/>
        <sz val="10"/>
        <rFont val="Arial CE"/>
        <family val="2"/>
      </rPr>
      <t xml:space="preserve"> </t>
    </r>
    <r>
      <rPr>
        <i/>
        <sz val="10"/>
        <rFont val="Arial CE"/>
        <family val="2"/>
      </rPr>
      <t>dotacja celowa otrzymana z budżetu państwa na realizację zadań bieżących z zakresu administracji rządowej oraz innych zadań zleconych gminie (związkom gmin) ustawami</t>
    </r>
  </si>
  <si>
    <r>
      <t>Środowiskowy Dom Samopomocy w Opolu przy ul.Mielęckiego 4a</t>
    </r>
    <r>
      <rPr>
        <i/>
        <sz val="10"/>
        <rFont val="Arial CE"/>
        <family val="2"/>
      </rPr>
      <t xml:space="preserve"> -</t>
    </r>
    <r>
      <rPr>
        <b/>
        <i/>
        <sz val="10"/>
        <rFont val="Arial CE"/>
        <family val="2"/>
      </rPr>
      <t xml:space="preserve"> </t>
    </r>
    <r>
      <rPr>
        <i/>
        <sz val="10"/>
        <rFont val="Arial CE"/>
        <family val="2"/>
      </rPr>
      <t>dotacja celowa otrzymana z budżetu państwa na realizację zadań bieżących z zakresu administracji rządowej oraz innych zadań zleconych gminie (związkom gmin) ustawami</t>
    </r>
  </si>
  <si>
    <r>
      <t>Komenda Miejska Państwowej Straży Pożarnej</t>
    </r>
    <r>
      <rPr>
        <i/>
        <sz val="10"/>
        <rFont val="Arial CE"/>
        <family val="2"/>
      </rPr>
      <t xml:space="preserve"> - dotacja celowa otrzymana z budżetu państwa na zadania bieżące z zakresu administracji rządowej oraz inne zadania zlecone ustawami realizowane przez powiat</t>
    </r>
  </si>
  <si>
    <r>
      <t>Ogród Zoologiczny</t>
    </r>
    <r>
      <rPr>
        <i/>
        <sz val="10"/>
        <rFont val="Arial CE"/>
        <family val="2"/>
      </rPr>
      <t xml:space="preserve"> - wydatki bieżące</t>
    </r>
  </si>
  <si>
    <t>Budowa zespołu boisk do siatkówki plażowej na terenie akewnu Silesia</t>
  </si>
  <si>
    <t>Remonty szkolnych boisk sportowych</t>
  </si>
  <si>
    <t>Fundusz Spójności/ISPA - utrzymanie biura PIU - wydatki bieżące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</si>
</sst>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  <numFmt numFmtId="176" formatCode="0.E+00"/>
    <numFmt numFmtId="177" formatCode="#,##0.000"/>
    <numFmt numFmtId="178" formatCode="0.0%;\(0.0%\)"/>
  </numFmts>
  <fonts count="17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sz val="10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0" fillId="0" borderId="2" xfId="0" applyNumberFormat="1" applyFont="1" applyBorder="1" applyAlignment="1" quotePrefix="1">
      <alignment horizontal="center" vertical="center" wrapText="1"/>
    </xf>
    <xf numFmtId="3" fontId="0" fillId="0" borderId="2" xfId="0" applyNumberFormat="1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" fontId="0" fillId="0" borderId="2" xfId="0" applyNumberFormat="1" applyFont="1" applyFill="1" applyBorder="1" applyAlignment="1" quotePrefix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1" fontId="0" fillId="0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1" fontId="0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8" fillId="2" borderId="1" xfId="0" applyNumberFormat="1" applyFont="1" applyFill="1" applyBorder="1" applyAlignment="1" quotePrefix="1">
      <alignment horizontal="center" vertical="center" wrapText="1"/>
    </xf>
    <xf numFmtId="0" fontId="8" fillId="0" borderId="0" xfId="0" applyFont="1" applyFill="1" applyAlignment="1">
      <alignment/>
    </xf>
    <xf numFmtId="1" fontId="8" fillId="0" borderId="2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3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right" vertical="center" wrapText="1"/>
    </xf>
    <xf numFmtId="49" fontId="12" fillId="0" borderId="3" xfId="0" applyNumberFormat="1" applyFont="1" applyFill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left" vertical="center" wrapText="1"/>
    </xf>
    <xf numFmtId="3" fontId="10" fillId="0" borderId="3" xfId="0" applyNumberFormat="1" applyFont="1" applyFill="1" applyBorder="1" applyAlignment="1">
      <alignment horizontal="right" vertical="center" wrapText="1"/>
    </xf>
    <xf numFmtId="49" fontId="12" fillId="0" borderId="3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/>
    </xf>
    <xf numFmtId="3" fontId="0" fillId="0" borderId="2" xfId="0" applyNumberFormat="1" applyFont="1" applyFill="1" applyBorder="1" applyAlignment="1" quotePrefix="1">
      <alignment horizontal="center" vertical="center" wrapText="1"/>
    </xf>
    <xf numFmtId="3" fontId="0" fillId="0" borderId="5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 vertical="center" wrapText="1"/>
    </xf>
    <xf numFmtId="3" fontId="0" fillId="0" borderId="0" xfId="0" applyNumberFormat="1" applyFont="1" applyFill="1" applyAlignment="1">
      <alignment/>
    </xf>
    <xf numFmtId="1" fontId="0" fillId="0" borderId="6" xfId="0" applyNumberFormat="1" applyFont="1" applyBorder="1" applyAlignment="1" quotePrefix="1">
      <alignment horizontal="center" vertical="center" wrapText="1"/>
    </xf>
    <xf numFmtId="3" fontId="0" fillId="0" borderId="6" xfId="0" applyNumberFormat="1" applyFont="1" applyBorder="1" applyAlignment="1">
      <alignment horizontal="left" vertical="center" wrapText="1"/>
    </xf>
    <xf numFmtId="3" fontId="0" fillId="0" borderId="7" xfId="0" applyNumberFormat="1" applyFont="1" applyBorder="1" applyAlignment="1">
      <alignment horizontal="left" vertical="center" wrapText="1"/>
    </xf>
    <xf numFmtId="3" fontId="0" fillId="0" borderId="4" xfId="0" applyNumberFormat="1" applyFont="1" applyBorder="1" applyAlignment="1">
      <alignment horizontal="left" vertical="center" wrapText="1"/>
    </xf>
    <xf numFmtId="1" fontId="0" fillId="0" borderId="5" xfId="0" applyNumberFormat="1" applyFont="1" applyFill="1" applyBorder="1" applyAlignment="1" quotePrefix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vertical="center" wrapText="1"/>
    </xf>
    <xf numFmtId="1" fontId="0" fillId="0" borderId="6" xfId="0" applyNumberFormat="1" applyFont="1" applyFill="1" applyBorder="1" applyAlignment="1">
      <alignment horizontal="center" vertical="center" wrapText="1"/>
    </xf>
    <xf numFmtId="1" fontId="8" fillId="2" borderId="8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1" fontId="0" fillId="0" borderId="9" xfId="0" applyNumberFormat="1" applyFont="1" applyBorder="1" applyAlignment="1">
      <alignment horizontal="center" vertical="center" wrapText="1"/>
    </xf>
    <xf numFmtId="1" fontId="8" fillId="2" borderId="6" xfId="0" applyNumberFormat="1" applyFont="1" applyFill="1" applyBorder="1" applyAlignment="1">
      <alignment horizontal="center" vertical="center" wrapText="1"/>
    </xf>
    <xf numFmtId="1" fontId="0" fillId="2" borderId="6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vertical="center" wrapText="1"/>
    </xf>
    <xf numFmtId="3" fontId="8" fillId="2" borderId="6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Fill="1" applyBorder="1" applyAlignment="1" quotePrefix="1">
      <alignment horizontal="center" vertical="center" wrapText="1"/>
    </xf>
    <xf numFmtId="3" fontId="0" fillId="0" borderId="1" xfId="0" applyNumberFormat="1" applyFont="1" applyBorder="1" applyAlignment="1">
      <alignment horizontal="left" vertical="center" wrapText="1"/>
    </xf>
    <xf numFmtId="3" fontId="16" fillId="0" borderId="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center" vertical="center" wrapText="1"/>
    </xf>
    <xf numFmtId="1" fontId="8" fillId="0" borderId="3" xfId="0" applyNumberFormat="1" applyFont="1" applyFill="1" applyBorder="1" applyAlignment="1" quotePrefix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0" fillId="2" borderId="8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right" vertical="center" wrapText="1"/>
    </xf>
    <xf numFmtId="3" fontId="8" fillId="2" borderId="8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 vertical="center" wrapText="1"/>
    </xf>
    <xf numFmtId="3" fontId="12" fillId="0" borderId="3" xfId="0" applyNumberFormat="1" applyFont="1" applyBorder="1" applyAlignment="1">
      <alignment horizontal="right" vertical="center" wrapText="1"/>
    </xf>
    <xf numFmtId="3" fontId="8" fillId="0" borderId="3" xfId="0" applyNumberFormat="1" applyFont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vertical="center" wrapText="1"/>
    </xf>
    <xf numFmtId="3" fontId="10" fillId="0" borderId="3" xfId="0" applyNumberFormat="1" applyFont="1" applyBorder="1" applyAlignment="1">
      <alignment horizontal="right" vertical="center" wrapText="1"/>
    </xf>
    <xf numFmtId="3" fontId="12" fillId="0" borderId="9" xfId="0" applyNumberFormat="1" applyFont="1" applyFill="1" applyBorder="1" applyAlignment="1">
      <alignment horizontal="right" vertical="center" wrapText="1"/>
    </xf>
    <xf numFmtId="3" fontId="14" fillId="2" borderId="8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/>
    </xf>
    <xf numFmtId="3" fontId="11" fillId="2" borderId="9" xfId="0" applyNumberFormat="1" applyFont="1" applyFill="1" applyBorder="1" applyAlignment="1">
      <alignment horizontal="center" vertical="center" wrapText="1"/>
    </xf>
    <xf numFmtId="3" fontId="11" fillId="2" borderId="11" xfId="0" applyNumberFormat="1" applyFont="1" applyFill="1" applyBorder="1" applyAlignment="1">
      <alignment horizontal="center" vertical="center" wrapText="1"/>
    </xf>
    <xf numFmtId="3" fontId="11" fillId="2" borderId="10" xfId="0" applyNumberFormat="1" applyFont="1" applyFill="1" applyBorder="1" applyAlignment="1">
      <alignment horizontal="center" vertical="center" wrapText="1"/>
    </xf>
    <xf numFmtId="3" fontId="11" fillId="2" borderId="7" xfId="0" applyNumberFormat="1" applyFont="1" applyFill="1" applyBorder="1" applyAlignment="1">
      <alignment horizontal="center" vertical="center" wrapText="1"/>
    </xf>
    <xf numFmtId="3" fontId="11" fillId="2" borderId="8" xfId="0" applyNumberFormat="1" applyFont="1" applyFill="1" applyBorder="1" applyAlignment="1">
      <alignment horizontal="center" vertical="center" wrapText="1"/>
    </xf>
    <xf numFmtId="3" fontId="11" fillId="2" borderId="12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1" fontId="8" fillId="0" borderId="8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GminnyF" xfId="21"/>
    <cellStyle name="_laroux_INFOR99" xfId="22"/>
    <cellStyle name="_laroux_Infor99a" xfId="23"/>
    <cellStyle name="_laroux_INFOR99B" xfId="24"/>
    <cellStyle name="_laroux_inwest.98-zal 3" xfId="25"/>
    <cellStyle name="_laroux_inwest.powodz" xfId="26"/>
    <cellStyle name="_laroux_INWEST99" xfId="27"/>
    <cellStyle name="_laroux_KOREKTA4" xfId="28"/>
    <cellStyle name="_laroux_korVI99a" xfId="29"/>
    <cellStyle name="_laroux_korVI99b" xfId="30"/>
    <cellStyle name="_laroux_SPRAW97R" xfId="31"/>
    <cellStyle name="_laroux_SPRAW98A" xfId="32"/>
    <cellStyle name="_laroux_SPRAW98R" xfId="33"/>
    <cellStyle name="_laroux_Tabela nr3 (2)" xfId="34"/>
    <cellStyle name="_laroux_UKWYD98A" xfId="35"/>
    <cellStyle name="_laroux_unia euro." xfId="36"/>
    <cellStyle name="_laroux_Wyd§-30.11 (2)" xfId="37"/>
    <cellStyle name="_laroux_Wyd§-30.9-(2)aktualne (2)" xfId="38"/>
    <cellStyle name="_laroux_Wyd§-31.12.98r (2)" xfId="39"/>
    <cellStyle name="_laroux_WYDAT98" xfId="40"/>
    <cellStyle name="_laroux_WYDATKI-jedn. (2)" xfId="41"/>
    <cellStyle name="_laroux_WYKRMP98" xfId="42"/>
    <cellStyle name="_laroux_Wyn.i zatr. j.org. 96-98 (2)" xfId="43"/>
    <cellStyle name="_laroux_ZAŁ NR 1" xfId="44"/>
    <cellStyle name="_laroux_zał. 1 wyd" xfId="45"/>
    <cellStyle name="_laroux_ZAŁ. NR 14" xfId="46"/>
    <cellStyle name="_laroux_ZAŁ. NR 7" xfId="47"/>
    <cellStyle name="_laroux_ZAŁ. NR 8" xfId="48"/>
    <cellStyle name="_laroux_ZAŁ. NR 9" xfId="49"/>
    <cellStyle name="_laroux_zał.3" xfId="50"/>
    <cellStyle name="_laroux_ZATRUD" xfId="51"/>
    <cellStyle name="_laroux_Zeszyt1" xfId="52"/>
    <cellStyle name="Comma [0]_laroux" xfId="53"/>
    <cellStyle name="Comma_laroux" xfId="54"/>
    <cellStyle name="Currency [0]_laroux" xfId="55"/>
    <cellStyle name="Currency_laroux" xfId="56"/>
    <cellStyle name="Comma" xfId="57"/>
    <cellStyle name="Comma [0]" xfId="58"/>
    <cellStyle name="Hyperlink" xfId="59"/>
    <cellStyle name="Normal_laroux" xfId="60"/>
    <cellStyle name="normální_laroux" xfId="61"/>
    <cellStyle name="Followed Hyperlink" xfId="62"/>
    <cellStyle name="Percent" xfId="63"/>
    <cellStyle name="Currency" xfId="64"/>
    <cellStyle name="Currency [0]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HOME\Planowan\xls\2000%20ROK\SPR\STAROCIE\INFOR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Korekty%202000\SPR\STAROCIE\INFOR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xls\1999%20ROK\Sprawozdania%201999\SPR\STAROCIE\SPRAW97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1%20ROK\Wstepny%20projekt\1999%20ROK\Projekt%20bud&#380;etu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I52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625" style="6" customWidth="1"/>
    <col min="2" max="2" width="9.125" style="6" customWidth="1"/>
    <col min="3" max="3" width="61.625" style="6" customWidth="1"/>
    <col min="4" max="6" width="17.75390625" style="6" customWidth="1"/>
    <col min="7" max="7" width="12.00390625" style="6" bestFit="1" customWidth="1"/>
    <col min="8" max="8" width="11.125" style="6" bestFit="1" customWidth="1"/>
    <col min="9" max="16384" width="9.125" style="6" customWidth="1"/>
  </cols>
  <sheetData>
    <row r="1" spans="1:6" s="12" customFormat="1" ht="50.25" customHeight="1">
      <c r="A1" s="21" t="s">
        <v>93</v>
      </c>
      <c r="B1" s="21" t="s">
        <v>94</v>
      </c>
      <c r="C1" s="21" t="s">
        <v>95</v>
      </c>
      <c r="D1" s="21" t="s">
        <v>399</v>
      </c>
      <c r="E1" s="21" t="s">
        <v>400</v>
      </c>
      <c r="F1" s="21" t="s">
        <v>401</v>
      </c>
    </row>
    <row r="2" spans="1:6" s="2" customFormat="1" ht="11.25">
      <c r="A2" s="1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</row>
    <row r="3" spans="1:9" s="12" customFormat="1" ht="21.75" customHeight="1">
      <c r="A3" s="25">
        <v>600</v>
      </c>
      <c r="B3" s="17"/>
      <c r="C3" s="18" t="s">
        <v>103</v>
      </c>
      <c r="D3" s="18">
        <f>SUM(D4:D4)</f>
        <v>310000</v>
      </c>
      <c r="E3" s="18">
        <f>SUM(E4:E4)</f>
        <v>0</v>
      </c>
      <c r="F3" s="18">
        <f>D3+E3</f>
        <v>310000</v>
      </c>
      <c r="H3" s="55"/>
      <c r="I3" s="55"/>
    </row>
    <row r="4" spans="1:9" ht="12.75">
      <c r="A4" s="84"/>
      <c r="B4" s="85" t="s">
        <v>142</v>
      </c>
      <c r="C4" s="86" t="s">
        <v>98</v>
      </c>
      <c r="D4" s="39">
        <v>310000</v>
      </c>
      <c r="E4" s="39"/>
      <c r="F4" s="40">
        <f>D4+E4</f>
        <v>310000</v>
      </c>
      <c r="H4" s="55"/>
      <c r="I4" s="55"/>
    </row>
    <row r="5" spans="1:9" s="12" customFormat="1" ht="21.75" customHeight="1">
      <c r="A5" s="17">
        <v>700</v>
      </c>
      <c r="B5" s="17"/>
      <c r="C5" s="18" t="s">
        <v>104</v>
      </c>
      <c r="D5" s="18">
        <f>SUM(D6:D13)</f>
        <v>40650000</v>
      </c>
      <c r="E5" s="18">
        <f>SUM(E6:E13)</f>
        <v>802400</v>
      </c>
      <c r="F5" s="18">
        <f aca="true" t="shared" si="0" ref="F5:F77">D5+E5</f>
        <v>41452400</v>
      </c>
      <c r="H5" s="55"/>
      <c r="I5" s="55"/>
    </row>
    <row r="6" spans="1:9" s="9" customFormat="1" ht="25.5">
      <c r="A6" s="70"/>
      <c r="B6" s="3" t="s">
        <v>143</v>
      </c>
      <c r="C6" s="4" t="s">
        <v>105</v>
      </c>
      <c r="D6" s="8">
        <v>21200000</v>
      </c>
      <c r="E6" s="8"/>
      <c r="F6" s="8">
        <f t="shared" si="0"/>
        <v>21200000</v>
      </c>
      <c r="H6" s="55"/>
      <c r="I6" s="55"/>
    </row>
    <row r="7" spans="1:9" ht="51">
      <c r="A7" s="66"/>
      <c r="B7" s="3" t="s">
        <v>144</v>
      </c>
      <c r="C7" s="4" t="s">
        <v>76</v>
      </c>
      <c r="D7" s="5">
        <v>1200000</v>
      </c>
      <c r="E7" s="5"/>
      <c r="F7" s="8">
        <f t="shared" si="0"/>
        <v>1200000</v>
      </c>
      <c r="H7" s="55"/>
      <c r="I7" s="55"/>
    </row>
    <row r="8" spans="1:9" ht="25.5">
      <c r="A8" s="66"/>
      <c r="B8" s="3" t="s">
        <v>145</v>
      </c>
      <c r="C8" s="4" t="s">
        <v>77</v>
      </c>
      <c r="D8" s="5">
        <v>50000</v>
      </c>
      <c r="E8" s="87"/>
      <c r="F8" s="8">
        <f t="shared" si="0"/>
        <v>50000</v>
      </c>
      <c r="H8" s="55"/>
      <c r="I8" s="55"/>
    </row>
    <row r="9" spans="1:9" s="12" customFormat="1" ht="25.5">
      <c r="A9" s="10"/>
      <c r="B9" s="3" t="s">
        <v>146</v>
      </c>
      <c r="C9" s="4" t="s">
        <v>398</v>
      </c>
      <c r="D9" s="5">
        <v>17200000</v>
      </c>
      <c r="E9" s="87"/>
      <c r="F9" s="8">
        <f t="shared" si="0"/>
        <v>17200000</v>
      </c>
      <c r="G9" s="11"/>
      <c r="H9" s="55"/>
      <c r="I9" s="55"/>
    </row>
    <row r="10" spans="1:9" s="12" customFormat="1" ht="12.75">
      <c r="A10" s="10"/>
      <c r="B10" s="3" t="s">
        <v>164</v>
      </c>
      <c r="C10" s="4" t="s">
        <v>429</v>
      </c>
      <c r="D10" s="5">
        <v>200000</v>
      </c>
      <c r="E10" s="5"/>
      <c r="F10" s="8">
        <f t="shared" si="0"/>
        <v>200000</v>
      </c>
      <c r="G10" s="11"/>
      <c r="H10" s="55"/>
      <c r="I10" s="55"/>
    </row>
    <row r="11" spans="1:9" s="12" customFormat="1" ht="12.75">
      <c r="A11" s="10"/>
      <c r="B11" s="3" t="s">
        <v>147</v>
      </c>
      <c r="C11" s="4" t="s">
        <v>106</v>
      </c>
      <c r="D11" s="5">
        <v>800000</v>
      </c>
      <c r="E11" s="5"/>
      <c r="F11" s="8">
        <f t="shared" si="0"/>
        <v>800000</v>
      </c>
      <c r="G11" s="11"/>
      <c r="H11" s="55"/>
      <c r="I11" s="55"/>
    </row>
    <row r="12" spans="1:9" s="12" customFormat="1" ht="38.25">
      <c r="A12" s="10"/>
      <c r="B12" s="66">
        <v>2110</v>
      </c>
      <c r="C12" s="4" t="s">
        <v>99</v>
      </c>
      <c r="D12" s="5"/>
      <c r="E12" s="5">
        <v>80000</v>
      </c>
      <c r="F12" s="8">
        <f t="shared" si="0"/>
        <v>80000</v>
      </c>
      <c r="G12" s="11"/>
      <c r="H12" s="55"/>
      <c r="I12" s="55"/>
    </row>
    <row r="13" spans="1:9" s="12" customFormat="1" ht="38.25">
      <c r="A13" s="10"/>
      <c r="B13" s="66">
        <v>2360</v>
      </c>
      <c r="C13" s="4" t="s">
        <v>351</v>
      </c>
      <c r="D13" s="5"/>
      <c r="E13" s="5">
        <v>722400</v>
      </c>
      <c r="F13" s="8">
        <f t="shared" si="0"/>
        <v>722400</v>
      </c>
      <c r="G13" s="11"/>
      <c r="H13" s="55"/>
      <c r="I13" s="55"/>
    </row>
    <row r="14" spans="1:9" s="12" customFormat="1" ht="21.75" customHeight="1">
      <c r="A14" s="17">
        <v>710</v>
      </c>
      <c r="B14" s="75"/>
      <c r="C14" s="82" t="s">
        <v>107</v>
      </c>
      <c r="D14" s="18">
        <f>SUM(D15:D18)</f>
        <v>603500</v>
      </c>
      <c r="E14" s="18">
        <f>SUM(E15:E18)</f>
        <v>325000</v>
      </c>
      <c r="F14" s="18">
        <f>D14+E14</f>
        <v>928500</v>
      </c>
      <c r="G14" s="11"/>
      <c r="H14" s="55"/>
      <c r="I14" s="55"/>
    </row>
    <row r="15" spans="1:9" s="12" customFormat="1" ht="12.75">
      <c r="A15" s="72"/>
      <c r="B15" s="61" t="s">
        <v>166</v>
      </c>
      <c r="C15" s="62" t="s">
        <v>129</v>
      </c>
      <c r="D15" s="44">
        <v>600000</v>
      </c>
      <c r="E15" s="5"/>
      <c r="F15" s="8">
        <f>D15+E15</f>
        <v>600000</v>
      </c>
      <c r="H15" s="55"/>
      <c r="I15" s="55"/>
    </row>
    <row r="16" spans="1:9" ht="38.25">
      <c r="A16" s="73"/>
      <c r="B16" s="66">
        <v>2020</v>
      </c>
      <c r="C16" s="4" t="s">
        <v>108</v>
      </c>
      <c r="D16" s="44">
        <v>3500</v>
      </c>
      <c r="E16" s="5"/>
      <c r="F16" s="8">
        <f t="shared" si="0"/>
        <v>3500</v>
      </c>
      <c r="H16" s="55"/>
      <c r="I16" s="55"/>
    </row>
    <row r="17" spans="1:9" ht="38.25">
      <c r="A17" s="73"/>
      <c r="B17" s="66">
        <v>2110</v>
      </c>
      <c r="C17" s="4" t="s">
        <v>99</v>
      </c>
      <c r="D17" s="44"/>
      <c r="E17" s="5">
        <v>275000</v>
      </c>
      <c r="F17" s="8">
        <f t="shared" si="0"/>
        <v>275000</v>
      </c>
      <c r="H17" s="55"/>
      <c r="I17" s="55"/>
    </row>
    <row r="18" spans="1:9" ht="38.25">
      <c r="A18" s="73"/>
      <c r="B18" s="68">
        <v>6410</v>
      </c>
      <c r="C18" s="83" t="s">
        <v>168</v>
      </c>
      <c r="D18" s="44"/>
      <c r="E18" s="5">
        <v>50000</v>
      </c>
      <c r="F18" s="8">
        <f t="shared" si="0"/>
        <v>50000</v>
      </c>
      <c r="H18" s="55"/>
      <c r="I18" s="55"/>
    </row>
    <row r="19" spans="1:9" s="12" customFormat="1" ht="21.75" customHeight="1">
      <c r="A19" s="17">
        <v>750</v>
      </c>
      <c r="B19" s="17"/>
      <c r="C19" s="18" t="s">
        <v>109</v>
      </c>
      <c r="D19" s="18">
        <f>SUM(D20:D26)</f>
        <v>1344790</v>
      </c>
      <c r="E19" s="18">
        <f>SUM(E20:E26)</f>
        <v>2732645</v>
      </c>
      <c r="F19" s="18">
        <f t="shared" si="0"/>
        <v>4077435</v>
      </c>
      <c r="H19" s="55"/>
      <c r="I19" s="55"/>
    </row>
    <row r="20" spans="1:9" s="15" customFormat="1" ht="12.75">
      <c r="A20" s="13"/>
      <c r="B20" s="7" t="s">
        <v>148</v>
      </c>
      <c r="C20" s="14" t="s">
        <v>110</v>
      </c>
      <c r="D20" s="8"/>
      <c r="E20" s="8">
        <v>2400000</v>
      </c>
      <c r="F20" s="8">
        <f t="shared" si="0"/>
        <v>2400000</v>
      </c>
      <c r="H20" s="55"/>
      <c r="I20" s="55"/>
    </row>
    <row r="21" spans="1:9" s="15" customFormat="1" ht="12.75">
      <c r="A21" s="13"/>
      <c r="B21" s="7" t="s">
        <v>142</v>
      </c>
      <c r="C21" s="4" t="s">
        <v>98</v>
      </c>
      <c r="D21" s="8">
        <v>300000</v>
      </c>
      <c r="E21" s="8"/>
      <c r="F21" s="8">
        <f t="shared" si="0"/>
        <v>300000</v>
      </c>
      <c r="H21" s="55"/>
      <c r="I21" s="55"/>
    </row>
    <row r="22" spans="1:9" s="15" customFormat="1" ht="12.75">
      <c r="A22" s="13"/>
      <c r="B22" s="7" t="s">
        <v>147</v>
      </c>
      <c r="C22" s="4" t="s">
        <v>106</v>
      </c>
      <c r="D22" s="8">
        <v>400000</v>
      </c>
      <c r="E22" s="8"/>
      <c r="F22" s="8">
        <f t="shared" si="0"/>
        <v>400000</v>
      </c>
      <c r="H22" s="55"/>
      <c r="I22" s="55"/>
    </row>
    <row r="23" spans="1:9" s="12" customFormat="1" ht="38.25">
      <c r="A23" s="10"/>
      <c r="B23" s="66">
        <v>2010</v>
      </c>
      <c r="C23" s="4" t="s">
        <v>111</v>
      </c>
      <c r="D23" s="5">
        <v>626153</v>
      </c>
      <c r="E23" s="5"/>
      <c r="F23" s="8">
        <f t="shared" si="0"/>
        <v>626153</v>
      </c>
      <c r="H23" s="55"/>
      <c r="I23" s="55"/>
    </row>
    <row r="24" spans="1:9" s="12" customFormat="1" ht="38.25">
      <c r="A24" s="10"/>
      <c r="B24" s="66">
        <v>2110</v>
      </c>
      <c r="C24" s="4" t="s">
        <v>99</v>
      </c>
      <c r="D24" s="5"/>
      <c r="E24" s="5">
        <v>308895</v>
      </c>
      <c r="F24" s="8">
        <f t="shared" si="0"/>
        <v>308895</v>
      </c>
      <c r="H24" s="55"/>
      <c r="I24" s="55"/>
    </row>
    <row r="25" spans="1:9" s="12" customFormat="1" ht="38.25">
      <c r="A25" s="10"/>
      <c r="B25" s="66">
        <v>2120</v>
      </c>
      <c r="C25" s="4" t="s">
        <v>30</v>
      </c>
      <c r="D25" s="5"/>
      <c r="E25" s="5">
        <v>23000</v>
      </c>
      <c r="F25" s="8">
        <f t="shared" si="0"/>
        <v>23000</v>
      </c>
      <c r="H25" s="55"/>
      <c r="I25" s="55"/>
    </row>
    <row r="26" spans="1:9" s="12" customFormat="1" ht="38.25">
      <c r="A26" s="10"/>
      <c r="B26" s="66">
        <v>2360</v>
      </c>
      <c r="C26" s="4" t="s">
        <v>351</v>
      </c>
      <c r="D26" s="5">
        <v>18637</v>
      </c>
      <c r="E26" s="5">
        <v>750</v>
      </c>
      <c r="F26" s="8">
        <f t="shared" si="0"/>
        <v>19387</v>
      </c>
      <c r="H26" s="55"/>
      <c r="I26" s="55"/>
    </row>
    <row r="27" spans="1:9" s="12" customFormat="1" ht="25.5">
      <c r="A27" s="17">
        <v>751</v>
      </c>
      <c r="B27" s="17"/>
      <c r="C27" s="18" t="s">
        <v>32</v>
      </c>
      <c r="D27" s="18">
        <f>D28</f>
        <v>20113</v>
      </c>
      <c r="E27" s="18">
        <f>E28</f>
        <v>0</v>
      </c>
      <c r="F27" s="18">
        <f>D27+E27</f>
        <v>20113</v>
      </c>
      <c r="H27" s="55"/>
      <c r="I27" s="55"/>
    </row>
    <row r="28" spans="1:9" s="12" customFormat="1" ht="38.25">
      <c r="A28" s="10"/>
      <c r="B28" s="66">
        <v>2010</v>
      </c>
      <c r="C28" s="4" t="s">
        <v>111</v>
      </c>
      <c r="D28" s="5">
        <v>20113</v>
      </c>
      <c r="E28" s="5"/>
      <c r="F28" s="8">
        <f>D28+E28</f>
        <v>20113</v>
      </c>
      <c r="H28" s="55"/>
      <c r="I28" s="55"/>
    </row>
    <row r="29" spans="1:9" s="12" customFormat="1" ht="25.5" customHeight="1">
      <c r="A29" s="17">
        <v>754</v>
      </c>
      <c r="B29" s="16"/>
      <c r="C29" s="18" t="s">
        <v>112</v>
      </c>
      <c r="D29" s="18">
        <f>SUM(D30:D33)</f>
        <v>70000</v>
      </c>
      <c r="E29" s="18">
        <f>SUM(E30:E33)</f>
        <v>8007000</v>
      </c>
      <c r="F29" s="18">
        <f t="shared" si="0"/>
        <v>8077000</v>
      </c>
      <c r="H29" s="55"/>
      <c r="I29" s="55"/>
    </row>
    <row r="30" spans="1:9" s="12" customFormat="1" ht="12.75">
      <c r="A30" s="10"/>
      <c r="B30" s="3" t="s">
        <v>149</v>
      </c>
      <c r="C30" s="4" t="s">
        <v>113</v>
      </c>
      <c r="D30" s="5">
        <v>60000</v>
      </c>
      <c r="E30" s="5"/>
      <c r="F30" s="8">
        <f t="shared" si="0"/>
        <v>60000</v>
      </c>
      <c r="H30" s="55"/>
      <c r="I30" s="55"/>
    </row>
    <row r="31" spans="1:9" s="12" customFormat="1" ht="12.75">
      <c r="A31" s="10"/>
      <c r="B31" s="7" t="s">
        <v>142</v>
      </c>
      <c r="C31" s="4" t="s">
        <v>98</v>
      </c>
      <c r="D31" s="5">
        <v>3000</v>
      </c>
      <c r="E31" s="5"/>
      <c r="F31" s="8">
        <f t="shared" si="0"/>
        <v>3000</v>
      </c>
      <c r="H31" s="55"/>
      <c r="I31" s="55"/>
    </row>
    <row r="32" spans="1:9" s="12" customFormat="1" ht="38.25">
      <c r="A32" s="10"/>
      <c r="B32" s="66">
        <v>2010</v>
      </c>
      <c r="C32" s="4" t="s">
        <v>111</v>
      </c>
      <c r="D32" s="5">
        <v>7000</v>
      </c>
      <c r="E32" s="5"/>
      <c r="F32" s="8">
        <f t="shared" si="0"/>
        <v>7000</v>
      </c>
      <c r="H32" s="55"/>
      <c r="I32" s="55"/>
    </row>
    <row r="33" spans="1:9" s="12" customFormat="1" ht="38.25">
      <c r="A33" s="10"/>
      <c r="B33" s="66">
        <v>2110</v>
      </c>
      <c r="C33" s="4" t="s">
        <v>99</v>
      </c>
      <c r="D33" s="5"/>
      <c r="E33" s="5">
        <v>8007000</v>
      </c>
      <c r="F33" s="8">
        <f t="shared" si="0"/>
        <v>8007000</v>
      </c>
      <c r="H33" s="55"/>
      <c r="I33" s="55"/>
    </row>
    <row r="34" spans="1:9" s="12" customFormat="1" ht="38.25">
      <c r="A34" s="17">
        <v>756</v>
      </c>
      <c r="B34" s="16"/>
      <c r="C34" s="18" t="s">
        <v>281</v>
      </c>
      <c r="D34" s="18">
        <f>SUM(D35:D49)</f>
        <v>140706111</v>
      </c>
      <c r="E34" s="18">
        <f>SUM(E35:E49)</f>
        <v>21341597</v>
      </c>
      <c r="F34" s="18">
        <f t="shared" si="0"/>
        <v>162047708</v>
      </c>
      <c r="H34" s="55"/>
      <c r="I34" s="55"/>
    </row>
    <row r="35" spans="1:9" s="15" customFormat="1" ht="12.75">
      <c r="A35" s="13"/>
      <c r="B35" s="7" t="s">
        <v>150</v>
      </c>
      <c r="C35" s="14" t="s">
        <v>396</v>
      </c>
      <c r="D35" s="8">
        <v>68932611</v>
      </c>
      <c r="E35" s="8">
        <v>19841597</v>
      </c>
      <c r="F35" s="8">
        <f t="shared" si="0"/>
        <v>88774208</v>
      </c>
      <c r="G35" s="60"/>
      <c r="H35" s="55"/>
      <c r="I35" s="55"/>
    </row>
    <row r="36" spans="1:9" s="15" customFormat="1" ht="12.75">
      <c r="A36" s="13"/>
      <c r="B36" s="7" t="s">
        <v>151</v>
      </c>
      <c r="C36" s="14" t="s">
        <v>397</v>
      </c>
      <c r="D36" s="8">
        <v>5500000</v>
      </c>
      <c r="E36" s="8">
        <v>1500000</v>
      </c>
      <c r="F36" s="8">
        <f t="shared" si="0"/>
        <v>7000000</v>
      </c>
      <c r="H36" s="55"/>
      <c r="I36" s="55"/>
    </row>
    <row r="37" spans="1:9" s="15" customFormat="1" ht="12.75">
      <c r="A37" s="13"/>
      <c r="B37" s="3" t="s">
        <v>152</v>
      </c>
      <c r="C37" s="4" t="s">
        <v>114</v>
      </c>
      <c r="D37" s="8">
        <v>54000000</v>
      </c>
      <c r="E37" s="8"/>
      <c r="F37" s="8">
        <f t="shared" si="0"/>
        <v>54000000</v>
      </c>
      <c r="H37" s="55"/>
      <c r="I37" s="55"/>
    </row>
    <row r="38" spans="1:9" s="15" customFormat="1" ht="12.75">
      <c r="A38" s="13"/>
      <c r="B38" s="3" t="s">
        <v>153</v>
      </c>
      <c r="C38" s="4" t="s">
        <v>115</v>
      </c>
      <c r="D38" s="8">
        <v>250000</v>
      </c>
      <c r="E38" s="8"/>
      <c r="F38" s="8">
        <f t="shared" si="0"/>
        <v>250000</v>
      </c>
      <c r="H38" s="55"/>
      <c r="I38" s="55"/>
    </row>
    <row r="39" spans="1:9" s="12" customFormat="1" ht="12.75">
      <c r="A39" s="10"/>
      <c r="B39" s="3" t="s">
        <v>154</v>
      </c>
      <c r="C39" s="4" t="s">
        <v>116</v>
      </c>
      <c r="D39" s="5">
        <v>6500</v>
      </c>
      <c r="E39" s="5"/>
      <c r="F39" s="8">
        <f t="shared" si="0"/>
        <v>6500</v>
      </c>
      <c r="H39" s="55"/>
      <c r="I39" s="55"/>
    </row>
    <row r="40" spans="1:9" s="12" customFormat="1" ht="12.75">
      <c r="A40" s="10"/>
      <c r="B40" s="3" t="s">
        <v>155</v>
      </c>
      <c r="C40" s="4" t="s">
        <v>117</v>
      </c>
      <c r="D40" s="5">
        <v>2500000</v>
      </c>
      <c r="E40" s="5"/>
      <c r="F40" s="8">
        <f t="shared" si="0"/>
        <v>2500000</v>
      </c>
      <c r="H40" s="55"/>
      <c r="I40" s="55"/>
    </row>
    <row r="41" spans="1:9" s="12" customFormat="1" ht="25.5">
      <c r="A41" s="10"/>
      <c r="B41" s="3" t="s">
        <v>156</v>
      </c>
      <c r="C41" s="4" t="s">
        <v>78</v>
      </c>
      <c r="D41" s="5">
        <v>350000</v>
      </c>
      <c r="E41" s="5"/>
      <c r="F41" s="8">
        <f t="shared" si="0"/>
        <v>350000</v>
      </c>
      <c r="H41" s="55"/>
      <c r="I41" s="55"/>
    </row>
    <row r="42" spans="1:9" s="12" customFormat="1" ht="12.75">
      <c r="A42" s="10"/>
      <c r="B42" s="3" t="s">
        <v>157</v>
      </c>
      <c r="C42" s="4" t="s">
        <v>118</v>
      </c>
      <c r="D42" s="5">
        <v>700000</v>
      </c>
      <c r="E42" s="5"/>
      <c r="F42" s="8">
        <f t="shared" si="0"/>
        <v>700000</v>
      </c>
      <c r="H42" s="55"/>
      <c r="I42" s="55"/>
    </row>
    <row r="43" spans="1:9" s="12" customFormat="1" ht="12.75">
      <c r="A43" s="10"/>
      <c r="B43" s="3" t="s">
        <v>158</v>
      </c>
      <c r="C43" s="4" t="s">
        <v>119</v>
      </c>
      <c r="D43" s="5">
        <v>17000</v>
      </c>
      <c r="E43" s="5"/>
      <c r="F43" s="8">
        <f t="shared" si="0"/>
        <v>17000</v>
      </c>
      <c r="H43" s="55"/>
      <c r="I43" s="55"/>
    </row>
    <row r="44" spans="1:9" s="12" customFormat="1" ht="12.75">
      <c r="A44" s="10"/>
      <c r="B44" s="3" t="s">
        <v>159</v>
      </c>
      <c r="C44" s="4" t="s">
        <v>120</v>
      </c>
      <c r="D44" s="5">
        <v>4000000</v>
      </c>
      <c r="E44" s="5"/>
      <c r="F44" s="8">
        <f t="shared" si="0"/>
        <v>4000000</v>
      </c>
      <c r="H44" s="55"/>
      <c r="I44" s="55"/>
    </row>
    <row r="45" spans="1:9" s="12" customFormat="1" ht="12.75">
      <c r="A45" s="10"/>
      <c r="B45" s="3" t="s">
        <v>160</v>
      </c>
      <c r="C45" s="4" t="s">
        <v>121</v>
      </c>
      <c r="D45" s="5">
        <v>1100000</v>
      </c>
      <c r="E45" s="5"/>
      <c r="F45" s="8">
        <f t="shared" si="0"/>
        <v>1100000</v>
      </c>
      <c r="H45" s="55"/>
      <c r="I45" s="55"/>
    </row>
    <row r="46" spans="1:9" s="12" customFormat="1" ht="12.75">
      <c r="A46" s="10"/>
      <c r="B46" s="3" t="s">
        <v>431</v>
      </c>
      <c r="C46" s="4" t="s">
        <v>432</v>
      </c>
      <c r="D46" s="5">
        <v>150000</v>
      </c>
      <c r="E46" s="5"/>
      <c r="F46" s="8">
        <f t="shared" si="0"/>
        <v>150000</v>
      </c>
      <c r="H46" s="55"/>
      <c r="I46" s="55"/>
    </row>
    <row r="47" spans="1:9" s="12" customFormat="1" ht="12.75">
      <c r="A47" s="10"/>
      <c r="B47" s="3" t="s">
        <v>161</v>
      </c>
      <c r="C47" s="4" t="s">
        <v>122</v>
      </c>
      <c r="D47" s="5">
        <v>150000</v>
      </c>
      <c r="E47" s="5"/>
      <c r="F47" s="8">
        <f t="shared" si="0"/>
        <v>150000</v>
      </c>
      <c r="H47" s="55"/>
      <c r="I47" s="55"/>
    </row>
    <row r="48" spans="1:9" s="12" customFormat="1" ht="12.75">
      <c r="A48" s="10"/>
      <c r="B48" s="3" t="s">
        <v>162</v>
      </c>
      <c r="C48" s="4" t="s">
        <v>178</v>
      </c>
      <c r="D48" s="5">
        <v>2600000</v>
      </c>
      <c r="E48" s="5"/>
      <c r="F48" s="8">
        <f t="shared" si="0"/>
        <v>2600000</v>
      </c>
      <c r="H48" s="55"/>
      <c r="I48" s="55"/>
    </row>
    <row r="49" spans="1:9" s="12" customFormat="1" ht="12.75">
      <c r="A49" s="10"/>
      <c r="B49" s="3" t="s">
        <v>163</v>
      </c>
      <c r="C49" s="4" t="s">
        <v>123</v>
      </c>
      <c r="D49" s="5">
        <v>450000</v>
      </c>
      <c r="E49" s="5"/>
      <c r="F49" s="8">
        <f t="shared" si="0"/>
        <v>450000</v>
      </c>
      <c r="H49" s="55"/>
      <c r="I49" s="55"/>
    </row>
    <row r="50" spans="1:9" s="12" customFormat="1" ht="21.75" customHeight="1">
      <c r="A50" s="17">
        <v>758</v>
      </c>
      <c r="B50" s="16"/>
      <c r="C50" s="18" t="s">
        <v>124</v>
      </c>
      <c r="D50" s="18">
        <f>SUM(D51:D52)</f>
        <v>38317360</v>
      </c>
      <c r="E50" s="18">
        <f>SUM(E51:E52)</f>
        <v>51249629</v>
      </c>
      <c r="F50" s="18">
        <f t="shared" si="0"/>
        <v>89566989</v>
      </c>
      <c r="H50" s="55"/>
      <c r="I50" s="55"/>
    </row>
    <row r="51" spans="1:9" s="12" customFormat="1" ht="12.75">
      <c r="A51" s="10"/>
      <c r="B51" s="3" t="s">
        <v>164</v>
      </c>
      <c r="C51" s="4" t="s">
        <v>125</v>
      </c>
      <c r="D51" s="5">
        <v>250000</v>
      </c>
      <c r="E51" s="5"/>
      <c r="F51" s="8">
        <f t="shared" si="0"/>
        <v>250000</v>
      </c>
      <c r="H51" s="55"/>
      <c r="I51" s="55"/>
    </row>
    <row r="52" spans="1:9" s="12" customFormat="1" ht="12.75">
      <c r="A52" s="10"/>
      <c r="B52" s="66">
        <v>2920</v>
      </c>
      <c r="C52" s="4" t="s">
        <v>126</v>
      </c>
      <c r="D52" s="5">
        <v>38067360</v>
      </c>
      <c r="E52" s="5">
        <v>51249629</v>
      </c>
      <c r="F52" s="8">
        <f t="shared" si="0"/>
        <v>89316989</v>
      </c>
      <c r="H52" s="55"/>
      <c r="I52" s="55"/>
    </row>
    <row r="53" spans="1:9" s="12" customFormat="1" ht="21.75" customHeight="1">
      <c r="A53" s="17">
        <v>801</v>
      </c>
      <c r="B53" s="16"/>
      <c r="C53" s="18" t="s">
        <v>135</v>
      </c>
      <c r="D53" s="18">
        <f>SUM(D54:D54)</f>
        <v>172400</v>
      </c>
      <c r="E53" s="18">
        <f>SUM(E54:E54)</f>
        <v>0</v>
      </c>
      <c r="F53" s="18">
        <f>D53+E53</f>
        <v>172400</v>
      </c>
      <c r="H53" s="55"/>
      <c r="I53" s="55"/>
    </row>
    <row r="54" spans="1:9" s="12" customFormat="1" ht="38.25">
      <c r="A54" s="10"/>
      <c r="B54" s="66">
        <v>2310</v>
      </c>
      <c r="C54" s="4" t="s">
        <v>366</v>
      </c>
      <c r="D54" s="5">
        <v>172400</v>
      </c>
      <c r="E54" s="5"/>
      <c r="F54" s="8">
        <f>D54+E54</f>
        <v>172400</v>
      </c>
      <c r="H54" s="55"/>
      <c r="I54" s="55"/>
    </row>
    <row r="55" spans="1:9" s="12" customFormat="1" ht="21.75" customHeight="1">
      <c r="A55" s="17">
        <v>851</v>
      </c>
      <c r="B55" s="16"/>
      <c r="C55" s="18" t="s">
        <v>127</v>
      </c>
      <c r="D55" s="18">
        <f>SUM(D56:D57)</f>
        <v>2500000</v>
      </c>
      <c r="E55" s="18">
        <f>SUM(E56:E57)</f>
        <v>2625000</v>
      </c>
      <c r="F55" s="18">
        <f t="shared" si="0"/>
        <v>5125000</v>
      </c>
      <c r="H55" s="55"/>
      <c r="I55" s="55"/>
    </row>
    <row r="56" spans="1:9" s="12" customFormat="1" ht="14.25" customHeight="1">
      <c r="A56" s="10"/>
      <c r="B56" s="3" t="s">
        <v>165</v>
      </c>
      <c r="C56" s="4" t="s">
        <v>128</v>
      </c>
      <c r="D56" s="5">
        <v>2500000</v>
      </c>
      <c r="E56" s="5"/>
      <c r="F56" s="8">
        <f t="shared" si="0"/>
        <v>2500000</v>
      </c>
      <c r="H56" s="55"/>
      <c r="I56" s="55"/>
    </row>
    <row r="57" spans="1:9" s="12" customFormat="1" ht="38.25">
      <c r="A57" s="10"/>
      <c r="B57" s="66">
        <v>2110</v>
      </c>
      <c r="C57" s="4" t="s">
        <v>99</v>
      </c>
      <c r="D57" s="5"/>
      <c r="E57" s="5">
        <v>2625000</v>
      </c>
      <c r="F57" s="8">
        <f t="shared" si="0"/>
        <v>2625000</v>
      </c>
      <c r="H57" s="55"/>
      <c r="I57" s="55"/>
    </row>
    <row r="58" spans="1:9" s="12" customFormat="1" ht="21.75" customHeight="1">
      <c r="A58" s="71">
        <v>852</v>
      </c>
      <c r="B58" s="16"/>
      <c r="C58" s="18" t="s">
        <v>167</v>
      </c>
      <c r="D58" s="18">
        <f>SUM(D59:D66)</f>
        <v>25276800</v>
      </c>
      <c r="E58" s="18">
        <f>SUM(E59:E66)</f>
        <v>4002200</v>
      </c>
      <c r="F58" s="18">
        <f aca="true" t="shared" si="1" ref="F58:F65">D58+E58</f>
        <v>29279000</v>
      </c>
      <c r="H58" s="55"/>
      <c r="I58" s="55"/>
    </row>
    <row r="59" spans="1:9" s="12" customFormat="1" ht="12.75">
      <c r="A59" s="72"/>
      <c r="B59" s="61" t="s">
        <v>166</v>
      </c>
      <c r="C59" s="62" t="s">
        <v>129</v>
      </c>
      <c r="D59" s="44">
        <v>315400</v>
      </c>
      <c r="E59" s="5">
        <v>1075000</v>
      </c>
      <c r="F59" s="8">
        <f t="shared" si="1"/>
        <v>1390400</v>
      </c>
      <c r="H59" s="55"/>
      <c r="I59" s="55"/>
    </row>
    <row r="60" spans="1:9" ht="12.75">
      <c r="A60" s="73"/>
      <c r="B60" s="3" t="s">
        <v>164</v>
      </c>
      <c r="C60" s="4" t="s">
        <v>125</v>
      </c>
      <c r="D60" s="44">
        <v>18200</v>
      </c>
      <c r="E60" s="5">
        <v>200</v>
      </c>
      <c r="F60" s="8">
        <f t="shared" si="1"/>
        <v>18400</v>
      </c>
      <c r="H60" s="55"/>
      <c r="I60" s="55"/>
    </row>
    <row r="61" spans="1:9" ht="12.75">
      <c r="A61" s="73"/>
      <c r="B61" s="7" t="s">
        <v>147</v>
      </c>
      <c r="C61" s="4" t="s">
        <v>106</v>
      </c>
      <c r="D61" s="44">
        <v>163200</v>
      </c>
      <c r="E61" s="5"/>
      <c r="F61" s="8">
        <f t="shared" si="1"/>
        <v>163200</v>
      </c>
      <c r="H61" s="55"/>
      <c r="I61" s="55"/>
    </row>
    <row r="62" spans="1:9" ht="38.25">
      <c r="A62" s="73"/>
      <c r="B62" s="66">
        <v>2010</v>
      </c>
      <c r="C62" s="4" t="s">
        <v>111</v>
      </c>
      <c r="D62" s="44">
        <v>22715000</v>
      </c>
      <c r="E62" s="5"/>
      <c r="F62" s="8">
        <f t="shared" si="1"/>
        <v>22715000</v>
      </c>
      <c r="H62" s="55"/>
      <c r="I62" s="55"/>
    </row>
    <row r="63" spans="1:9" ht="25.5">
      <c r="A63" s="73"/>
      <c r="B63" s="66">
        <v>2030</v>
      </c>
      <c r="C63" s="4" t="s">
        <v>368</v>
      </c>
      <c r="D63" s="44">
        <v>2065000</v>
      </c>
      <c r="E63" s="5"/>
      <c r="F63" s="8">
        <f t="shared" si="1"/>
        <v>2065000</v>
      </c>
      <c r="H63" s="55"/>
      <c r="I63" s="55"/>
    </row>
    <row r="64" spans="1:9" ht="38.25">
      <c r="A64" s="73"/>
      <c r="B64" s="66">
        <v>2110</v>
      </c>
      <c r="C64" s="4" t="s">
        <v>99</v>
      </c>
      <c r="D64" s="44"/>
      <c r="E64" s="5">
        <v>12000</v>
      </c>
      <c r="F64" s="8">
        <f t="shared" si="1"/>
        <v>12000</v>
      </c>
      <c r="H64" s="55"/>
      <c r="I64" s="55"/>
    </row>
    <row r="65" spans="1:9" ht="25.5">
      <c r="A65" s="73"/>
      <c r="B65" s="66">
        <v>2130</v>
      </c>
      <c r="C65" s="4" t="s">
        <v>102</v>
      </c>
      <c r="D65" s="44"/>
      <c r="E65" s="5">
        <v>2420000</v>
      </c>
      <c r="F65" s="8">
        <f t="shared" si="1"/>
        <v>2420000</v>
      </c>
      <c r="H65" s="55"/>
      <c r="I65" s="55"/>
    </row>
    <row r="66" spans="1:9" s="12" customFormat="1" ht="38.25">
      <c r="A66" s="10"/>
      <c r="B66" s="66">
        <v>2320</v>
      </c>
      <c r="C66" s="4" t="s">
        <v>428</v>
      </c>
      <c r="D66" s="5"/>
      <c r="E66" s="5">
        <v>495000</v>
      </c>
      <c r="F66" s="8">
        <f>D66+E66</f>
        <v>495000</v>
      </c>
      <c r="H66" s="55"/>
      <c r="I66" s="55"/>
    </row>
    <row r="67" spans="1:9" s="12" customFormat="1" ht="21.75" customHeight="1">
      <c r="A67" s="17">
        <v>853</v>
      </c>
      <c r="B67" s="16"/>
      <c r="C67" s="18" t="s">
        <v>248</v>
      </c>
      <c r="D67" s="18">
        <f>SUM(D68:D70)</f>
        <v>484900</v>
      </c>
      <c r="E67" s="18">
        <f>SUM(E68:E70)</f>
        <v>170000</v>
      </c>
      <c r="F67" s="18">
        <f t="shared" si="0"/>
        <v>654900</v>
      </c>
      <c r="H67" s="55"/>
      <c r="I67" s="55"/>
    </row>
    <row r="68" spans="1:9" s="12" customFormat="1" ht="12.75">
      <c r="A68" s="72"/>
      <c r="B68" s="61" t="s">
        <v>166</v>
      </c>
      <c r="C68" s="63" t="s">
        <v>129</v>
      </c>
      <c r="D68" s="5">
        <v>484500</v>
      </c>
      <c r="E68" s="5"/>
      <c r="F68" s="8">
        <f t="shared" si="0"/>
        <v>484500</v>
      </c>
      <c r="H68" s="55"/>
      <c r="I68" s="55"/>
    </row>
    <row r="69" spans="1:9" s="12" customFormat="1" ht="12.75">
      <c r="A69" s="72"/>
      <c r="B69" s="7" t="s">
        <v>147</v>
      </c>
      <c r="C69" s="64" t="s">
        <v>106</v>
      </c>
      <c r="D69" s="5">
        <v>400</v>
      </c>
      <c r="E69" s="5"/>
      <c r="F69" s="8">
        <f t="shared" si="0"/>
        <v>400</v>
      </c>
      <c r="H69" s="55"/>
      <c r="I69" s="55"/>
    </row>
    <row r="70" spans="1:9" ht="38.25">
      <c r="A70" s="74"/>
      <c r="B70" s="66">
        <v>2110</v>
      </c>
      <c r="C70" s="4" t="s">
        <v>99</v>
      </c>
      <c r="D70" s="48"/>
      <c r="E70" s="48">
        <v>170000</v>
      </c>
      <c r="F70" s="54">
        <f t="shared" si="0"/>
        <v>170000</v>
      </c>
      <c r="H70" s="55"/>
      <c r="I70" s="55"/>
    </row>
    <row r="71" spans="1:9" s="12" customFormat="1" ht="21.75" customHeight="1">
      <c r="A71" s="17">
        <v>900</v>
      </c>
      <c r="B71" s="16"/>
      <c r="C71" s="18" t="s">
        <v>130</v>
      </c>
      <c r="D71" s="18">
        <f>SUM(D72:D77)</f>
        <v>97428700</v>
      </c>
      <c r="E71" s="18">
        <f>SUM(E72:E77)</f>
        <v>0</v>
      </c>
      <c r="F71" s="18">
        <f t="shared" si="0"/>
        <v>97428700</v>
      </c>
      <c r="H71" s="55"/>
      <c r="I71" s="55"/>
    </row>
    <row r="72" spans="1:9" s="12" customFormat="1" ht="12.75">
      <c r="A72" s="10"/>
      <c r="B72" s="3" t="s">
        <v>359</v>
      </c>
      <c r="C72" s="62" t="s">
        <v>360</v>
      </c>
      <c r="D72" s="5">
        <v>15000</v>
      </c>
      <c r="E72" s="5"/>
      <c r="F72" s="8">
        <f>D72+E72</f>
        <v>15000</v>
      </c>
      <c r="H72" s="55"/>
      <c r="I72" s="55"/>
    </row>
    <row r="73" spans="1:9" s="12" customFormat="1" ht="12.75">
      <c r="A73" s="10"/>
      <c r="B73" s="3" t="s">
        <v>166</v>
      </c>
      <c r="C73" s="4" t="s">
        <v>129</v>
      </c>
      <c r="D73" s="5">
        <v>50000</v>
      </c>
      <c r="E73" s="5"/>
      <c r="F73" s="8">
        <f t="shared" si="0"/>
        <v>50000</v>
      </c>
      <c r="H73" s="55"/>
      <c r="I73" s="55"/>
    </row>
    <row r="74" spans="1:9" s="12" customFormat="1" ht="38.25">
      <c r="A74" s="10"/>
      <c r="B74" s="66">
        <v>2312</v>
      </c>
      <c r="C74" s="4" t="s">
        <v>366</v>
      </c>
      <c r="D74" s="5">
        <v>468200</v>
      </c>
      <c r="E74" s="5"/>
      <c r="F74" s="8">
        <f t="shared" si="0"/>
        <v>468200</v>
      </c>
      <c r="H74" s="55"/>
      <c r="I74" s="55"/>
    </row>
    <row r="75" spans="1:9" s="12" customFormat="1" ht="38.25">
      <c r="A75" s="10"/>
      <c r="B75" s="7">
        <v>6290</v>
      </c>
      <c r="C75" s="4" t="s">
        <v>20</v>
      </c>
      <c r="D75" s="5">
        <v>995000</v>
      </c>
      <c r="E75" s="5"/>
      <c r="F75" s="8">
        <f t="shared" si="0"/>
        <v>995000</v>
      </c>
      <c r="H75" s="55"/>
      <c r="I75" s="55"/>
    </row>
    <row r="76" spans="1:9" s="12" customFormat="1" ht="38.25">
      <c r="A76" s="10"/>
      <c r="B76" s="7">
        <v>6292</v>
      </c>
      <c r="C76" s="4" t="s">
        <v>20</v>
      </c>
      <c r="D76" s="5">
        <v>75432600</v>
      </c>
      <c r="E76" s="5"/>
      <c r="F76" s="8">
        <f>D76+E76</f>
        <v>75432600</v>
      </c>
      <c r="H76" s="55"/>
      <c r="I76" s="55"/>
    </row>
    <row r="77" spans="1:9" s="12" customFormat="1" ht="38.25">
      <c r="A77" s="10"/>
      <c r="B77" s="7">
        <v>6612</v>
      </c>
      <c r="C77" s="4" t="s">
        <v>367</v>
      </c>
      <c r="D77" s="5">
        <v>20467900</v>
      </c>
      <c r="E77" s="5"/>
      <c r="F77" s="8">
        <f t="shared" si="0"/>
        <v>20467900</v>
      </c>
      <c r="H77" s="55"/>
      <c r="I77" s="55"/>
    </row>
    <row r="78" spans="1:9" s="12" customFormat="1" ht="25.5">
      <c r="A78" s="75">
        <v>925</v>
      </c>
      <c r="B78" s="76"/>
      <c r="C78" s="18" t="s">
        <v>131</v>
      </c>
      <c r="D78" s="18">
        <f>SUM(D79:D81)</f>
        <v>648000</v>
      </c>
      <c r="E78" s="18">
        <f>SUM(E79:E81)</f>
        <v>0</v>
      </c>
      <c r="F78" s="18">
        <f>D78+E78</f>
        <v>648000</v>
      </c>
      <c r="H78" s="55"/>
      <c r="I78" s="55"/>
    </row>
    <row r="79" spans="1:9" ht="12.75">
      <c r="A79" s="77"/>
      <c r="B79" s="61" t="s">
        <v>166</v>
      </c>
      <c r="C79" s="64" t="s">
        <v>129</v>
      </c>
      <c r="D79" s="5">
        <v>640000</v>
      </c>
      <c r="E79" s="5"/>
      <c r="F79" s="8">
        <f aca="true" t="shared" si="2" ref="F79:F89">D79+E79</f>
        <v>640000</v>
      </c>
      <c r="H79" s="55"/>
      <c r="I79" s="55"/>
    </row>
    <row r="80" spans="1:9" ht="12.75">
      <c r="A80" s="78"/>
      <c r="B80" s="3" t="s">
        <v>164</v>
      </c>
      <c r="C80" s="64" t="s">
        <v>125</v>
      </c>
      <c r="D80" s="5">
        <v>4000</v>
      </c>
      <c r="E80" s="5"/>
      <c r="F80" s="8">
        <f t="shared" si="2"/>
        <v>4000</v>
      </c>
      <c r="H80" s="55"/>
      <c r="I80" s="55"/>
    </row>
    <row r="81" spans="1:9" ht="12.75">
      <c r="A81" s="79"/>
      <c r="B81" s="65" t="s">
        <v>147</v>
      </c>
      <c r="C81" s="4" t="s">
        <v>106</v>
      </c>
      <c r="D81" s="5">
        <v>4000</v>
      </c>
      <c r="E81" s="5"/>
      <c r="F81" s="8">
        <f t="shared" si="2"/>
        <v>4000</v>
      </c>
      <c r="H81" s="55"/>
      <c r="I81" s="55"/>
    </row>
    <row r="82" spans="1:9" s="12" customFormat="1" ht="27.75" customHeight="1">
      <c r="A82" s="108" t="s">
        <v>139</v>
      </c>
      <c r="B82" s="109"/>
      <c r="C82" s="80" t="s">
        <v>132</v>
      </c>
      <c r="D82" s="19">
        <f>D3+D5+D14+D19+D27+D29+D34+D50+D53+D55+D58+D67+D71+D78</f>
        <v>348532674</v>
      </c>
      <c r="E82" s="19">
        <f>E3+E5+E14+E19+E27+E29+E34+E50+E53+E55+E58+E67+E71+E78</f>
        <v>91255471</v>
      </c>
      <c r="F82" s="19">
        <f t="shared" si="2"/>
        <v>439788145</v>
      </c>
      <c r="G82" s="55"/>
      <c r="H82" s="55"/>
      <c r="I82" s="55"/>
    </row>
    <row r="83" spans="1:9" ht="6.75" customHeight="1">
      <c r="A83" s="114"/>
      <c r="B83" s="114"/>
      <c r="C83" s="81"/>
      <c r="D83" s="39"/>
      <c r="E83" s="39"/>
      <c r="F83" s="40"/>
      <c r="G83" s="12"/>
      <c r="H83" s="55"/>
      <c r="I83" s="55"/>
    </row>
    <row r="84" spans="1:9" s="12" customFormat="1" ht="27.75" customHeight="1">
      <c r="A84" s="110" t="s">
        <v>140</v>
      </c>
      <c r="B84" s="111"/>
      <c r="C84" s="80" t="s">
        <v>133</v>
      </c>
      <c r="D84" s="19">
        <f>SUM(D85:D88)</f>
        <v>116092933</v>
      </c>
      <c r="E84" s="19">
        <f>SUM(E85:E88)</f>
        <v>0</v>
      </c>
      <c r="F84" s="19">
        <f t="shared" si="2"/>
        <v>116092933</v>
      </c>
      <c r="H84" s="55"/>
      <c r="I84" s="55"/>
    </row>
    <row r="85" spans="1:9" ht="12.75">
      <c r="A85" s="67"/>
      <c r="B85" s="67">
        <v>931</v>
      </c>
      <c r="C85" s="69" t="s">
        <v>361</v>
      </c>
      <c r="D85" s="5">
        <v>7800000</v>
      </c>
      <c r="E85" s="5"/>
      <c r="F85" s="8">
        <f>D85+E85</f>
        <v>7800000</v>
      </c>
      <c r="G85" s="12"/>
      <c r="H85" s="55"/>
      <c r="I85" s="55"/>
    </row>
    <row r="86" spans="1:9" ht="12.75">
      <c r="A86" s="66"/>
      <c r="B86" s="66">
        <v>952</v>
      </c>
      <c r="C86" s="69" t="s">
        <v>37</v>
      </c>
      <c r="D86" s="5">
        <v>73320705</v>
      </c>
      <c r="E86" s="5"/>
      <c r="F86" s="8">
        <f>D86+E86</f>
        <v>73320705</v>
      </c>
      <c r="G86" s="12"/>
      <c r="H86" s="55"/>
      <c r="I86" s="55"/>
    </row>
    <row r="87" spans="1:9" ht="25.5">
      <c r="A87" s="66"/>
      <c r="B87" s="66">
        <v>952</v>
      </c>
      <c r="C87" s="69" t="s">
        <v>434</v>
      </c>
      <c r="D87" s="5">
        <v>27972228</v>
      </c>
      <c r="E87" s="5"/>
      <c r="F87" s="8">
        <f t="shared" si="2"/>
        <v>27972228</v>
      </c>
      <c r="G87" s="55"/>
      <c r="H87" s="55"/>
      <c r="I87" s="55"/>
    </row>
    <row r="88" spans="1:9" ht="12.75">
      <c r="A88" s="68"/>
      <c r="B88" s="68">
        <v>955</v>
      </c>
      <c r="C88" s="69" t="s">
        <v>357</v>
      </c>
      <c r="D88" s="5">
        <v>7000000</v>
      </c>
      <c r="E88" s="5"/>
      <c r="F88" s="8">
        <f t="shared" si="2"/>
        <v>7000000</v>
      </c>
      <c r="G88" s="12"/>
      <c r="H88" s="55"/>
      <c r="I88" s="55"/>
    </row>
    <row r="89" spans="1:9" s="12" customFormat="1" ht="29.25" customHeight="1">
      <c r="A89" s="112" t="s">
        <v>138</v>
      </c>
      <c r="B89" s="113"/>
      <c r="C89" s="51" t="s">
        <v>134</v>
      </c>
      <c r="D89" s="19">
        <f>D82+D84</f>
        <v>464625607</v>
      </c>
      <c r="E89" s="19">
        <f>E82+E84</f>
        <v>91255471</v>
      </c>
      <c r="F89" s="19">
        <f t="shared" si="2"/>
        <v>555881078</v>
      </c>
      <c r="G89" s="55"/>
      <c r="H89" s="55"/>
      <c r="I89" s="55"/>
    </row>
    <row r="90" spans="1:6" ht="12.75">
      <c r="A90" s="20"/>
      <c r="B90" s="22"/>
      <c r="C90" s="59"/>
      <c r="D90" s="30"/>
      <c r="E90" s="30"/>
      <c r="F90" s="30"/>
    </row>
    <row r="91" spans="1:6" ht="12.75">
      <c r="A91" s="20"/>
      <c r="B91" s="22"/>
      <c r="C91" s="30"/>
      <c r="D91" s="30"/>
      <c r="E91" s="30"/>
      <c r="F91" s="30"/>
    </row>
    <row r="92" spans="1:6" ht="12.75">
      <c r="A92" s="20"/>
      <c r="B92" s="22"/>
      <c r="C92" s="30"/>
      <c r="D92" s="30"/>
      <c r="E92" s="30"/>
      <c r="F92" s="30"/>
    </row>
    <row r="93" spans="1:6" ht="12.75">
      <c r="A93" s="20"/>
      <c r="B93" s="22"/>
      <c r="C93" s="30"/>
      <c r="D93" s="30"/>
      <c r="E93" s="30"/>
      <c r="F93" s="30"/>
    </row>
    <row r="94" spans="1:6" ht="12.75">
      <c r="A94" s="20"/>
      <c r="B94" s="22"/>
      <c r="C94" s="30"/>
      <c r="D94" s="30"/>
      <c r="E94" s="30"/>
      <c r="F94" s="30"/>
    </row>
    <row r="95" spans="1:6" ht="12.75">
      <c r="A95" s="20"/>
      <c r="B95" s="22"/>
      <c r="C95" s="30"/>
      <c r="D95" s="30"/>
      <c r="E95" s="30"/>
      <c r="F95" s="30"/>
    </row>
    <row r="96" spans="1:6" ht="12.75">
      <c r="A96" s="20"/>
      <c r="B96" s="22"/>
      <c r="C96" s="30"/>
      <c r="D96" s="30"/>
      <c r="E96" s="30"/>
      <c r="F96" s="30"/>
    </row>
    <row r="97" spans="1:6" ht="12.75">
      <c r="A97" s="20"/>
      <c r="B97" s="22"/>
      <c r="C97" s="30"/>
      <c r="D97" s="30"/>
      <c r="E97" s="30"/>
      <c r="F97" s="30"/>
    </row>
    <row r="98" spans="1:6" ht="12.75">
      <c r="A98" s="20"/>
      <c r="B98" s="22"/>
      <c r="C98" s="30"/>
      <c r="D98" s="30"/>
      <c r="E98" s="30"/>
      <c r="F98" s="30"/>
    </row>
    <row r="99" spans="1:6" ht="12.75">
      <c r="A99" s="20"/>
      <c r="B99" s="22"/>
      <c r="C99" s="30"/>
      <c r="D99" s="30"/>
      <c r="E99" s="30"/>
      <c r="F99" s="30"/>
    </row>
    <row r="100" spans="1:6" ht="12.75">
      <c r="A100" s="20"/>
      <c r="B100" s="22"/>
      <c r="C100" s="30"/>
      <c r="D100" s="30"/>
      <c r="E100" s="30"/>
      <c r="F100" s="30"/>
    </row>
    <row r="101" spans="1:6" ht="12.75">
      <c r="A101" s="20"/>
      <c r="B101" s="22"/>
      <c r="C101" s="30"/>
      <c r="D101" s="30"/>
      <c r="E101" s="30"/>
      <c r="F101" s="30"/>
    </row>
    <row r="102" spans="1:6" ht="12.75">
      <c r="A102" s="20"/>
      <c r="B102" s="22"/>
      <c r="C102" s="30"/>
      <c r="D102" s="30"/>
      <c r="E102" s="30"/>
      <c r="F102" s="30"/>
    </row>
    <row r="103" spans="1:6" ht="12.75">
      <c r="A103" s="20"/>
      <c r="B103" s="22"/>
      <c r="C103" s="30"/>
      <c r="D103" s="30"/>
      <c r="E103" s="30"/>
      <c r="F103" s="30"/>
    </row>
    <row r="104" spans="1:6" ht="12.75">
      <c r="A104" s="20"/>
      <c r="B104" s="22"/>
      <c r="C104" s="30"/>
      <c r="D104" s="30"/>
      <c r="E104" s="30"/>
      <c r="F104" s="30"/>
    </row>
    <row r="105" spans="1:6" ht="12.75">
      <c r="A105" s="20"/>
      <c r="B105" s="22"/>
      <c r="C105" s="30"/>
      <c r="D105" s="30"/>
      <c r="E105" s="30"/>
      <c r="F105" s="30"/>
    </row>
    <row r="106" spans="1:6" ht="12.75">
      <c r="A106" s="20"/>
      <c r="B106" s="22"/>
      <c r="C106" s="30"/>
      <c r="D106" s="30"/>
      <c r="E106" s="30"/>
      <c r="F106" s="30"/>
    </row>
    <row r="107" spans="1:6" ht="12.75">
      <c r="A107" s="20"/>
      <c r="B107" s="22"/>
      <c r="C107" s="30"/>
      <c r="D107" s="30"/>
      <c r="E107" s="30"/>
      <c r="F107" s="30"/>
    </row>
    <row r="108" spans="1:6" ht="12.75">
      <c r="A108" s="20"/>
      <c r="B108" s="22"/>
      <c r="C108" s="30"/>
      <c r="D108" s="30"/>
      <c r="E108" s="30"/>
      <c r="F108" s="30"/>
    </row>
    <row r="109" spans="1:6" ht="12.75">
      <c r="A109" s="20"/>
      <c r="B109" s="22"/>
      <c r="C109" s="30"/>
      <c r="D109" s="30"/>
      <c r="E109" s="30"/>
      <c r="F109" s="30"/>
    </row>
    <row r="110" spans="1:6" ht="12.75">
      <c r="A110" s="20"/>
      <c r="B110" s="22"/>
      <c r="C110" s="30"/>
      <c r="D110" s="30"/>
      <c r="E110" s="30"/>
      <c r="F110" s="30"/>
    </row>
    <row r="111" spans="1:6" ht="12.75">
      <c r="A111" s="20"/>
      <c r="B111" s="22"/>
      <c r="C111" s="30"/>
      <c r="D111" s="30"/>
      <c r="E111" s="30"/>
      <c r="F111" s="30"/>
    </row>
    <row r="112" spans="1:6" ht="12.75">
      <c r="A112" s="20"/>
      <c r="B112" s="22"/>
      <c r="C112" s="30"/>
      <c r="D112" s="30"/>
      <c r="E112" s="30"/>
      <c r="F112" s="30"/>
    </row>
    <row r="113" spans="1:6" ht="12.75">
      <c r="A113" s="20"/>
      <c r="B113" s="22"/>
      <c r="C113" s="30"/>
      <c r="D113" s="30"/>
      <c r="E113" s="30"/>
      <c r="F113" s="30"/>
    </row>
    <row r="114" spans="1:6" ht="12.75">
      <c r="A114" s="20"/>
      <c r="B114" s="22"/>
      <c r="C114" s="30"/>
      <c r="D114" s="30"/>
      <c r="E114" s="30"/>
      <c r="F114" s="30"/>
    </row>
    <row r="115" spans="1:6" ht="12.75">
      <c r="A115" s="20"/>
      <c r="B115" s="22"/>
      <c r="C115" s="30"/>
      <c r="D115" s="30"/>
      <c r="E115" s="30"/>
      <c r="F115" s="30"/>
    </row>
    <row r="116" spans="1:6" ht="12.75">
      <c r="A116" s="20"/>
      <c r="B116" s="22"/>
      <c r="C116" s="30"/>
      <c r="D116" s="30"/>
      <c r="E116" s="30"/>
      <c r="F116" s="30"/>
    </row>
    <row r="117" spans="1:6" ht="12.75">
      <c r="A117" s="20"/>
      <c r="B117" s="22"/>
      <c r="C117" s="30"/>
      <c r="D117" s="30"/>
      <c r="E117" s="30"/>
      <c r="F117" s="30"/>
    </row>
    <row r="118" spans="1:6" ht="12.75">
      <c r="A118" s="20"/>
      <c r="B118" s="22"/>
      <c r="C118" s="30"/>
      <c r="D118" s="30"/>
      <c r="E118" s="30"/>
      <c r="F118" s="30"/>
    </row>
    <row r="119" spans="1:6" ht="12.75">
      <c r="A119" s="20"/>
      <c r="B119" s="22"/>
      <c r="C119" s="30"/>
      <c r="D119" s="30"/>
      <c r="E119" s="30"/>
      <c r="F119" s="30"/>
    </row>
    <row r="120" spans="1:6" ht="12.75">
      <c r="A120" s="20"/>
      <c r="B120" s="22"/>
      <c r="C120" s="30"/>
      <c r="D120" s="30"/>
      <c r="E120" s="30"/>
      <c r="F120" s="30"/>
    </row>
    <row r="121" spans="1:6" ht="12.75">
      <c r="A121" s="20"/>
      <c r="B121" s="22"/>
      <c r="C121" s="30"/>
      <c r="D121" s="30"/>
      <c r="E121" s="30"/>
      <c r="F121" s="30"/>
    </row>
    <row r="122" spans="1:6" ht="12.75">
      <c r="A122" s="20"/>
      <c r="B122" s="22"/>
      <c r="C122" s="30"/>
      <c r="D122" s="30"/>
      <c r="E122" s="30"/>
      <c r="F122" s="30"/>
    </row>
    <row r="123" spans="1:6" ht="12.75">
      <c r="A123" s="20"/>
      <c r="B123" s="22"/>
      <c r="C123" s="30"/>
      <c r="D123" s="30"/>
      <c r="E123" s="30"/>
      <c r="F123" s="30"/>
    </row>
    <row r="124" spans="1:6" ht="12.75">
      <c r="A124" s="20"/>
      <c r="B124" s="22"/>
      <c r="C124" s="30"/>
      <c r="D124" s="30"/>
      <c r="E124" s="30"/>
      <c r="F124" s="30"/>
    </row>
    <row r="125" spans="1:6" ht="12.75">
      <c r="A125" s="20"/>
      <c r="B125" s="22"/>
      <c r="C125" s="30"/>
      <c r="D125" s="30"/>
      <c r="E125" s="30"/>
      <c r="F125" s="30"/>
    </row>
    <row r="126" spans="1:6" ht="12.75">
      <c r="A126" s="20"/>
      <c r="B126" s="22"/>
      <c r="C126" s="30"/>
      <c r="D126" s="30"/>
      <c r="E126" s="30"/>
      <c r="F126" s="30"/>
    </row>
    <row r="127" spans="1:6" ht="12.75">
      <c r="A127" s="20"/>
      <c r="B127" s="22"/>
      <c r="C127" s="30"/>
      <c r="D127" s="30"/>
      <c r="E127" s="30"/>
      <c r="F127" s="30"/>
    </row>
    <row r="128" spans="1:6" ht="12.75">
      <c r="A128" s="20"/>
      <c r="B128" s="22"/>
      <c r="C128" s="30"/>
      <c r="D128" s="30"/>
      <c r="E128" s="30"/>
      <c r="F128" s="30"/>
    </row>
    <row r="129" spans="1:6" ht="12.75">
      <c r="A129" s="20"/>
      <c r="B129" s="22"/>
      <c r="C129" s="30"/>
      <c r="D129" s="30"/>
      <c r="E129" s="30"/>
      <c r="F129" s="30"/>
    </row>
    <row r="130" spans="1:6" ht="12.75">
      <c r="A130" s="20"/>
      <c r="B130" s="22"/>
      <c r="C130" s="30"/>
      <c r="D130" s="30"/>
      <c r="E130" s="30"/>
      <c r="F130" s="30"/>
    </row>
    <row r="131" spans="1:6" ht="12.75">
      <c r="A131" s="20"/>
      <c r="B131" s="22"/>
      <c r="C131" s="30"/>
      <c r="D131" s="30"/>
      <c r="E131" s="30"/>
      <c r="F131" s="30"/>
    </row>
    <row r="132" spans="1:6" ht="12.75">
      <c r="A132" s="20"/>
      <c r="B132" s="22"/>
      <c r="C132" s="30"/>
      <c r="D132" s="30"/>
      <c r="E132" s="30"/>
      <c r="F132" s="30"/>
    </row>
    <row r="133" spans="1:6" ht="12.75">
      <c r="A133" s="20"/>
      <c r="B133" s="22"/>
      <c r="C133" s="30"/>
      <c r="D133" s="30"/>
      <c r="E133" s="30"/>
      <c r="F133" s="30"/>
    </row>
    <row r="134" spans="1:6" ht="12.75">
      <c r="A134" s="20"/>
      <c r="B134" s="22"/>
      <c r="C134" s="30"/>
      <c r="D134" s="30"/>
      <c r="E134" s="30"/>
      <c r="F134" s="30"/>
    </row>
    <row r="135" spans="1:6" ht="12.75">
      <c r="A135" s="20"/>
      <c r="B135" s="22"/>
      <c r="C135" s="30"/>
      <c r="D135" s="30"/>
      <c r="E135" s="30"/>
      <c r="F135" s="30"/>
    </row>
    <row r="136" spans="1:6" ht="12.75">
      <c r="A136" s="20"/>
      <c r="B136" s="22"/>
      <c r="C136" s="30"/>
      <c r="D136" s="30"/>
      <c r="E136" s="30"/>
      <c r="F136" s="30"/>
    </row>
    <row r="137" spans="1:6" ht="12.75">
      <c r="A137" s="20"/>
      <c r="B137" s="22"/>
      <c r="C137" s="30"/>
      <c r="D137" s="30"/>
      <c r="E137" s="30"/>
      <c r="F137" s="30"/>
    </row>
    <row r="138" spans="1:6" ht="12.75">
      <c r="A138" s="20"/>
      <c r="B138" s="22"/>
      <c r="C138" s="30"/>
      <c r="D138" s="30"/>
      <c r="E138" s="30"/>
      <c r="F138" s="30"/>
    </row>
    <row r="139" spans="1:6" ht="12.75">
      <c r="A139" s="20"/>
      <c r="B139" s="22"/>
      <c r="C139" s="30"/>
      <c r="D139" s="30"/>
      <c r="E139" s="30"/>
      <c r="F139" s="30"/>
    </row>
    <row r="140" spans="1:6" ht="12.75">
      <c r="A140" s="20"/>
      <c r="B140" s="22"/>
      <c r="C140" s="30"/>
      <c r="D140" s="30"/>
      <c r="E140" s="30"/>
      <c r="F140" s="30"/>
    </row>
    <row r="141" spans="1:6" ht="12.75">
      <c r="A141" s="20"/>
      <c r="B141" s="22"/>
      <c r="C141" s="30"/>
      <c r="D141" s="30"/>
      <c r="E141" s="30"/>
      <c r="F141" s="30"/>
    </row>
    <row r="142" spans="1:6" ht="12.75">
      <c r="A142" s="20"/>
      <c r="B142" s="22"/>
      <c r="C142" s="30"/>
      <c r="D142" s="30"/>
      <c r="E142" s="30"/>
      <c r="F142" s="30"/>
    </row>
    <row r="143" spans="1:6" ht="12.75">
      <c r="A143" s="20"/>
      <c r="B143" s="22"/>
      <c r="C143" s="30"/>
      <c r="D143" s="30"/>
      <c r="E143" s="30"/>
      <c r="F143" s="30"/>
    </row>
    <row r="144" spans="1:6" ht="12.75">
      <c r="A144" s="20"/>
      <c r="B144" s="22"/>
      <c r="C144" s="30"/>
      <c r="D144" s="30"/>
      <c r="E144" s="30"/>
      <c r="F144" s="30"/>
    </row>
    <row r="145" spans="1:6" ht="12.75">
      <c r="A145" s="20"/>
      <c r="B145" s="22"/>
      <c r="C145" s="30"/>
      <c r="D145" s="30"/>
      <c r="E145" s="30"/>
      <c r="F145" s="30"/>
    </row>
    <row r="146" spans="1:6" ht="12.75">
      <c r="A146" s="20"/>
      <c r="B146" s="22"/>
      <c r="C146" s="30"/>
      <c r="D146" s="30"/>
      <c r="E146" s="30"/>
      <c r="F146" s="30"/>
    </row>
    <row r="147" spans="1:6" ht="12.75">
      <c r="A147" s="20"/>
      <c r="B147" s="22"/>
      <c r="C147" s="30"/>
      <c r="D147" s="30"/>
      <c r="E147" s="30"/>
      <c r="F147" s="30"/>
    </row>
    <row r="148" spans="1:6" ht="12.75">
      <c r="A148" s="20"/>
      <c r="B148" s="22"/>
      <c r="C148" s="30"/>
      <c r="D148" s="30"/>
      <c r="E148" s="30"/>
      <c r="F148" s="30"/>
    </row>
    <row r="149" spans="1:6" ht="12.75">
      <c r="A149" s="20"/>
      <c r="B149" s="22"/>
      <c r="C149" s="30"/>
      <c r="D149" s="30"/>
      <c r="E149" s="30"/>
      <c r="F149" s="30"/>
    </row>
    <row r="150" spans="1:6" ht="12.75">
      <c r="A150" s="20"/>
      <c r="B150" s="22"/>
      <c r="C150" s="30"/>
      <c r="D150" s="30"/>
      <c r="E150" s="30"/>
      <c r="F150" s="30"/>
    </row>
    <row r="151" spans="1:6" ht="12.75">
      <c r="A151" s="20"/>
      <c r="B151" s="20"/>
      <c r="C151" s="30"/>
      <c r="D151" s="30"/>
      <c r="E151" s="30"/>
      <c r="F151" s="30"/>
    </row>
    <row r="152" spans="1:6" ht="12.75">
      <c r="A152" s="20"/>
      <c r="B152" s="20"/>
      <c r="C152" s="30"/>
      <c r="D152" s="30"/>
      <c r="E152" s="30"/>
      <c r="F152" s="30"/>
    </row>
    <row r="153" spans="1:6" ht="12.75">
      <c r="A153" s="20"/>
      <c r="B153" s="20"/>
      <c r="C153" s="30"/>
      <c r="D153" s="30"/>
      <c r="E153" s="30"/>
      <c r="F153" s="30"/>
    </row>
    <row r="154" spans="1:6" ht="12.75">
      <c r="A154" s="20"/>
      <c r="B154" s="20"/>
      <c r="C154" s="30"/>
      <c r="D154" s="30"/>
      <c r="E154" s="30"/>
      <c r="F154" s="30"/>
    </row>
    <row r="155" spans="1:6" ht="12.75">
      <c r="A155" s="20"/>
      <c r="B155" s="20"/>
      <c r="C155" s="30"/>
      <c r="D155" s="30"/>
      <c r="E155" s="30"/>
      <c r="F155" s="30"/>
    </row>
    <row r="156" spans="1:6" ht="12.75">
      <c r="A156" s="20"/>
      <c r="B156" s="20"/>
      <c r="C156" s="30"/>
      <c r="D156" s="30"/>
      <c r="E156" s="30"/>
      <c r="F156" s="30"/>
    </row>
    <row r="157" spans="1:6" ht="12.75">
      <c r="A157" s="20"/>
      <c r="B157" s="20"/>
      <c r="C157" s="30"/>
      <c r="D157" s="30"/>
      <c r="E157" s="30"/>
      <c r="F157" s="30"/>
    </row>
    <row r="158" spans="1:6" ht="12.75">
      <c r="A158" s="20"/>
      <c r="B158" s="20"/>
      <c r="C158" s="30"/>
      <c r="D158" s="30"/>
      <c r="E158" s="30"/>
      <c r="F158" s="30"/>
    </row>
    <row r="159" spans="1:6" ht="12.75">
      <c r="A159" s="20"/>
      <c r="B159" s="20"/>
      <c r="C159" s="30"/>
      <c r="D159" s="30"/>
      <c r="E159" s="30"/>
      <c r="F159" s="30"/>
    </row>
    <row r="160" spans="1:6" ht="12.75">
      <c r="A160" s="20"/>
      <c r="B160" s="20"/>
      <c r="C160" s="30"/>
      <c r="D160" s="30"/>
      <c r="E160" s="30"/>
      <c r="F160" s="30"/>
    </row>
    <row r="161" spans="1:6" ht="12.75">
      <c r="A161" s="20"/>
      <c r="B161" s="20"/>
      <c r="C161" s="30"/>
      <c r="D161" s="30"/>
      <c r="E161" s="30"/>
      <c r="F161" s="30"/>
    </row>
    <row r="162" spans="1:6" ht="12.75">
      <c r="A162" s="20"/>
      <c r="B162" s="20"/>
      <c r="C162" s="30"/>
      <c r="D162" s="30"/>
      <c r="E162" s="30"/>
      <c r="F162" s="30"/>
    </row>
    <row r="163" spans="1:6" ht="12.75">
      <c r="A163" s="20"/>
      <c r="B163" s="20"/>
      <c r="C163" s="30"/>
      <c r="D163" s="30"/>
      <c r="E163" s="30"/>
      <c r="F163" s="30"/>
    </row>
    <row r="164" spans="1:6" ht="12.75">
      <c r="A164" s="20"/>
      <c r="B164" s="20"/>
      <c r="C164" s="30"/>
      <c r="D164" s="30"/>
      <c r="E164" s="30"/>
      <c r="F164" s="30"/>
    </row>
    <row r="165" spans="1:6" ht="12.75">
      <c r="A165" s="20"/>
      <c r="B165" s="20"/>
      <c r="C165" s="30"/>
      <c r="D165" s="30"/>
      <c r="E165" s="30"/>
      <c r="F165" s="30"/>
    </row>
    <row r="166" spans="1:6" ht="12.75">
      <c r="A166" s="20"/>
      <c r="B166" s="20"/>
      <c r="C166" s="30"/>
      <c r="D166" s="30"/>
      <c r="E166" s="30"/>
      <c r="F166" s="30"/>
    </row>
    <row r="167" spans="1:6" ht="12.75">
      <c r="A167" s="20"/>
      <c r="B167" s="20"/>
      <c r="C167" s="30"/>
      <c r="D167" s="30"/>
      <c r="E167" s="30"/>
      <c r="F167" s="30"/>
    </row>
    <row r="168" spans="1:6" ht="12.75">
      <c r="A168" s="20"/>
      <c r="B168" s="20"/>
      <c r="C168" s="30"/>
      <c r="D168" s="30"/>
      <c r="E168" s="30"/>
      <c r="F168" s="30"/>
    </row>
    <row r="169" spans="1:6" ht="12.75">
      <c r="A169" s="20"/>
      <c r="B169" s="20"/>
      <c r="C169" s="30"/>
      <c r="D169" s="30"/>
      <c r="E169" s="30"/>
      <c r="F169" s="30"/>
    </row>
    <row r="170" spans="1:6" ht="12.75">
      <c r="A170" s="20"/>
      <c r="B170" s="20"/>
      <c r="C170" s="30"/>
      <c r="D170" s="30"/>
      <c r="E170" s="30"/>
      <c r="F170" s="30"/>
    </row>
    <row r="171" spans="1:6" ht="12.75">
      <c r="A171" s="20"/>
      <c r="B171" s="20"/>
      <c r="C171" s="30"/>
      <c r="D171" s="30"/>
      <c r="E171" s="30"/>
      <c r="F171" s="30"/>
    </row>
    <row r="172" spans="2:6" ht="12.75">
      <c r="B172" s="32"/>
      <c r="C172" s="31"/>
      <c r="D172" s="31"/>
      <c r="E172" s="31"/>
      <c r="F172" s="31"/>
    </row>
    <row r="173" spans="2:6" ht="12.75">
      <c r="B173" s="32"/>
      <c r="C173" s="31"/>
      <c r="D173" s="31"/>
      <c r="E173" s="31"/>
      <c r="F173" s="31"/>
    </row>
    <row r="174" spans="2:6" ht="12.75">
      <c r="B174" s="32"/>
      <c r="C174" s="31"/>
      <c r="D174" s="31"/>
      <c r="E174" s="31"/>
      <c r="F174" s="31"/>
    </row>
    <row r="175" spans="2:6" ht="12.75">
      <c r="B175" s="32"/>
      <c r="C175" s="31"/>
      <c r="D175" s="31"/>
      <c r="E175" s="31"/>
      <c r="F175" s="31"/>
    </row>
    <row r="176" spans="2:6" ht="12.75">
      <c r="B176" s="32"/>
      <c r="C176" s="31"/>
      <c r="D176" s="31"/>
      <c r="E176" s="31"/>
      <c r="F176" s="31"/>
    </row>
    <row r="177" spans="2:6" ht="12.75">
      <c r="B177" s="32"/>
      <c r="C177" s="31"/>
      <c r="D177" s="31"/>
      <c r="E177" s="31"/>
      <c r="F177" s="31"/>
    </row>
    <row r="178" spans="2:6" ht="12.75">
      <c r="B178" s="32"/>
      <c r="C178" s="31"/>
      <c r="D178" s="31"/>
      <c r="E178" s="31"/>
      <c r="F178" s="31"/>
    </row>
    <row r="179" spans="2:6" ht="12.75">
      <c r="B179" s="32"/>
      <c r="C179" s="31"/>
      <c r="D179" s="31"/>
      <c r="E179" s="31"/>
      <c r="F179" s="31"/>
    </row>
    <row r="180" spans="2:6" ht="12.75">
      <c r="B180" s="32"/>
      <c r="C180" s="31"/>
      <c r="D180" s="31"/>
      <c r="E180" s="31"/>
      <c r="F180" s="31"/>
    </row>
    <row r="181" spans="2:6" ht="12.75">
      <c r="B181" s="32"/>
      <c r="C181" s="31"/>
      <c r="D181" s="31"/>
      <c r="E181" s="31"/>
      <c r="F181" s="31"/>
    </row>
    <row r="182" spans="2:6" ht="12.75">
      <c r="B182" s="32"/>
      <c r="C182" s="31"/>
      <c r="D182" s="31"/>
      <c r="E182" s="31"/>
      <c r="F182" s="31"/>
    </row>
    <row r="183" spans="2:6" ht="12.75">
      <c r="B183" s="32"/>
      <c r="C183" s="31"/>
      <c r="D183" s="31"/>
      <c r="E183" s="31"/>
      <c r="F183" s="31"/>
    </row>
    <row r="184" spans="2:6" ht="12.75">
      <c r="B184" s="32"/>
      <c r="C184" s="31"/>
      <c r="D184" s="31"/>
      <c r="E184" s="31"/>
      <c r="F184" s="31"/>
    </row>
    <row r="185" spans="2:6" ht="12.75">
      <c r="B185" s="32"/>
      <c r="C185" s="31"/>
      <c r="D185" s="31"/>
      <c r="E185" s="31"/>
      <c r="F185" s="31"/>
    </row>
    <row r="186" spans="2:6" ht="12.75">
      <c r="B186" s="32"/>
      <c r="C186" s="31"/>
      <c r="D186" s="31"/>
      <c r="E186" s="31"/>
      <c r="F186" s="31"/>
    </row>
    <row r="187" spans="2:6" ht="12.75">
      <c r="B187" s="32"/>
      <c r="C187" s="31"/>
      <c r="D187" s="31"/>
      <c r="E187" s="31"/>
      <c r="F187" s="31"/>
    </row>
    <row r="188" spans="2:6" ht="12.75">
      <c r="B188" s="32"/>
      <c r="C188" s="31"/>
      <c r="D188" s="31"/>
      <c r="E188" s="31"/>
      <c r="F188" s="31"/>
    </row>
    <row r="189" spans="2:6" ht="12.75">
      <c r="B189" s="32"/>
      <c r="C189" s="31"/>
      <c r="D189" s="31"/>
      <c r="E189" s="31"/>
      <c r="F189" s="31"/>
    </row>
    <row r="190" spans="2:6" ht="12.75">
      <c r="B190" s="32"/>
      <c r="C190" s="31"/>
      <c r="D190" s="31"/>
      <c r="E190" s="31"/>
      <c r="F190" s="31"/>
    </row>
    <row r="191" spans="2:6" ht="12.75">
      <c r="B191" s="32"/>
      <c r="C191" s="31"/>
      <c r="D191" s="31"/>
      <c r="E191" s="31"/>
      <c r="F191" s="31"/>
    </row>
    <row r="192" spans="2:6" ht="12.75">
      <c r="B192" s="32"/>
      <c r="C192" s="31"/>
      <c r="D192" s="31"/>
      <c r="E192" s="31"/>
      <c r="F192" s="31"/>
    </row>
    <row r="193" spans="2:6" ht="12.75">
      <c r="B193" s="32"/>
      <c r="C193" s="31"/>
      <c r="D193" s="31"/>
      <c r="E193" s="31"/>
      <c r="F193" s="31"/>
    </row>
    <row r="194" spans="2:6" ht="12.75">
      <c r="B194" s="32"/>
      <c r="C194" s="31"/>
      <c r="D194" s="31"/>
      <c r="E194" s="31"/>
      <c r="F194" s="31"/>
    </row>
    <row r="195" spans="2:6" ht="12.75">
      <c r="B195" s="32"/>
      <c r="C195" s="31"/>
      <c r="D195" s="31"/>
      <c r="E195" s="31"/>
      <c r="F195" s="31"/>
    </row>
    <row r="196" spans="2:6" ht="12.75">
      <c r="B196" s="32"/>
      <c r="C196" s="31"/>
      <c r="D196" s="31"/>
      <c r="E196" s="31"/>
      <c r="F196" s="31"/>
    </row>
    <row r="197" spans="2:6" ht="12.75">
      <c r="B197" s="32"/>
      <c r="C197" s="31"/>
      <c r="D197" s="31"/>
      <c r="E197" s="31"/>
      <c r="F197" s="31"/>
    </row>
    <row r="198" spans="2:6" ht="12.75">
      <c r="B198" s="32"/>
      <c r="C198" s="31"/>
      <c r="D198" s="31"/>
      <c r="E198" s="31"/>
      <c r="F198" s="31"/>
    </row>
    <row r="199" spans="2:6" ht="12.75">
      <c r="B199" s="32"/>
      <c r="C199" s="31"/>
      <c r="D199" s="31"/>
      <c r="E199" s="31"/>
      <c r="F199" s="31"/>
    </row>
    <row r="200" spans="2:6" ht="12.75">
      <c r="B200" s="32"/>
      <c r="C200" s="31"/>
      <c r="D200" s="31"/>
      <c r="E200" s="31"/>
      <c r="F200" s="31"/>
    </row>
    <row r="201" spans="2:6" ht="12.75">
      <c r="B201" s="32"/>
      <c r="C201" s="31"/>
      <c r="D201" s="31"/>
      <c r="E201" s="31"/>
      <c r="F201" s="31"/>
    </row>
    <row r="202" spans="2:6" ht="12.75">
      <c r="B202" s="32"/>
      <c r="C202" s="31"/>
      <c r="D202" s="31"/>
      <c r="E202" s="31"/>
      <c r="F202" s="31"/>
    </row>
    <row r="203" spans="2:6" ht="12.75">
      <c r="B203" s="32"/>
      <c r="C203" s="31"/>
      <c r="D203" s="31"/>
      <c r="E203" s="31"/>
      <c r="F203" s="31"/>
    </row>
    <row r="204" spans="2:6" ht="12.75">
      <c r="B204" s="32"/>
      <c r="C204" s="31"/>
      <c r="D204" s="31"/>
      <c r="E204" s="31"/>
      <c r="F204" s="31"/>
    </row>
    <row r="205" spans="2:6" ht="12.75">
      <c r="B205" s="32"/>
      <c r="C205" s="31"/>
      <c r="D205" s="31"/>
      <c r="E205" s="31"/>
      <c r="F205" s="31"/>
    </row>
    <row r="206" spans="2:6" ht="12.75">
      <c r="B206" s="32"/>
      <c r="C206" s="31"/>
      <c r="D206" s="31"/>
      <c r="E206" s="31"/>
      <c r="F206" s="31"/>
    </row>
    <row r="207" spans="2:6" ht="12.75">
      <c r="B207" s="32"/>
      <c r="C207" s="31"/>
      <c r="D207" s="31"/>
      <c r="E207" s="31"/>
      <c r="F207" s="31"/>
    </row>
    <row r="208" spans="2:6" ht="12.75">
      <c r="B208" s="32"/>
      <c r="C208" s="31"/>
      <c r="D208" s="31"/>
      <c r="E208" s="31"/>
      <c r="F208" s="31"/>
    </row>
    <row r="209" spans="2:6" ht="12.75">
      <c r="B209" s="32"/>
      <c r="C209" s="31"/>
      <c r="D209" s="31"/>
      <c r="E209" s="31"/>
      <c r="F209" s="31"/>
    </row>
    <row r="210" spans="2:6" ht="12.75">
      <c r="B210" s="32"/>
      <c r="C210" s="31"/>
      <c r="D210" s="31"/>
      <c r="E210" s="31"/>
      <c r="F210" s="31"/>
    </row>
    <row r="211" spans="2:6" ht="12.75">
      <c r="B211" s="32"/>
      <c r="C211" s="31"/>
      <c r="D211" s="31"/>
      <c r="E211" s="31"/>
      <c r="F211" s="31"/>
    </row>
    <row r="212" spans="2:6" ht="12.75">
      <c r="B212" s="32"/>
      <c r="C212" s="31"/>
      <c r="D212" s="31"/>
      <c r="E212" s="31"/>
      <c r="F212" s="31"/>
    </row>
    <row r="213" spans="2:6" ht="12.75">
      <c r="B213" s="32"/>
      <c r="C213" s="31"/>
      <c r="D213" s="31"/>
      <c r="E213" s="31"/>
      <c r="F213" s="31"/>
    </row>
    <row r="214" spans="2:6" ht="12.75">
      <c r="B214" s="32"/>
      <c r="C214" s="31"/>
      <c r="D214" s="31"/>
      <c r="E214" s="31"/>
      <c r="F214" s="31"/>
    </row>
    <row r="215" spans="2:6" ht="12.75">
      <c r="B215" s="32"/>
      <c r="C215" s="31"/>
      <c r="D215" s="31"/>
      <c r="E215" s="31"/>
      <c r="F215" s="31"/>
    </row>
    <row r="216" spans="2:6" ht="12.75">
      <c r="B216" s="32"/>
      <c r="C216" s="31"/>
      <c r="D216" s="31"/>
      <c r="E216" s="31"/>
      <c r="F216" s="31"/>
    </row>
    <row r="217" spans="2:6" ht="12.75">
      <c r="B217" s="32"/>
      <c r="C217" s="31"/>
      <c r="D217" s="31"/>
      <c r="E217" s="31"/>
      <c r="F217" s="31"/>
    </row>
    <row r="218" spans="2:6" ht="12.75">
      <c r="B218" s="32"/>
      <c r="C218" s="31"/>
      <c r="D218" s="31"/>
      <c r="E218" s="31"/>
      <c r="F218" s="31"/>
    </row>
    <row r="219" spans="2:6" ht="12.75">
      <c r="B219" s="32"/>
      <c r="C219" s="31"/>
      <c r="D219" s="31"/>
      <c r="E219" s="31"/>
      <c r="F219" s="31"/>
    </row>
    <row r="220" spans="2:6" ht="12.75">
      <c r="B220" s="32"/>
      <c r="C220" s="31"/>
      <c r="D220" s="31"/>
      <c r="E220" s="31"/>
      <c r="F220" s="31"/>
    </row>
    <row r="221" spans="2:6" ht="12.75">
      <c r="B221" s="32"/>
      <c r="C221" s="31"/>
      <c r="D221" s="31"/>
      <c r="E221" s="31"/>
      <c r="F221" s="31"/>
    </row>
    <row r="222" spans="2:6" ht="12.75">
      <c r="B222" s="32"/>
      <c r="C222" s="31"/>
      <c r="D222" s="31"/>
      <c r="E222" s="31"/>
      <c r="F222" s="31"/>
    </row>
    <row r="223" spans="2:6" ht="12.75">
      <c r="B223" s="32"/>
      <c r="C223" s="31"/>
      <c r="D223" s="31"/>
      <c r="E223" s="31"/>
      <c r="F223" s="31"/>
    </row>
    <row r="224" spans="2:6" ht="12.75">
      <c r="B224" s="32"/>
      <c r="C224" s="31"/>
      <c r="D224" s="31"/>
      <c r="E224" s="31"/>
      <c r="F224" s="31"/>
    </row>
    <row r="225" spans="2:6" ht="12.75">
      <c r="B225" s="32"/>
      <c r="C225" s="31"/>
      <c r="D225" s="31"/>
      <c r="E225" s="31"/>
      <c r="F225" s="31"/>
    </row>
    <row r="226" spans="2:6" ht="12.75">
      <c r="B226" s="32"/>
      <c r="C226" s="31"/>
      <c r="D226" s="31"/>
      <c r="E226" s="31"/>
      <c r="F226" s="31"/>
    </row>
    <row r="227" spans="2:6" ht="12.75">
      <c r="B227" s="32"/>
      <c r="C227" s="31"/>
      <c r="D227" s="31"/>
      <c r="E227" s="31"/>
      <c r="F227" s="31"/>
    </row>
    <row r="228" spans="2:6" ht="12.75">
      <c r="B228" s="32"/>
      <c r="C228" s="31"/>
      <c r="D228" s="31"/>
      <c r="E228" s="31"/>
      <c r="F228" s="31"/>
    </row>
    <row r="229" spans="2:6" ht="12.75">
      <c r="B229" s="32"/>
      <c r="C229" s="31"/>
      <c r="D229" s="31"/>
      <c r="E229" s="31"/>
      <c r="F229" s="31"/>
    </row>
    <row r="230" spans="2:6" ht="12.75">
      <c r="B230" s="32"/>
      <c r="C230" s="31"/>
      <c r="D230" s="31"/>
      <c r="E230" s="31"/>
      <c r="F230" s="31"/>
    </row>
    <row r="231" spans="2:6" ht="12.75">
      <c r="B231" s="32"/>
      <c r="C231" s="31"/>
      <c r="D231" s="31"/>
      <c r="E231" s="31"/>
      <c r="F231" s="31"/>
    </row>
    <row r="232" spans="2:6" ht="12.75">
      <c r="B232" s="32"/>
      <c r="C232" s="31"/>
      <c r="D232" s="31"/>
      <c r="E232" s="31"/>
      <c r="F232" s="31"/>
    </row>
    <row r="233" spans="2:6" ht="12.75">
      <c r="B233" s="32"/>
      <c r="C233" s="31"/>
      <c r="D233" s="31"/>
      <c r="E233" s="31"/>
      <c r="F233" s="31"/>
    </row>
    <row r="234" spans="2:6" ht="12.75">
      <c r="B234" s="32"/>
      <c r="C234" s="31"/>
      <c r="D234" s="31"/>
      <c r="E234" s="31"/>
      <c r="F234" s="31"/>
    </row>
    <row r="235" spans="2:6" ht="12.75">
      <c r="B235" s="32"/>
      <c r="C235" s="31"/>
      <c r="D235" s="31"/>
      <c r="E235" s="31"/>
      <c r="F235" s="31"/>
    </row>
    <row r="236" spans="2:6" ht="12.75">
      <c r="B236" s="32"/>
      <c r="C236" s="31"/>
      <c r="D236" s="31"/>
      <c r="E236" s="31"/>
      <c r="F236" s="31"/>
    </row>
    <row r="237" spans="2:6" ht="12.75">
      <c r="B237" s="32"/>
      <c r="C237" s="31"/>
      <c r="D237" s="31"/>
      <c r="E237" s="31"/>
      <c r="F237" s="31"/>
    </row>
    <row r="238" spans="2:6" ht="12.75">
      <c r="B238" s="32"/>
      <c r="C238" s="31"/>
      <c r="D238" s="31"/>
      <c r="E238" s="31"/>
      <c r="F238" s="31"/>
    </row>
    <row r="239" spans="2:6" ht="12.75">
      <c r="B239" s="32"/>
      <c r="C239" s="31"/>
      <c r="D239" s="31"/>
      <c r="E239" s="31"/>
      <c r="F239" s="31"/>
    </row>
    <row r="240" spans="2:6" ht="12.75">
      <c r="B240" s="32"/>
      <c r="C240" s="31"/>
      <c r="D240" s="31"/>
      <c r="E240" s="31"/>
      <c r="F240" s="31"/>
    </row>
    <row r="241" spans="2:6" ht="12.75">
      <c r="B241" s="32"/>
      <c r="C241" s="31"/>
      <c r="D241" s="31"/>
      <c r="E241" s="31"/>
      <c r="F241" s="31"/>
    </row>
    <row r="242" spans="2:6" ht="12.75">
      <c r="B242" s="32"/>
      <c r="C242" s="31"/>
      <c r="D242" s="31"/>
      <c r="E242" s="31"/>
      <c r="F242" s="31"/>
    </row>
    <row r="243" spans="2:6" ht="12.75">
      <c r="B243" s="32"/>
      <c r="C243" s="31"/>
      <c r="D243" s="31"/>
      <c r="E243" s="31"/>
      <c r="F243" s="31"/>
    </row>
    <row r="244" spans="2:6" ht="12.75">
      <c r="B244" s="32"/>
      <c r="C244" s="31"/>
      <c r="D244" s="31"/>
      <c r="E244" s="31"/>
      <c r="F244" s="31"/>
    </row>
    <row r="245" spans="2:6" ht="12.75">
      <c r="B245" s="32"/>
      <c r="C245" s="31"/>
      <c r="D245" s="31"/>
      <c r="E245" s="31"/>
      <c r="F245" s="31"/>
    </row>
    <row r="246" spans="2:6" ht="12.75">
      <c r="B246" s="32"/>
      <c r="C246" s="31"/>
      <c r="D246" s="31"/>
      <c r="E246" s="31"/>
      <c r="F246" s="31"/>
    </row>
    <row r="247" spans="2:6" ht="12.75">
      <c r="B247" s="32"/>
      <c r="C247" s="31"/>
      <c r="D247" s="31"/>
      <c r="E247" s="31"/>
      <c r="F247" s="31"/>
    </row>
    <row r="248" spans="2:6" ht="12.75">
      <c r="B248" s="32"/>
      <c r="C248" s="31"/>
      <c r="D248" s="31"/>
      <c r="E248" s="31"/>
      <c r="F248" s="31"/>
    </row>
    <row r="249" spans="2:6" ht="12.75">
      <c r="B249" s="32"/>
      <c r="C249" s="31"/>
      <c r="D249" s="31"/>
      <c r="E249" s="31"/>
      <c r="F249" s="31"/>
    </row>
    <row r="250" spans="2:6" ht="12.75">
      <c r="B250" s="32"/>
      <c r="C250" s="31"/>
      <c r="D250" s="31"/>
      <c r="E250" s="31"/>
      <c r="F250" s="31"/>
    </row>
    <row r="251" spans="2:6" ht="12.75">
      <c r="B251" s="32"/>
      <c r="C251" s="31"/>
      <c r="D251" s="31"/>
      <c r="E251" s="31"/>
      <c r="F251" s="31"/>
    </row>
    <row r="252" spans="2:6" ht="12.75">
      <c r="B252" s="32"/>
      <c r="C252" s="31"/>
      <c r="D252" s="31"/>
      <c r="E252" s="31"/>
      <c r="F252" s="31"/>
    </row>
    <row r="253" spans="2:6" ht="12.75">
      <c r="B253" s="32"/>
      <c r="C253" s="31"/>
      <c r="D253" s="31"/>
      <c r="E253" s="31"/>
      <c r="F253" s="31"/>
    </row>
    <row r="254" spans="2:6" ht="12.75">
      <c r="B254" s="32"/>
      <c r="C254" s="31"/>
      <c r="D254" s="31"/>
      <c r="E254" s="31"/>
      <c r="F254" s="31"/>
    </row>
    <row r="255" spans="2:6" ht="12.75">
      <c r="B255" s="32"/>
      <c r="C255" s="31"/>
      <c r="D255" s="31"/>
      <c r="E255" s="31"/>
      <c r="F255" s="31"/>
    </row>
    <row r="256" spans="2:6" ht="12.75">
      <c r="B256" s="32"/>
      <c r="C256" s="31"/>
      <c r="D256" s="31"/>
      <c r="E256" s="31"/>
      <c r="F256" s="31"/>
    </row>
    <row r="257" spans="2:6" ht="12.75">
      <c r="B257" s="32"/>
      <c r="C257" s="31"/>
      <c r="D257" s="31"/>
      <c r="E257" s="31"/>
      <c r="F257" s="31"/>
    </row>
    <row r="258" spans="2:6" ht="12.75">
      <c r="B258" s="32"/>
      <c r="C258" s="31"/>
      <c r="D258" s="31"/>
      <c r="E258" s="31"/>
      <c r="F258" s="31"/>
    </row>
    <row r="259" spans="2:6" ht="12.75">
      <c r="B259" s="32"/>
      <c r="C259" s="31"/>
      <c r="D259" s="31"/>
      <c r="E259" s="31"/>
      <c r="F259" s="31"/>
    </row>
    <row r="260" spans="2:6" ht="12.75">
      <c r="B260" s="32"/>
      <c r="C260" s="31"/>
      <c r="D260" s="31"/>
      <c r="E260" s="31"/>
      <c r="F260" s="31"/>
    </row>
    <row r="261" spans="2:6" ht="12.75">
      <c r="B261" s="32"/>
      <c r="C261" s="31"/>
      <c r="D261" s="31"/>
      <c r="E261" s="31"/>
      <c r="F261" s="31"/>
    </row>
    <row r="262" spans="2:6" ht="12.75">
      <c r="B262" s="32"/>
      <c r="C262" s="31"/>
      <c r="D262" s="31"/>
      <c r="E262" s="31"/>
      <c r="F262" s="31"/>
    </row>
    <row r="263" spans="2:6" ht="12.75">
      <c r="B263" s="32"/>
      <c r="C263" s="31"/>
      <c r="D263" s="31"/>
      <c r="E263" s="31"/>
      <c r="F263" s="31"/>
    </row>
    <row r="264" spans="2:6" ht="12.75">
      <c r="B264" s="32"/>
      <c r="C264" s="31"/>
      <c r="D264" s="31"/>
      <c r="E264" s="31"/>
      <c r="F264" s="31"/>
    </row>
    <row r="265" spans="2:6" ht="12.75">
      <c r="B265" s="32"/>
      <c r="C265" s="31"/>
      <c r="D265" s="31"/>
      <c r="E265" s="31"/>
      <c r="F265" s="31"/>
    </row>
    <row r="266" spans="2:6" ht="12.75">
      <c r="B266" s="32"/>
      <c r="C266" s="31"/>
      <c r="D266" s="31"/>
      <c r="E266" s="31"/>
      <c r="F266" s="31"/>
    </row>
    <row r="267" spans="2:6" ht="12.75">
      <c r="B267" s="32"/>
      <c r="C267" s="31"/>
      <c r="D267" s="31"/>
      <c r="E267" s="31"/>
      <c r="F267" s="31"/>
    </row>
    <row r="268" spans="2:6" ht="12.75">
      <c r="B268" s="32"/>
      <c r="C268" s="31"/>
      <c r="D268" s="31"/>
      <c r="E268" s="31"/>
      <c r="F268" s="31"/>
    </row>
    <row r="269" spans="2:6" ht="12.75">
      <c r="B269" s="32"/>
      <c r="C269" s="31"/>
      <c r="D269" s="31"/>
      <c r="E269" s="31"/>
      <c r="F269" s="31"/>
    </row>
    <row r="270" spans="2:6" ht="12.75">
      <c r="B270" s="32"/>
      <c r="C270" s="31"/>
      <c r="D270" s="31"/>
      <c r="E270" s="31"/>
      <c r="F270" s="31"/>
    </row>
    <row r="271" spans="2:6" ht="12.75">
      <c r="B271" s="32"/>
      <c r="C271" s="31"/>
      <c r="D271" s="31"/>
      <c r="E271" s="31"/>
      <c r="F271" s="31"/>
    </row>
    <row r="272" spans="2:6" ht="12.75">
      <c r="B272" s="32"/>
      <c r="C272" s="31"/>
      <c r="D272" s="31"/>
      <c r="E272" s="31"/>
      <c r="F272" s="31"/>
    </row>
    <row r="273" spans="2:6" ht="12.75">
      <c r="B273" s="32"/>
      <c r="C273" s="31"/>
      <c r="D273" s="31"/>
      <c r="E273" s="31"/>
      <c r="F273" s="31"/>
    </row>
    <row r="274" spans="2:6" ht="12.75">
      <c r="B274" s="32"/>
      <c r="C274" s="31"/>
      <c r="D274" s="31"/>
      <c r="E274" s="31"/>
      <c r="F274" s="31"/>
    </row>
    <row r="275" spans="2:6" ht="12.75">
      <c r="B275" s="32"/>
      <c r="C275" s="31"/>
      <c r="D275" s="31"/>
      <c r="E275" s="31"/>
      <c r="F275" s="31"/>
    </row>
    <row r="276" spans="2:6" ht="12.75">
      <c r="B276" s="32"/>
      <c r="C276" s="31"/>
      <c r="D276" s="31"/>
      <c r="E276" s="31"/>
      <c r="F276" s="31"/>
    </row>
    <row r="277" spans="2:6" ht="12.75">
      <c r="B277" s="32"/>
      <c r="C277" s="31"/>
      <c r="D277" s="31"/>
      <c r="E277" s="31"/>
      <c r="F277" s="31"/>
    </row>
    <row r="278" spans="2:6" ht="12.75">
      <c r="B278" s="32"/>
      <c r="C278" s="31"/>
      <c r="D278" s="31"/>
      <c r="E278" s="31"/>
      <c r="F278" s="31"/>
    </row>
    <row r="279" spans="2:6" ht="12.75">
      <c r="B279" s="32"/>
      <c r="C279" s="31"/>
      <c r="D279" s="31"/>
      <c r="E279" s="31"/>
      <c r="F279" s="31"/>
    </row>
    <row r="280" spans="2:6" ht="12.75">
      <c r="B280" s="32"/>
      <c r="C280" s="31"/>
      <c r="D280" s="31"/>
      <c r="E280" s="31"/>
      <c r="F280" s="31"/>
    </row>
    <row r="281" spans="2:6" ht="12.75">
      <c r="B281" s="32"/>
      <c r="C281" s="31"/>
      <c r="D281" s="31"/>
      <c r="E281" s="31"/>
      <c r="F281" s="31"/>
    </row>
    <row r="282" spans="2:6" ht="12.75">
      <c r="B282" s="32"/>
      <c r="C282" s="31"/>
      <c r="D282" s="31"/>
      <c r="E282" s="31"/>
      <c r="F282" s="31"/>
    </row>
    <row r="283" spans="2:6" ht="12.75">
      <c r="B283" s="32"/>
      <c r="C283" s="31"/>
      <c r="D283" s="31"/>
      <c r="E283" s="31"/>
      <c r="F283" s="31"/>
    </row>
    <row r="284" spans="2:6" ht="12.75">
      <c r="B284" s="32"/>
      <c r="C284" s="31"/>
      <c r="D284" s="31"/>
      <c r="E284" s="31"/>
      <c r="F284" s="31"/>
    </row>
    <row r="285" spans="2:6" ht="12.75">
      <c r="B285" s="32"/>
      <c r="C285" s="31"/>
      <c r="D285" s="31"/>
      <c r="E285" s="31"/>
      <c r="F285" s="31"/>
    </row>
    <row r="286" spans="2:6" ht="12.75">
      <c r="B286" s="32"/>
      <c r="C286" s="31"/>
      <c r="D286" s="31"/>
      <c r="E286" s="31"/>
      <c r="F286" s="31"/>
    </row>
    <row r="287" spans="2:6" ht="12.75">
      <c r="B287" s="32"/>
      <c r="C287" s="31"/>
      <c r="D287" s="31"/>
      <c r="E287" s="31"/>
      <c r="F287" s="31"/>
    </row>
    <row r="288" spans="2:6" ht="12.75">
      <c r="B288" s="32"/>
      <c r="C288" s="31"/>
      <c r="D288" s="31"/>
      <c r="E288" s="31"/>
      <c r="F288" s="31"/>
    </row>
    <row r="289" spans="2:6" ht="12.75">
      <c r="B289" s="32"/>
      <c r="C289" s="31"/>
      <c r="D289" s="31"/>
      <c r="E289" s="31"/>
      <c r="F289" s="31"/>
    </row>
    <row r="290" spans="2:6" ht="12.75">
      <c r="B290" s="32"/>
      <c r="C290" s="31"/>
      <c r="D290" s="31"/>
      <c r="E290" s="31"/>
      <c r="F290" s="31"/>
    </row>
    <row r="291" spans="2:6" ht="12.75">
      <c r="B291" s="32"/>
      <c r="C291" s="31"/>
      <c r="D291" s="31"/>
      <c r="E291" s="31"/>
      <c r="F291" s="31"/>
    </row>
    <row r="292" spans="2:6" ht="12.75">
      <c r="B292" s="32"/>
      <c r="C292" s="31"/>
      <c r="D292" s="31"/>
      <c r="E292" s="31"/>
      <c r="F292" s="31"/>
    </row>
    <row r="293" spans="2:6" ht="12.75">
      <c r="B293" s="32"/>
      <c r="C293" s="31"/>
      <c r="D293" s="31"/>
      <c r="E293" s="31"/>
      <c r="F293" s="31"/>
    </row>
    <row r="294" spans="2:6" ht="12.75">
      <c r="B294" s="32"/>
      <c r="C294" s="31"/>
      <c r="D294" s="31"/>
      <c r="E294" s="31"/>
      <c r="F294" s="31"/>
    </row>
    <row r="295" spans="2:6" ht="12.75">
      <c r="B295" s="32"/>
      <c r="C295" s="31"/>
      <c r="D295" s="31"/>
      <c r="E295" s="31"/>
      <c r="F295" s="31"/>
    </row>
    <row r="296" spans="2:6" ht="12.75">
      <c r="B296" s="32"/>
      <c r="C296" s="31"/>
      <c r="D296" s="31"/>
      <c r="E296" s="31"/>
      <c r="F296" s="31"/>
    </row>
    <row r="297" spans="2:6" ht="12.75">
      <c r="B297" s="32"/>
      <c r="C297" s="31"/>
      <c r="D297" s="31"/>
      <c r="E297" s="31"/>
      <c r="F297" s="31"/>
    </row>
    <row r="298" spans="2:6" ht="12.75">
      <c r="B298" s="32"/>
      <c r="C298" s="31"/>
      <c r="D298" s="31"/>
      <c r="E298" s="31"/>
      <c r="F298" s="31"/>
    </row>
    <row r="299" spans="2:6" ht="12.75">
      <c r="B299" s="32"/>
      <c r="C299" s="31"/>
      <c r="D299" s="31"/>
      <c r="E299" s="31"/>
      <c r="F299" s="31"/>
    </row>
    <row r="300" spans="2:6" ht="12.75">
      <c r="B300" s="32"/>
      <c r="C300" s="31"/>
      <c r="D300" s="31"/>
      <c r="E300" s="31"/>
      <c r="F300" s="31"/>
    </row>
    <row r="301" spans="2:6" ht="12.75">
      <c r="B301" s="32"/>
      <c r="C301" s="31"/>
      <c r="D301" s="31"/>
      <c r="E301" s="31"/>
      <c r="F301" s="31"/>
    </row>
    <row r="302" spans="2:6" ht="12.75">
      <c r="B302" s="32"/>
      <c r="C302" s="31"/>
      <c r="D302" s="31"/>
      <c r="E302" s="31"/>
      <c r="F302" s="31"/>
    </row>
    <row r="303" spans="2:6" ht="12.75">
      <c r="B303" s="32"/>
      <c r="C303" s="31"/>
      <c r="D303" s="31"/>
      <c r="E303" s="31"/>
      <c r="F303" s="31"/>
    </row>
    <row r="304" spans="2:6" ht="12.75">
      <c r="B304" s="32"/>
      <c r="C304" s="31"/>
      <c r="D304" s="31"/>
      <c r="E304" s="31"/>
      <c r="F304" s="31"/>
    </row>
    <row r="305" spans="2:6" ht="12.75">
      <c r="B305" s="32"/>
      <c r="C305" s="31"/>
      <c r="D305" s="31"/>
      <c r="E305" s="31"/>
      <c r="F305" s="31"/>
    </row>
    <row r="306" spans="2:6" ht="12.75">
      <c r="B306" s="32"/>
      <c r="C306" s="31"/>
      <c r="D306" s="31"/>
      <c r="E306" s="31"/>
      <c r="F306" s="31"/>
    </row>
    <row r="307" spans="2:6" ht="12.75">
      <c r="B307" s="32"/>
      <c r="C307" s="31"/>
      <c r="D307" s="31"/>
      <c r="E307" s="31"/>
      <c r="F307" s="31"/>
    </row>
    <row r="308" spans="2:6" ht="12.75">
      <c r="B308" s="32"/>
      <c r="C308" s="31"/>
      <c r="D308" s="31"/>
      <c r="E308" s="31"/>
      <c r="F308" s="31"/>
    </row>
    <row r="309" spans="2:6" ht="12.75">
      <c r="B309" s="32"/>
      <c r="C309" s="31"/>
      <c r="D309" s="31"/>
      <c r="E309" s="31"/>
      <c r="F309" s="31"/>
    </row>
    <row r="310" spans="2:6" ht="12.75">
      <c r="B310" s="32"/>
      <c r="C310" s="31"/>
      <c r="D310" s="31"/>
      <c r="E310" s="31"/>
      <c r="F310" s="31"/>
    </row>
    <row r="311" spans="2:6" ht="12.75">
      <c r="B311" s="32"/>
      <c r="C311" s="31"/>
      <c r="D311" s="31"/>
      <c r="E311" s="31"/>
      <c r="F311" s="31"/>
    </row>
    <row r="312" spans="2:6" ht="12.75">
      <c r="B312" s="32"/>
      <c r="C312" s="31"/>
      <c r="D312" s="31"/>
      <c r="E312" s="31"/>
      <c r="F312" s="31"/>
    </row>
    <row r="313" spans="2:6" ht="12.75">
      <c r="B313" s="32"/>
      <c r="C313" s="31"/>
      <c r="D313" s="31"/>
      <c r="E313" s="31"/>
      <c r="F313" s="31"/>
    </row>
    <row r="314" spans="2:6" ht="12.75">
      <c r="B314" s="32"/>
      <c r="C314" s="31"/>
      <c r="D314" s="31"/>
      <c r="E314" s="31"/>
      <c r="F314" s="31"/>
    </row>
    <row r="315" spans="2:6" ht="12.75">
      <c r="B315" s="32"/>
      <c r="C315" s="31"/>
      <c r="D315" s="31"/>
      <c r="E315" s="31"/>
      <c r="F315" s="31"/>
    </row>
    <row r="316" spans="2:6" ht="12.75">
      <c r="B316" s="32"/>
      <c r="C316" s="31"/>
      <c r="D316" s="31"/>
      <c r="E316" s="31"/>
      <c r="F316" s="31"/>
    </row>
    <row r="317" spans="2:6" ht="12.75">
      <c r="B317" s="32"/>
      <c r="C317" s="31"/>
      <c r="D317" s="31"/>
      <c r="E317" s="31"/>
      <c r="F317" s="31"/>
    </row>
    <row r="318" spans="2:6" ht="12.75">
      <c r="B318" s="32"/>
      <c r="C318" s="31"/>
      <c r="D318" s="31"/>
      <c r="E318" s="31"/>
      <c r="F318" s="31"/>
    </row>
    <row r="319" spans="2:6" ht="12.75">
      <c r="B319" s="32"/>
      <c r="C319" s="31"/>
      <c r="D319" s="31"/>
      <c r="E319" s="31"/>
      <c r="F319" s="31"/>
    </row>
    <row r="320" spans="2:6" ht="12.75">
      <c r="B320" s="32"/>
      <c r="C320" s="31"/>
      <c r="D320" s="31"/>
      <c r="E320" s="31"/>
      <c r="F320" s="31"/>
    </row>
    <row r="321" spans="2:6" ht="12.75">
      <c r="B321" s="32"/>
      <c r="C321" s="31"/>
      <c r="D321" s="31"/>
      <c r="E321" s="31"/>
      <c r="F321" s="31"/>
    </row>
    <row r="322" spans="2:6" ht="12.75">
      <c r="B322" s="32"/>
      <c r="C322" s="31"/>
      <c r="D322" s="31"/>
      <c r="E322" s="31"/>
      <c r="F322" s="31"/>
    </row>
    <row r="323" spans="2:6" ht="12.75">
      <c r="B323" s="32"/>
      <c r="C323" s="31"/>
      <c r="D323" s="31"/>
      <c r="E323" s="31"/>
      <c r="F323" s="31"/>
    </row>
    <row r="324" spans="2:6" ht="12.75">
      <c r="B324" s="32"/>
      <c r="C324" s="31"/>
      <c r="D324" s="31"/>
      <c r="E324" s="31"/>
      <c r="F324" s="31"/>
    </row>
    <row r="325" spans="2:6" ht="12.75">
      <c r="B325" s="32"/>
      <c r="C325" s="31"/>
      <c r="D325" s="31"/>
      <c r="E325" s="31"/>
      <c r="F325" s="31"/>
    </row>
    <row r="326" spans="2:6" ht="12.75">
      <c r="B326" s="32"/>
      <c r="C326" s="31"/>
      <c r="D326" s="31"/>
      <c r="E326" s="31"/>
      <c r="F326" s="31"/>
    </row>
    <row r="327" spans="2:6" ht="12.75">
      <c r="B327" s="32"/>
      <c r="C327" s="31"/>
      <c r="D327" s="31"/>
      <c r="E327" s="31"/>
      <c r="F327" s="31"/>
    </row>
    <row r="328" spans="2:6" ht="12.75">
      <c r="B328" s="32"/>
      <c r="C328" s="31"/>
      <c r="D328" s="31"/>
      <c r="E328" s="31"/>
      <c r="F328" s="31"/>
    </row>
    <row r="329" spans="2:6" ht="12.75">
      <c r="B329" s="32"/>
      <c r="C329" s="31"/>
      <c r="D329" s="31"/>
      <c r="E329" s="31"/>
      <c r="F329" s="31"/>
    </row>
    <row r="330" spans="2:6" ht="12.75">
      <c r="B330" s="32"/>
      <c r="C330" s="31"/>
      <c r="D330" s="31"/>
      <c r="E330" s="31"/>
      <c r="F330" s="31"/>
    </row>
    <row r="331" spans="2:6" ht="12.75">
      <c r="B331" s="32"/>
      <c r="C331" s="31"/>
      <c r="D331" s="31"/>
      <c r="E331" s="31"/>
      <c r="F331" s="31"/>
    </row>
    <row r="332" spans="2:6" ht="12.75">
      <c r="B332" s="32"/>
      <c r="C332" s="31"/>
      <c r="D332" s="31"/>
      <c r="E332" s="31"/>
      <c r="F332" s="31"/>
    </row>
    <row r="333" spans="2:6" ht="12.75">
      <c r="B333" s="32"/>
      <c r="C333" s="31"/>
      <c r="D333" s="31"/>
      <c r="E333" s="31"/>
      <c r="F333" s="31"/>
    </row>
    <row r="334" spans="2:6" ht="12.75">
      <c r="B334" s="32"/>
      <c r="C334" s="31"/>
      <c r="D334" s="31"/>
      <c r="E334" s="31"/>
      <c r="F334" s="31"/>
    </row>
    <row r="335" spans="2:6" ht="12.75">
      <c r="B335" s="32"/>
      <c r="C335" s="31"/>
      <c r="D335" s="31"/>
      <c r="E335" s="31"/>
      <c r="F335" s="31"/>
    </row>
    <row r="336" spans="2:6" ht="12.75">
      <c r="B336" s="32"/>
      <c r="C336" s="31"/>
      <c r="D336" s="31"/>
      <c r="E336" s="31"/>
      <c r="F336" s="31"/>
    </row>
    <row r="337" spans="2:6" ht="12.75">
      <c r="B337" s="32"/>
      <c r="C337" s="31"/>
      <c r="D337" s="31"/>
      <c r="E337" s="31"/>
      <c r="F337" s="31"/>
    </row>
    <row r="338" spans="2:6" ht="12.75">
      <c r="B338" s="32"/>
      <c r="C338" s="31"/>
      <c r="D338" s="31"/>
      <c r="E338" s="31"/>
      <c r="F338" s="31"/>
    </row>
    <row r="339" spans="2:6" ht="12.75">
      <c r="B339" s="32"/>
      <c r="C339" s="31"/>
      <c r="D339" s="31"/>
      <c r="E339" s="31"/>
      <c r="F339" s="31"/>
    </row>
    <row r="340" spans="2:6" ht="12.75">
      <c r="B340" s="32"/>
      <c r="C340" s="31"/>
      <c r="D340" s="31"/>
      <c r="E340" s="31"/>
      <c r="F340" s="31"/>
    </row>
    <row r="341" spans="2:6" ht="12.75">
      <c r="B341" s="32"/>
      <c r="C341" s="31"/>
      <c r="D341" s="31"/>
      <c r="E341" s="31"/>
      <c r="F341" s="31"/>
    </row>
    <row r="342" spans="2:6" ht="12.75">
      <c r="B342" s="32"/>
      <c r="C342" s="31"/>
      <c r="D342" s="31"/>
      <c r="E342" s="31"/>
      <c r="F342" s="31"/>
    </row>
    <row r="343" spans="2:6" ht="12.75">
      <c r="B343" s="32"/>
      <c r="C343" s="31"/>
      <c r="D343" s="31"/>
      <c r="E343" s="31"/>
      <c r="F343" s="31"/>
    </row>
    <row r="344" spans="2:6" ht="12.75">
      <c r="B344" s="32"/>
      <c r="C344" s="31"/>
      <c r="D344" s="31"/>
      <c r="E344" s="31"/>
      <c r="F344" s="31"/>
    </row>
    <row r="345" spans="2:6" ht="12.75">
      <c r="B345" s="32"/>
      <c r="C345" s="31"/>
      <c r="D345" s="31"/>
      <c r="E345" s="31"/>
      <c r="F345" s="31"/>
    </row>
    <row r="346" spans="2:6" ht="12.75">
      <c r="B346" s="32"/>
      <c r="C346" s="31"/>
      <c r="D346" s="31"/>
      <c r="E346" s="31"/>
      <c r="F346" s="31"/>
    </row>
    <row r="347" spans="2:6" ht="12.75">
      <c r="B347" s="32"/>
      <c r="C347" s="31"/>
      <c r="D347" s="31"/>
      <c r="E347" s="31"/>
      <c r="F347" s="31"/>
    </row>
    <row r="348" spans="2:6" ht="12.75">
      <c r="B348" s="32"/>
      <c r="C348" s="31"/>
      <c r="D348" s="31"/>
      <c r="E348" s="31"/>
      <c r="F348" s="31"/>
    </row>
    <row r="349" spans="2:6" ht="12.75">
      <c r="B349" s="32"/>
      <c r="C349" s="31"/>
      <c r="D349" s="31"/>
      <c r="E349" s="31"/>
      <c r="F349" s="31"/>
    </row>
    <row r="350" spans="2:6" ht="12.75">
      <c r="B350" s="32"/>
      <c r="C350" s="31"/>
      <c r="D350" s="31"/>
      <c r="E350" s="31"/>
      <c r="F350" s="31"/>
    </row>
    <row r="351" spans="2:6" ht="12.75">
      <c r="B351" s="32"/>
      <c r="C351" s="31"/>
      <c r="D351" s="31"/>
      <c r="E351" s="31"/>
      <c r="F351" s="31"/>
    </row>
    <row r="352" spans="2:6" ht="12.75">
      <c r="B352" s="32"/>
      <c r="C352" s="31"/>
      <c r="D352" s="31"/>
      <c r="E352" s="31"/>
      <c r="F352" s="31"/>
    </row>
    <row r="353" spans="2:6" ht="12.75">
      <c r="B353" s="32"/>
      <c r="C353" s="31"/>
      <c r="D353" s="31"/>
      <c r="E353" s="31"/>
      <c r="F353" s="31"/>
    </row>
    <row r="354" spans="2:6" ht="12.75">
      <c r="B354" s="32"/>
      <c r="C354" s="31"/>
      <c r="D354" s="31"/>
      <c r="E354" s="31"/>
      <c r="F354" s="31"/>
    </row>
    <row r="355" spans="2:6" ht="12.75">
      <c r="B355" s="32"/>
      <c r="C355" s="31"/>
      <c r="D355" s="31"/>
      <c r="E355" s="31"/>
      <c r="F355" s="31"/>
    </row>
    <row r="356" spans="2:6" ht="12.75">
      <c r="B356" s="32"/>
      <c r="C356" s="31"/>
      <c r="D356" s="31"/>
      <c r="E356" s="31"/>
      <c r="F356" s="31"/>
    </row>
    <row r="357" spans="2:6" ht="12.75">
      <c r="B357" s="32"/>
      <c r="C357" s="31"/>
      <c r="D357" s="31"/>
      <c r="E357" s="31"/>
      <c r="F357" s="31"/>
    </row>
    <row r="358" spans="2:6" ht="12.75">
      <c r="B358" s="32"/>
      <c r="C358" s="31"/>
      <c r="D358" s="31"/>
      <c r="E358" s="31"/>
      <c r="F358" s="31"/>
    </row>
    <row r="359" spans="2:6" ht="12.75">
      <c r="B359" s="32"/>
      <c r="C359" s="31"/>
      <c r="D359" s="31"/>
      <c r="E359" s="31"/>
      <c r="F359" s="31"/>
    </row>
    <row r="360" spans="2:6" ht="12.75">
      <c r="B360" s="32"/>
      <c r="C360" s="31"/>
      <c r="D360" s="31"/>
      <c r="E360" s="31"/>
      <c r="F360" s="31"/>
    </row>
    <row r="361" spans="2:6" ht="12.75">
      <c r="B361" s="32"/>
      <c r="C361" s="31"/>
      <c r="D361" s="31"/>
      <c r="E361" s="31"/>
      <c r="F361" s="31"/>
    </row>
    <row r="362" spans="2:6" ht="12.75">
      <c r="B362" s="32"/>
      <c r="C362" s="31"/>
      <c r="D362" s="31"/>
      <c r="E362" s="31"/>
      <c r="F362" s="31"/>
    </row>
    <row r="363" spans="2:6" ht="12.75">
      <c r="B363" s="32"/>
      <c r="C363" s="31"/>
      <c r="D363" s="31"/>
      <c r="E363" s="31"/>
      <c r="F363" s="31"/>
    </row>
    <row r="364" spans="2:6" ht="12.75">
      <c r="B364" s="32"/>
      <c r="C364" s="31"/>
      <c r="D364" s="31"/>
      <c r="E364" s="31"/>
      <c r="F364" s="31"/>
    </row>
    <row r="365" spans="2:6" ht="12.75">
      <c r="B365" s="32"/>
      <c r="C365" s="31"/>
      <c r="D365" s="31"/>
      <c r="E365" s="31"/>
      <c r="F365" s="31"/>
    </row>
    <row r="366" spans="2:6" ht="12.75">
      <c r="B366" s="32"/>
      <c r="C366" s="31"/>
      <c r="D366" s="31"/>
      <c r="E366" s="31"/>
      <c r="F366" s="31"/>
    </row>
    <row r="367" spans="2:6" ht="12.75">
      <c r="B367" s="32"/>
      <c r="C367" s="31"/>
      <c r="D367" s="31"/>
      <c r="E367" s="31"/>
      <c r="F367" s="31"/>
    </row>
    <row r="368" spans="2:6" ht="12.75">
      <c r="B368" s="32"/>
      <c r="C368" s="31"/>
      <c r="D368" s="31"/>
      <c r="E368" s="31"/>
      <c r="F368" s="31"/>
    </row>
    <row r="369" spans="2:6" ht="12.75">
      <c r="B369" s="32"/>
      <c r="C369" s="31"/>
      <c r="D369" s="31"/>
      <c r="E369" s="31"/>
      <c r="F369" s="31"/>
    </row>
    <row r="370" spans="2:6" ht="12.75">
      <c r="B370" s="32"/>
      <c r="C370" s="31"/>
      <c r="D370" s="31"/>
      <c r="E370" s="31"/>
      <c r="F370" s="31"/>
    </row>
    <row r="371" spans="2:6" ht="12.75">
      <c r="B371" s="32"/>
      <c r="C371" s="31"/>
      <c r="D371" s="31"/>
      <c r="E371" s="31"/>
      <c r="F371" s="31"/>
    </row>
    <row r="372" spans="2:6" ht="12.75">
      <c r="B372" s="32"/>
      <c r="C372" s="31"/>
      <c r="D372" s="31"/>
      <c r="E372" s="31"/>
      <c r="F372" s="31"/>
    </row>
    <row r="373" spans="2:6" ht="12.75">
      <c r="B373" s="32"/>
      <c r="C373" s="31"/>
      <c r="D373" s="31"/>
      <c r="E373" s="31"/>
      <c r="F373" s="31"/>
    </row>
    <row r="374" spans="2:6" ht="12.75">
      <c r="B374" s="32"/>
      <c r="C374" s="31"/>
      <c r="D374" s="31"/>
      <c r="E374" s="31"/>
      <c r="F374" s="31"/>
    </row>
    <row r="375" spans="2:6" ht="12.75">
      <c r="B375" s="32"/>
      <c r="C375" s="31"/>
      <c r="D375" s="31"/>
      <c r="E375" s="31"/>
      <c r="F375" s="31"/>
    </row>
    <row r="376" spans="2:6" ht="12.75">
      <c r="B376" s="32"/>
      <c r="C376" s="31"/>
      <c r="D376" s="31"/>
      <c r="E376" s="31"/>
      <c r="F376" s="31"/>
    </row>
    <row r="377" spans="2:6" ht="12.75">
      <c r="B377" s="32"/>
      <c r="C377" s="31"/>
      <c r="D377" s="31"/>
      <c r="E377" s="31"/>
      <c r="F377" s="31"/>
    </row>
    <row r="378" spans="2:6" ht="12.75">
      <c r="B378" s="32"/>
      <c r="C378" s="31"/>
      <c r="D378" s="31"/>
      <c r="E378" s="31"/>
      <c r="F378" s="31"/>
    </row>
    <row r="379" spans="2:6" ht="12.75">
      <c r="B379" s="32"/>
      <c r="C379" s="31"/>
      <c r="D379" s="31"/>
      <c r="E379" s="31"/>
      <c r="F379" s="31"/>
    </row>
    <row r="380" spans="2:6" ht="12.75">
      <c r="B380" s="32"/>
      <c r="C380" s="31"/>
      <c r="D380" s="31"/>
      <c r="E380" s="31"/>
      <c r="F380" s="31"/>
    </row>
    <row r="381" spans="2:6" ht="12.75">
      <c r="B381" s="32"/>
      <c r="C381" s="31"/>
      <c r="D381" s="31"/>
      <c r="E381" s="31"/>
      <c r="F381" s="31"/>
    </row>
    <row r="382" spans="2:6" ht="12.75">
      <c r="B382" s="32"/>
      <c r="C382" s="31"/>
      <c r="D382" s="31"/>
      <c r="E382" s="31"/>
      <c r="F382" s="31"/>
    </row>
    <row r="383" spans="2:6" ht="12.75">
      <c r="B383" s="32"/>
      <c r="C383" s="31"/>
      <c r="D383" s="31"/>
      <c r="E383" s="31"/>
      <c r="F383" s="31"/>
    </row>
    <row r="384" spans="2:6" ht="12.75">
      <c r="B384" s="32"/>
      <c r="C384" s="31"/>
      <c r="D384" s="31"/>
      <c r="E384" s="31"/>
      <c r="F384" s="31"/>
    </row>
    <row r="385" spans="2:6" ht="12.75">
      <c r="B385" s="32"/>
      <c r="C385" s="31"/>
      <c r="D385" s="31"/>
      <c r="E385" s="31"/>
      <c r="F385" s="31"/>
    </row>
    <row r="386" spans="2:6" ht="12.75">
      <c r="B386" s="32"/>
      <c r="C386" s="31"/>
      <c r="D386" s="31"/>
      <c r="E386" s="31"/>
      <c r="F386" s="31"/>
    </row>
    <row r="387" spans="2:6" ht="12.75">
      <c r="B387" s="32"/>
      <c r="C387" s="31"/>
      <c r="D387" s="31"/>
      <c r="E387" s="31"/>
      <c r="F387" s="31"/>
    </row>
    <row r="388" spans="2:6" ht="12.75">
      <c r="B388" s="32"/>
      <c r="C388" s="31"/>
      <c r="D388" s="31"/>
      <c r="E388" s="31"/>
      <c r="F388" s="31"/>
    </row>
    <row r="389" spans="2:6" ht="12.75">
      <c r="B389" s="32"/>
      <c r="C389" s="31"/>
      <c r="D389" s="31"/>
      <c r="E389" s="31"/>
      <c r="F389" s="31"/>
    </row>
    <row r="390" spans="2:6" ht="12.75">
      <c r="B390" s="32"/>
      <c r="C390" s="31"/>
      <c r="D390" s="31"/>
      <c r="E390" s="31"/>
      <c r="F390" s="31"/>
    </row>
    <row r="391" spans="2:6" ht="12.75">
      <c r="B391" s="32"/>
      <c r="C391" s="31"/>
      <c r="D391" s="31"/>
      <c r="E391" s="31"/>
      <c r="F391" s="31"/>
    </row>
    <row r="392" spans="2:6" ht="12.75">
      <c r="B392" s="32"/>
      <c r="C392" s="31"/>
      <c r="D392" s="31"/>
      <c r="E392" s="31"/>
      <c r="F392" s="31"/>
    </row>
    <row r="393" spans="2:6" ht="12.75">
      <c r="B393" s="32"/>
      <c r="C393" s="31"/>
      <c r="D393" s="31"/>
      <c r="E393" s="31"/>
      <c r="F393" s="31"/>
    </row>
    <row r="394" spans="2:6" ht="12.75">
      <c r="B394" s="32"/>
      <c r="C394" s="31"/>
      <c r="D394" s="31"/>
      <c r="E394" s="31"/>
      <c r="F394" s="31"/>
    </row>
    <row r="395" spans="2:6" ht="12.75">
      <c r="B395" s="32"/>
      <c r="C395" s="31"/>
      <c r="D395" s="31"/>
      <c r="E395" s="31"/>
      <c r="F395" s="31"/>
    </row>
    <row r="396" spans="2:6" ht="12.75">
      <c r="B396" s="32"/>
      <c r="C396" s="31"/>
      <c r="D396" s="31"/>
      <c r="E396" s="31"/>
      <c r="F396" s="31"/>
    </row>
    <row r="397" spans="2:6" ht="12.75">
      <c r="B397" s="32"/>
      <c r="C397" s="31"/>
      <c r="D397" s="31"/>
      <c r="E397" s="31"/>
      <c r="F397" s="31"/>
    </row>
    <row r="398" spans="2:6" ht="12.75">
      <c r="B398" s="32"/>
      <c r="C398" s="31"/>
      <c r="D398" s="31"/>
      <c r="E398" s="31"/>
      <c r="F398" s="31"/>
    </row>
    <row r="399" spans="2:6" ht="12.75">
      <c r="B399" s="32"/>
      <c r="C399" s="31"/>
      <c r="D399" s="31"/>
      <c r="E399" s="31"/>
      <c r="F399" s="31"/>
    </row>
    <row r="400" spans="2:6" ht="12.75">
      <c r="B400" s="32"/>
      <c r="C400" s="31"/>
      <c r="D400" s="31"/>
      <c r="E400" s="31"/>
      <c r="F400" s="31"/>
    </row>
    <row r="401" spans="2:6" ht="12.75">
      <c r="B401" s="32"/>
      <c r="C401" s="31"/>
      <c r="D401" s="31"/>
      <c r="E401" s="31"/>
      <c r="F401" s="31"/>
    </row>
    <row r="402" spans="2:6" ht="12.75">
      <c r="B402" s="32"/>
      <c r="C402" s="31"/>
      <c r="D402" s="31"/>
      <c r="E402" s="31"/>
      <c r="F402" s="31"/>
    </row>
    <row r="403" spans="2:6" ht="12.75">
      <c r="B403" s="32"/>
      <c r="C403" s="31"/>
      <c r="D403" s="31"/>
      <c r="E403" s="31"/>
      <c r="F403" s="31"/>
    </row>
    <row r="404" spans="2:6" ht="12.75">
      <c r="B404" s="32"/>
      <c r="C404" s="31"/>
      <c r="D404" s="31"/>
      <c r="E404" s="31"/>
      <c r="F404" s="31"/>
    </row>
    <row r="405" spans="2:6" ht="12.75">
      <c r="B405" s="32"/>
      <c r="C405" s="31"/>
      <c r="D405" s="31"/>
      <c r="E405" s="31"/>
      <c r="F405" s="31"/>
    </row>
    <row r="406" spans="2:6" ht="12.75">
      <c r="B406" s="32"/>
      <c r="C406" s="31"/>
      <c r="D406" s="31"/>
      <c r="E406" s="31"/>
      <c r="F406" s="31"/>
    </row>
    <row r="407" spans="2:6" ht="12.75">
      <c r="B407" s="32"/>
      <c r="C407" s="31"/>
      <c r="D407" s="31"/>
      <c r="E407" s="31"/>
      <c r="F407" s="31"/>
    </row>
    <row r="408" spans="2:6" ht="12.75">
      <c r="B408" s="32"/>
      <c r="C408" s="31"/>
      <c r="D408" s="31"/>
      <c r="E408" s="31"/>
      <c r="F408" s="31"/>
    </row>
    <row r="409" spans="2:6" ht="12.75">
      <c r="B409" s="32"/>
      <c r="C409" s="31"/>
      <c r="D409" s="31"/>
      <c r="E409" s="31"/>
      <c r="F409" s="31"/>
    </row>
    <row r="410" spans="2:6" ht="12.75">
      <c r="B410" s="32"/>
      <c r="C410" s="31"/>
      <c r="D410" s="31"/>
      <c r="E410" s="31"/>
      <c r="F410" s="31"/>
    </row>
    <row r="411" spans="2:6" ht="12.75">
      <c r="B411" s="32"/>
      <c r="C411" s="31"/>
      <c r="D411" s="31"/>
      <c r="E411" s="31"/>
      <c r="F411" s="31"/>
    </row>
    <row r="412" spans="2:6" ht="12.75">
      <c r="B412" s="32"/>
      <c r="C412" s="31"/>
      <c r="D412" s="31"/>
      <c r="E412" s="31"/>
      <c r="F412" s="31"/>
    </row>
    <row r="413" spans="2:6" ht="12.75">
      <c r="B413" s="32"/>
      <c r="C413" s="31"/>
      <c r="D413" s="31"/>
      <c r="E413" s="31"/>
      <c r="F413" s="31"/>
    </row>
    <row r="414" spans="2:6" ht="12.75">
      <c r="B414" s="32"/>
      <c r="C414" s="31"/>
      <c r="D414" s="31"/>
      <c r="E414" s="31"/>
      <c r="F414" s="31"/>
    </row>
    <row r="415" spans="2:6" ht="12.75">
      <c r="B415" s="32"/>
      <c r="C415" s="31"/>
      <c r="D415" s="31"/>
      <c r="E415" s="31"/>
      <c r="F415" s="31"/>
    </row>
    <row r="416" spans="2:6" ht="12.75">
      <c r="B416" s="32"/>
      <c r="C416" s="31"/>
      <c r="D416" s="31"/>
      <c r="E416" s="31"/>
      <c r="F416" s="31"/>
    </row>
    <row r="417" spans="2:6" ht="12.75">
      <c r="B417" s="32"/>
      <c r="C417" s="31"/>
      <c r="D417" s="31"/>
      <c r="E417" s="31"/>
      <c r="F417" s="31"/>
    </row>
    <row r="418" spans="2:6" ht="12.75">
      <c r="B418" s="32"/>
      <c r="C418" s="31"/>
      <c r="D418" s="31"/>
      <c r="E418" s="31"/>
      <c r="F418" s="31"/>
    </row>
    <row r="419" spans="2:6" ht="12.75">
      <c r="B419" s="32"/>
      <c r="C419" s="31"/>
      <c r="D419" s="31"/>
      <c r="E419" s="31"/>
      <c r="F419" s="31"/>
    </row>
    <row r="420" spans="2:6" ht="12.75">
      <c r="B420" s="32"/>
      <c r="C420" s="31"/>
      <c r="D420" s="31"/>
      <c r="E420" s="31"/>
      <c r="F420" s="31"/>
    </row>
    <row r="421" spans="2:6" ht="12.75">
      <c r="B421" s="32"/>
      <c r="C421" s="31"/>
      <c r="D421" s="31"/>
      <c r="E421" s="31"/>
      <c r="F421" s="31"/>
    </row>
    <row r="422" spans="2:6" ht="12.75">
      <c r="B422" s="32"/>
      <c r="C422" s="31"/>
      <c r="D422" s="31"/>
      <c r="E422" s="31"/>
      <c r="F422" s="31"/>
    </row>
    <row r="423" spans="2:6" ht="12.75">
      <c r="B423" s="32"/>
      <c r="C423" s="31"/>
      <c r="D423" s="31"/>
      <c r="E423" s="31"/>
      <c r="F423" s="31"/>
    </row>
    <row r="424" spans="2:6" ht="12.75">
      <c r="B424" s="32"/>
      <c r="C424" s="31"/>
      <c r="D424" s="31"/>
      <c r="E424" s="31"/>
      <c r="F424" s="31"/>
    </row>
    <row r="425" spans="2:6" ht="12.75">
      <c r="B425" s="32"/>
      <c r="C425" s="31"/>
      <c r="D425" s="31"/>
      <c r="E425" s="31"/>
      <c r="F425" s="31"/>
    </row>
    <row r="426" spans="2:6" ht="12.75">
      <c r="B426" s="32"/>
      <c r="C426" s="31"/>
      <c r="D426" s="31"/>
      <c r="E426" s="31"/>
      <c r="F426" s="31"/>
    </row>
    <row r="427" spans="2:6" ht="12.75">
      <c r="B427" s="32"/>
      <c r="C427" s="31"/>
      <c r="D427" s="31"/>
      <c r="E427" s="31"/>
      <c r="F427" s="31"/>
    </row>
    <row r="428" spans="2:6" ht="12.75">
      <c r="B428" s="32"/>
      <c r="C428" s="31"/>
      <c r="D428" s="31"/>
      <c r="E428" s="31"/>
      <c r="F428" s="31"/>
    </row>
    <row r="429" spans="2:6" ht="12.75">
      <c r="B429" s="32"/>
      <c r="C429" s="31"/>
      <c r="D429" s="31"/>
      <c r="E429" s="31"/>
      <c r="F429" s="31"/>
    </row>
    <row r="430" spans="2:6" ht="12.75">
      <c r="B430" s="32"/>
      <c r="C430" s="31"/>
      <c r="D430" s="31"/>
      <c r="E430" s="31"/>
      <c r="F430" s="31"/>
    </row>
    <row r="431" spans="2:6" ht="12.75">
      <c r="B431" s="32"/>
      <c r="C431" s="31"/>
      <c r="D431" s="31"/>
      <c r="E431" s="31"/>
      <c r="F431" s="31"/>
    </row>
    <row r="432" spans="2:6" ht="12.75">
      <c r="B432" s="32"/>
      <c r="C432" s="31"/>
      <c r="D432" s="31"/>
      <c r="E432" s="31"/>
      <c r="F432" s="31"/>
    </row>
    <row r="433" spans="2:6" ht="12.75">
      <c r="B433" s="32"/>
      <c r="C433" s="31"/>
      <c r="D433" s="31"/>
      <c r="E433" s="31"/>
      <c r="F433" s="31"/>
    </row>
    <row r="434" spans="2:6" ht="12.75">
      <c r="B434" s="32"/>
      <c r="C434" s="31"/>
      <c r="D434" s="31"/>
      <c r="E434" s="31"/>
      <c r="F434" s="31"/>
    </row>
    <row r="435" spans="2:6" ht="12.75">
      <c r="B435" s="32"/>
      <c r="C435" s="31"/>
      <c r="D435" s="31"/>
      <c r="E435" s="31"/>
      <c r="F435" s="31"/>
    </row>
    <row r="436" spans="2:6" ht="12.75">
      <c r="B436" s="32"/>
      <c r="C436" s="31"/>
      <c r="D436" s="31"/>
      <c r="E436" s="31"/>
      <c r="F436" s="31"/>
    </row>
    <row r="437" spans="2:6" ht="12.75">
      <c r="B437" s="32"/>
      <c r="C437" s="31"/>
      <c r="D437" s="31"/>
      <c r="E437" s="31"/>
      <c r="F437" s="31"/>
    </row>
    <row r="438" spans="2:6" ht="12.75">
      <c r="B438" s="32"/>
      <c r="C438" s="31"/>
      <c r="D438" s="31"/>
      <c r="E438" s="31"/>
      <c r="F438" s="31"/>
    </row>
    <row r="439" spans="2:6" ht="12.75">
      <c r="B439" s="32"/>
      <c r="C439" s="31"/>
      <c r="D439" s="31"/>
      <c r="E439" s="31"/>
      <c r="F439" s="31"/>
    </row>
    <row r="440" spans="2:6" ht="12.75">
      <c r="B440" s="32"/>
      <c r="C440" s="31"/>
      <c r="D440" s="31"/>
      <c r="E440" s="31"/>
      <c r="F440" s="31"/>
    </row>
    <row r="441" spans="2:6" ht="12.75">
      <c r="B441" s="32"/>
      <c r="C441" s="31"/>
      <c r="D441" s="31"/>
      <c r="E441" s="31"/>
      <c r="F441" s="31"/>
    </row>
    <row r="442" spans="2:6" ht="12.75">
      <c r="B442" s="32"/>
      <c r="C442" s="31"/>
      <c r="D442" s="31"/>
      <c r="E442" s="31"/>
      <c r="F442" s="31"/>
    </row>
    <row r="443" spans="2:6" ht="12.75">
      <c r="B443" s="32"/>
      <c r="C443" s="31"/>
      <c r="D443" s="31"/>
      <c r="E443" s="31"/>
      <c r="F443" s="31"/>
    </row>
    <row r="444" spans="2:6" ht="12.75">
      <c r="B444" s="32"/>
      <c r="C444" s="31"/>
      <c r="D444" s="31"/>
      <c r="E444" s="31"/>
      <c r="F444" s="31"/>
    </row>
    <row r="445" spans="2:6" ht="12.75">
      <c r="B445" s="32"/>
      <c r="C445" s="31"/>
      <c r="D445" s="31"/>
      <c r="E445" s="31"/>
      <c r="F445" s="31"/>
    </row>
    <row r="446" spans="2:6" ht="12.75">
      <c r="B446" s="32"/>
      <c r="C446" s="31"/>
      <c r="D446" s="31"/>
      <c r="E446" s="31"/>
      <c r="F446" s="31"/>
    </row>
    <row r="447" spans="2:6" ht="12.75">
      <c r="B447" s="32"/>
      <c r="C447" s="31"/>
      <c r="D447" s="31"/>
      <c r="E447" s="31"/>
      <c r="F447" s="31"/>
    </row>
    <row r="448" spans="2:6" ht="12.75">
      <c r="B448" s="32"/>
      <c r="C448" s="31"/>
      <c r="D448" s="31"/>
      <c r="E448" s="31"/>
      <c r="F448" s="31"/>
    </row>
    <row r="449" spans="2:6" ht="12.75">
      <c r="B449" s="32"/>
      <c r="C449" s="31"/>
      <c r="D449" s="31"/>
      <c r="E449" s="31"/>
      <c r="F449" s="31"/>
    </row>
    <row r="450" spans="2:6" ht="12.75">
      <c r="B450" s="32"/>
      <c r="C450" s="31"/>
      <c r="D450" s="31"/>
      <c r="E450" s="31"/>
      <c r="F450" s="31"/>
    </row>
    <row r="451" spans="2:6" ht="12.75">
      <c r="B451" s="32"/>
      <c r="C451" s="31"/>
      <c r="D451" s="31"/>
      <c r="E451" s="31"/>
      <c r="F451" s="31"/>
    </row>
    <row r="452" spans="2:6" ht="12.75">
      <c r="B452" s="32"/>
      <c r="C452" s="31"/>
      <c r="D452" s="31"/>
      <c r="E452" s="31"/>
      <c r="F452" s="31"/>
    </row>
    <row r="453" spans="2:6" ht="12.75">
      <c r="B453" s="32"/>
      <c r="C453" s="31"/>
      <c r="D453" s="31"/>
      <c r="E453" s="31"/>
      <c r="F453" s="31"/>
    </row>
    <row r="454" spans="2:6" ht="12.75">
      <c r="B454" s="32"/>
      <c r="C454" s="31"/>
      <c r="D454" s="31"/>
      <c r="E454" s="31"/>
      <c r="F454" s="31"/>
    </row>
    <row r="455" spans="2:6" ht="12.75">
      <c r="B455" s="32"/>
      <c r="C455" s="31"/>
      <c r="D455" s="31"/>
      <c r="E455" s="31"/>
      <c r="F455" s="31"/>
    </row>
    <row r="456" spans="2:6" ht="12.75">
      <c r="B456" s="32"/>
      <c r="C456" s="31"/>
      <c r="D456" s="31"/>
      <c r="E456" s="31"/>
      <c r="F456" s="31"/>
    </row>
    <row r="457" spans="2:6" ht="12.75">
      <c r="B457" s="32"/>
      <c r="C457" s="31"/>
      <c r="D457" s="31"/>
      <c r="E457" s="31"/>
      <c r="F457" s="31"/>
    </row>
    <row r="458" spans="2:6" ht="12.75">
      <c r="B458" s="32"/>
      <c r="C458" s="31"/>
      <c r="D458" s="31"/>
      <c r="E458" s="31"/>
      <c r="F458" s="31"/>
    </row>
    <row r="459" spans="2:6" ht="12.75">
      <c r="B459" s="32"/>
      <c r="C459" s="31"/>
      <c r="D459" s="31"/>
      <c r="E459" s="31"/>
      <c r="F459" s="31"/>
    </row>
    <row r="460" spans="2:6" ht="12.75">
      <c r="B460" s="32"/>
      <c r="C460" s="31"/>
      <c r="D460" s="31"/>
      <c r="E460" s="31"/>
      <c r="F460" s="31"/>
    </row>
    <row r="461" spans="2:6" ht="12.75">
      <c r="B461" s="32"/>
      <c r="C461" s="31"/>
      <c r="D461" s="31"/>
      <c r="E461" s="31"/>
      <c r="F461" s="31"/>
    </row>
    <row r="462" spans="2:6" ht="12.75">
      <c r="B462" s="32"/>
      <c r="C462" s="31"/>
      <c r="D462" s="31"/>
      <c r="E462" s="31"/>
      <c r="F462" s="31"/>
    </row>
    <row r="463" spans="2:6" ht="12.75">
      <c r="B463" s="32"/>
      <c r="C463" s="31"/>
      <c r="D463" s="31"/>
      <c r="E463" s="31"/>
      <c r="F463" s="31"/>
    </row>
    <row r="464" spans="2:6" ht="12.75">
      <c r="B464" s="32"/>
      <c r="C464" s="31"/>
      <c r="D464" s="31"/>
      <c r="E464" s="31"/>
      <c r="F464" s="31"/>
    </row>
    <row r="465" spans="2:6" ht="12.75">
      <c r="B465" s="32"/>
      <c r="C465" s="31"/>
      <c r="D465" s="31"/>
      <c r="E465" s="31"/>
      <c r="F465" s="31"/>
    </row>
    <row r="466" spans="2:6" ht="12.75">
      <c r="B466" s="32"/>
      <c r="C466" s="31"/>
      <c r="D466" s="31"/>
      <c r="E466" s="31"/>
      <c r="F466" s="31"/>
    </row>
    <row r="467" spans="2:6" ht="12.75">
      <c r="B467" s="32"/>
      <c r="C467" s="31"/>
      <c r="D467" s="31"/>
      <c r="E467" s="31"/>
      <c r="F467" s="31"/>
    </row>
    <row r="468" spans="2:6" ht="12.75">
      <c r="B468" s="32"/>
      <c r="C468" s="31"/>
      <c r="D468" s="31"/>
      <c r="E468" s="31"/>
      <c r="F468" s="31"/>
    </row>
    <row r="469" spans="2:6" ht="12.75">
      <c r="B469" s="32"/>
      <c r="C469" s="31"/>
      <c r="D469" s="31"/>
      <c r="E469" s="31"/>
      <c r="F469" s="31"/>
    </row>
    <row r="470" spans="2:6" ht="12.75">
      <c r="B470" s="32"/>
      <c r="C470" s="31"/>
      <c r="D470" s="31"/>
      <c r="E470" s="31"/>
      <c r="F470" s="31"/>
    </row>
    <row r="471" spans="2:6" ht="12.75">
      <c r="B471" s="32"/>
      <c r="C471" s="31"/>
      <c r="D471" s="31"/>
      <c r="E471" s="31"/>
      <c r="F471" s="31"/>
    </row>
    <row r="472" spans="2:6" ht="12.75">
      <c r="B472" s="32"/>
      <c r="C472" s="31"/>
      <c r="D472" s="31"/>
      <c r="E472" s="31"/>
      <c r="F472" s="31"/>
    </row>
    <row r="473" spans="2:6" ht="12.75">
      <c r="B473" s="32"/>
      <c r="C473" s="31"/>
      <c r="D473" s="31"/>
      <c r="E473" s="31"/>
      <c r="F473" s="31"/>
    </row>
    <row r="474" spans="2:6" ht="12.75">
      <c r="B474" s="32"/>
      <c r="C474" s="31"/>
      <c r="D474" s="31"/>
      <c r="E474" s="31"/>
      <c r="F474" s="31"/>
    </row>
    <row r="475" spans="2:6" ht="12.75">
      <c r="B475" s="32"/>
      <c r="C475" s="31"/>
      <c r="D475" s="31"/>
      <c r="E475" s="31"/>
      <c r="F475" s="31"/>
    </row>
    <row r="476" spans="2:6" ht="12.75">
      <c r="B476" s="32"/>
      <c r="C476" s="31"/>
      <c r="D476" s="31"/>
      <c r="E476" s="31"/>
      <c r="F476" s="31"/>
    </row>
    <row r="477" spans="2:6" ht="12.75">
      <c r="B477" s="32"/>
      <c r="C477" s="31"/>
      <c r="D477" s="31"/>
      <c r="E477" s="31"/>
      <c r="F477" s="31"/>
    </row>
    <row r="478" spans="2:6" ht="12.75">
      <c r="B478" s="32"/>
      <c r="C478" s="31"/>
      <c r="D478" s="31"/>
      <c r="E478" s="31"/>
      <c r="F478" s="31"/>
    </row>
    <row r="479" spans="2:6" ht="12.75">
      <c r="B479" s="32"/>
      <c r="C479" s="31"/>
      <c r="D479" s="31"/>
      <c r="E479" s="31"/>
      <c r="F479" s="31"/>
    </row>
    <row r="480" spans="2:6" ht="12.75">
      <c r="B480" s="32"/>
      <c r="C480" s="31"/>
      <c r="D480" s="31"/>
      <c r="E480" s="31"/>
      <c r="F480" s="31"/>
    </row>
    <row r="481" spans="2:6" ht="12.75">
      <c r="B481" s="32"/>
      <c r="C481" s="31"/>
      <c r="D481" s="31"/>
      <c r="E481" s="31"/>
      <c r="F481" s="31"/>
    </row>
    <row r="482" spans="2:6" ht="12.75">
      <c r="B482" s="32"/>
      <c r="C482" s="31"/>
      <c r="D482" s="31"/>
      <c r="E482" s="31"/>
      <c r="F482" s="31"/>
    </row>
    <row r="483" spans="2:6" ht="12.75">
      <c r="B483" s="32"/>
      <c r="C483" s="31"/>
      <c r="D483" s="31"/>
      <c r="E483" s="31"/>
      <c r="F483" s="31"/>
    </row>
    <row r="484" spans="2:6" ht="12.75">
      <c r="B484" s="32"/>
      <c r="C484" s="31"/>
      <c r="D484" s="31"/>
      <c r="E484" s="31"/>
      <c r="F484" s="31"/>
    </row>
    <row r="485" spans="2:6" ht="12.75">
      <c r="B485" s="32"/>
      <c r="C485" s="31"/>
      <c r="D485" s="31"/>
      <c r="E485" s="31"/>
      <c r="F485" s="31"/>
    </row>
    <row r="486" spans="2:6" ht="12.75">
      <c r="B486" s="32"/>
      <c r="C486" s="31"/>
      <c r="D486" s="31"/>
      <c r="E486" s="31"/>
      <c r="F486" s="31"/>
    </row>
    <row r="487" spans="2:6" ht="12.75">
      <c r="B487" s="32"/>
      <c r="C487" s="31"/>
      <c r="D487" s="31"/>
      <c r="E487" s="31"/>
      <c r="F487" s="31"/>
    </row>
    <row r="488" spans="2:6" ht="12.75">
      <c r="B488" s="32"/>
      <c r="C488" s="31"/>
      <c r="D488" s="31"/>
      <c r="E488" s="31"/>
      <c r="F488" s="31"/>
    </row>
    <row r="489" spans="2:6" ht="12.75">
      <c r="B489" s="32"/>
      <c r="C489" s="31"/>
      <c r="D489" s="31"/>
      <c r="E489" s="31"/>
      <c r="F489" s="31"/>
    </row>
    <row r="490" spans="2:6" ht="12.75">
      <c r="B490" s="32"/>
      <c r="C490" s="31"/>
      <c r="D490" s="31"/>
      <c r="E490" s="31"/>
      <c r="F490" s="31"/>
    </row>
    <row r="491" spans="2:6" ht="12.75">
      <c r="B491" s="32"/>
      <c r="C491" s="31"/>
      <c r="D491" s="31"/>
      <c r="E491" s="31"/>
      <c r="F491" s="31"/>
    </row>
    <row r="492" spans="2:6" ht="12.75">
      <c r="B492" s="32"/>
      <c r="C492" s="31"/>
      <c r="D492" s="31"/>
      <c r="E492" s="31"/>
      <c r="F492" s="31"/>
    </row>
    <row r="493" spans="2:6" ht="12.75">
      <c r="B493" s="32"/>
      <c r="C493" s="31"/>
      <c r="D493" s="31"/>
      <c r="E493" s="31"/>
      <c r="F493" s="31"/>
    </row>
    <row r="494" spans="2:6" ht="12.75">
      <c r="B494" s="32"/>
      <c r="C494" s="31"/>
      <c r="D494" s="31"/>
      <c r="E494" s="31"/>
      <c r="F494" s="31"/>
    </row>
    <row r="495" spans="2:6" ht="12.75">
      <c r="B495" s="32"/>
      <c r="C495" s="31"/>
      <c r="D495" s="31"/>
      <c r="E495" s="31"/>
      <c r="F495" s="31"/>
    </row>
    <row r="496" spans="2:6" ht="12.75">
      <c r="B496" s="32"/>
      <c r="C496" s="31"/>
      <c r="D496" s="31"/>
      <c r="E496" s="31"/>
      <c r="F496" s="31"/>
    </row>
    <row r="497" spans="2:6" ht="12.75">
      <c r="B497" s="32"/>
      <c r="C497" s="31"/>
      <c r="D497" s="31"/>
      <c r="E497" s="31"/>
      <c r="F497" s="31"/>
    </row>
    <row r="498" spans="2:6" ht="12.75">
      <c r="B498" s="31"/>
      <c r="C498" s="31"/>
      <c r="D498" s="31"/>
      <c r="E498" s="31"/>
      <c r="F498" s="31"/>
    </row>
    <row r="499" spans="2:6" ht="12.75">
      <c r="B499" s="31"/>
      <c r="C499" s="31"/>
      <c r="D499" s="31"/>
      <c r="E499" s="31"/>
      <c r="F499" s="31"/>
    </row>
    <row r="500" spans="2:6" ht="12.75">
      <c r="B500" s="31"/>
      <c r="C500" s="31"/>
      <c r="D500" s="31"/>
      <c r="E500" s="31"/>
      <c r="F500" s="31"/>
    </row>
    <row r="501" spans="2:6" ht="12.75">
      <c r="B501" s="31"/>
      <c r="C501" s="31"/>
      <c r="D501" s="31"/>
      <c r="E501" s="31"/>
      <c r="F501" s="31"/>
    </row>
    <row r="502" spans="2:6" ht="12.75">
      <c r="B502" s="31"/>
      <c r="C502" s="31"/>
      <c r="D502" s="31"/>
      <c r="E502" s="31"/>
      <c r="F502" s="31"/>
    </row>
    <row r="503" spans="2:6" ht="12.75">
      <c r="B503" s="31"/>
      <c r="C503" s="31"/>
      <c r="D503" s="31"/>
      <c r="E503" s="31"/>
      <c r="F503" s="31"/>
    </row>
    <row r="504" spans="2:6" ht="12.75">
      <c r="B504" s="31"/>
      <c r="C504" s="31"/>
      <c r="D504" s="31"/>
      <c r="E504" s="31"/>
      <c r="F504" s="31"/>
    </row>
    <row r="505" spans="2:6" ht="12.75">
      <c r="B505" s="31"/>
      <c r="C505" s="31"/>
      <c r="D505" s="31"/>
      <c r="E505" s="31"/>
      <c r="F505" s="31"/>
    </row>
    <row r="506" spans="2:6" ht="12.75">
      <c r="B506" s="31"/>
      <c r="C506" s="31"/>
      <c r="D506" s="31"/>
      <c r="E506" s="31"/>
      <c r="F506" s="31"/>
    </row>
    <row r="507" spans="2:6" ht="12.75">
      <c r="B507" s="31"/>
      <c r="C507" s="31"/>
      <c r="D507" s="31"/>
      <c r="E507" s="31"/>
      <c r="F507" s="31"/>
    </row>
    <row r="508" spans="2:6" ht="12.75">
      <c r="B508" s="31"/>
      <c r="C508" s="31"/>
      <c r="D508" s="31"/>
      <c r="E508" s="31"/>
      <c r="F508" s="31"/>
    </row>
    <row r="509" spans="2:6" ht="12.75">
      <c r="B509" s="31"/>
      <c r="C509" s="31"/>
      <c r="D509" s="31"/>
      <c r="E509" s="31"/>
      <c r="F509" s="31"/>
    </row>
    <row r="510" spans="2:6" ht="12.75">
      <c r="B510" s="31"/>
      <c r="C510" s="31"/>
      <c r="D510" s="31"/>
      <c r="E510" s="31"/>
      <c r="F510" s="31"/>
    </row>
    <row r="511" spans="2:6" ht="12.75">
      <c r="B511" s="31"/>
      <c r="C511" s="31"/>
      <c r="D511" s="31"/>
      <c r="E511" s="31"/>
      <c r="F511" s="31"/>
    </row>
    <row r="512" spans="2:6" ht="12.75">
      <c r="B512" s="31"/>
      <c r="C512" s="31"/>
      <c r="D512" s="31"/>
      <c r="E512" s="31"/>
      <c r="F512" s="31"/>
    </row>
    <row r="513" spans="2:6" ht="12.75">
      <c r="B513" s="31"/>
      <c r="C513" s="31"/>
      <c r="D513" s="31"/>
      <c r="E513" s="31"/>
      <c r="F513" s="31"/>
    </row>
    <row r="514" spans="2:6" ht="12.75">
      <c r="B514" s="31"/>
      <c r="C514" s="31"/>
      <c r="D514" s="31"/>
      <c r="E514" s="31"/>
      <c r="F514" s="31"/>
    </row>
    <row r="515" spans="2:6" ht="12.75">
      <c r="B515" s="31"/>
      <c r="C515" s="31"/>
      <c r="D515" s="31"/>
      <c r="E515" s="31"/>
      <c r="F515" s="31"/>
    </row>
    <row r="516" spans="2:6" ht="12.75">
      <c r="B516" s="31"/>
      <c r="C516" s="31"/>
      <c r="D516" s="31"/>
      <c r="E516" s="31"/>
      <c r="F516" s="31"/>
    </row>
    <row r="517" spans="2:6" ht="12.75">
      <c r="B517" s="31"/>
      <c r="C517" s="31"/>
      <c r="D517" s="31"/>
      <c r="E517" s="31"/>
      <c r="F517" s="31"/>
    </row>
    <row r="518" spans="2:6" ht="12.75">
      <c r="B518" s="31"/>
      <c r="C518" s="31"/>
      <c r="D518" s="31"/>
      <c r="E518" s="31"/>
      <c r="F518" s="31"/>
    </row>
    <row r="519" spans="2:6" ht="12.75">
      <c r="B519" s="31"/>
      <c r="C519" s="31"/>
      <c r="D519" s="31"/>
      <c r="E519" s="31"/>
      <c r="F519" s="31"/>
    </row>
    <row r="520" spans="2:6" ht="12.75">
      <c r="B520" s="31"/>
      <c r="C520" s="31"/>
      <c r="D520" s="31"/>
      <c r="E520" s="31"/>
      <c r="F520" s="31"/>
    </row>
    <row r="521" spans="2:6" ht="12.75">
      <c r="B521" s="31"/>
      <c r="C521" s="31"/>
      <c r="D521" s="31"/>
      <c r="E521" s="31"/>
      <c r="F521" s="31"/>
    </row>
    <row r="522" spans="2:6" ht="12.75">
      <c r="B522" s="31"/>
      <c r="C522" s="31"/>
      <c r="D522" s="31"/>
      <c r="E522" s="31"/>
      <c r="F522" s="31"/>
    </row>
  </sheetData>
  <mergeCells count="4">
    <mergeCell ref="A82:B82"/>
    <mergeCell ref="A84:B84"/>
    <mergeCell ref="A89:B89"/>
    <mergeCell ref="A83:B83"/>
  </mergeCells>
  <printOptions gridLines="1" horizontalCentered="1"/>
  <pageMargins left="0.5905511811023623" right="0.5905511811023623" top="1.0236220472440944" bottom="0.6299212598425197" header="0.4724409448818898" footer="0.3937007874015748"/>
  <pageSetup horizontalDpi="600" verticalDpi="600" orientation="landscape" paperSize="9" scale="90" r:id="rId1"/>
  <headerFooter alignWithMargins="0">
    <oddHeader>&amp;C&amp;"Arial CE,Pogrubiony"&amp;11
Plan dochodów budżetu miasta Opola w 2005 roku&amp;R&amp;8Załącznik Nr 1
do uchwały Nr ...
Rady Miasta Opola
z dnia ...</oddHeader>
    <oddFooter>&amp;C&amp;P</oddFooter>
  </headerFooter>
  <rowBreaks count="3" manualBreakCount="3">
    <brk id="18" max="5" man="1"/>
    <brk id="37" max="5" man="1"/>
    <brk id="6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044"/>
  <sheetViews>
    <sheetView workbookViewId="0" topLeftCell="A1">
      <selection activeCell="A1" sqref="A1:A4"/>
    </sheetView>
  </sheetViews>
  <sheetFormatPr defaultColWidth="9.00390625" defaultRowHeight="12.75"/>
  <cols>
    <col min="1" max="1" width="5.875" style="6" customWidth="1"/>
    <col min="2" max="2" width="8.875" style="6" customWidth="1"/>
    <col min="3" max="3" width="41.625" style="33" customWidth="1"/>
    <col min="4" max="4" width="13.00390625" style="28" customWidth="1"/>
    <col min="5" max="5" width="13.75390625" style="28" customWidth="1"/>
    <col min="6" max="6" width="14.75390625" style="29" customWidth="1"/>
    <col min="7" max="9" width="13.75390625" style="29" customWidth="1"/>
    <col min="10" max="10" width="10.125" style="6" bestFit="1" customWidth="1"/>
    <col min="11" max="12" width="9.125" style="36" customWidth="1"/>
    <col min="13" max="16384" width="9.125" style="6" customWidth="1"/>
  </cols>
  <sheetData>
    <row r="1" spans="1:9" ht="17.25" customHeight="1">
      <c r="A1" s="118" t="s">
        <v>93</v>
      </c>
      <c r="B1" s="118" t="s">
        <v>179</v>
      </c>
      <c r="C1" s="115" t="s">
        <v>95</v>
      </c>
      <c r="D1" s="121" t="s">
        <v>34</v>
      </c>
      <c r="E1" s="117" t="s">
        <v>180</v>
      </c>
      <c r="F1" s="117"/>
      <c r="G1" s="117"/>
      <c r="H1" s="117"/>
      <c r="I1" s="117"/>
    </row>
    <row r="2" spans="1:9" ht="14.25" customHeight="1">
      <c r="A2" s="118"/>
      <c r="B2" s="118"/>
      <c r="C2" s="115"/>
      <c r="D2" s="121"/>
      <c r="E2" s="120" t="s">
        <v>181</v>
      </c>
      <c r="F2" s="116" t="s">
        <v>182</v>
      </c>
      <c r="G2" s="116"/>
      <c r="H2" s="116"/>
      <c r="I2" s="115" t="s">
        <v>183</v>
      </c>
    </row>
    <row r="3" spans="1:12" s="12" customFormat="1" ht="25.5" customHeight="1">
      <c r="A3" s="118"/>
      <c r="B3" s="118"/>
      <c r="C3" s="115"/>
      <c r="D3" s="121"/>
      <c r="E3" s="120"/>
      <c r="F3" s="119" t="s">
        <v>184</v>
      </c>
      <c r="G3" s="118" t="s">
        <v>185</v>
      </c>
      <c r="H3" s="118" t="s">
        <v>186</v>
      </c>
      <c r="I3" s="115"/>
      <c r="K3" s="36"/>
      <c r="L3" s="36"/>
    </row>
    <row r="4" spans="1:12" s="12" customFormat="1" ht="27.75" customHeight="1">
      <c r="A4" s="118"/>
      <c r="B4" s="118"/>
      <c r="C4" s="115"/>
      <c r="D4" s="121"/>
      <c r="E4" s="120"/>
      <c r="F4" s="119"/>
      <c r="G4" s="118"/>
      <c r="H4" s="118"/>
      <c r="I4" s="115"/>
      <c r="K4" s="36"/>
      <c r="L4" s="36"/>
    </row>
    <row r="5" spans="1:12" s="2" customFormat="1" ht="11.25">
      <c r="A5" s="1">
        <v>1</v>
      </c>
      <c r="B5" s="1">
        <v>2</v>
      </c>
      <c r="C5" s="24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K5" s="37"/>
      <c r="L5" s="37"/>
    </row>
    <row r="6" spans="1:12" s="26" customFormat="1" ht="20.25" customHeight="1">
      <c r="A6" s="25" t="s">
        <v>96</v>
      </c>
      <c r="B6" s="17"/>
      <c r="C6" s="18" t="s">
        <v>97</v>
      </c>
      <c r="D6" s="18">
        <f>D7+D9+D11</f>
        <v>163400</v>
      </c>
      <c r="E6" s="18">
        <f aca="true" t="shared" si="0" ref="E6:E30">D6-I6</f>
        <v>163400</v>
      </c>
      <c r="F6" s="18">
        <f>F7+F9+F11</f>
        <v>0</v>
      </c>
      <c r="G6" s="18">
        <f>G7+G9+G11</f>
        <v>0</v>
      </c>
      <c r="H6" s="18">
        <f>H7+H9+H11</f>
        <v>0</v>
      </c>
      <c r="I6" s="18">
        <f>I7+I9+I11</f>
        <v>0</v>
      </c>
      <c r="K6" s="35"/>
      <c r="L6" s="35"/>
    </row>
    <row r="7" spans="1:12" s="26" customFormat="1" ht="12.75">
      <c r="A7" s="27"/>
      <c r="B7" s="93" t="s">
        <v>187</v>
      </c>
      <c r="C7" s="45" t="s">
        <v>47</v>
      </c>
      <c r="D7" s="23">
        <f>D8</f>
        <v>46400</v>
      </c>
      <c r="E7" s="23">
        <f t="shared" si="0"/>
        <v>46400</v>
      </c>
      <c r="F7" s="23">
        <f>F8</f>
        <v>0</v>
      </c>
      <c r="G7" s="23">
        <f>G8</f>
        <v>0</v>
      </c>
      <c r="H7" s="23">
        <f>H8</f>
        <v>0</v>
      </c>
      <c r="I7" s="23">
        <f>I8</f>
        <v>0</v>
      </c>
      <c r="K7" s="35"/>
      <c r="L7" s="35"/>
    </row>
    <row r="8" spans="1:12" s="15" customFormat="1" ht="13.5" customHeight="1">
      <c r="A8" s="13"/>
      <c r="B8" s="94"/>
      <c r="C8" s="41" t="s">
        <v>402</v>
      </c>
      <c r="D8" s="8">
        <v>46400</v>
      </c>
      <c r="E8" s="8">
        <f t="shared" si="0"/>
        <v>46400</v>
      </c>
      <c r="F8" s="8"/>
      <c r="G8" s="8"/>
      <c r="H8" s="8"/>
      <c r="I8" s="8"/>
      <c r="K8" s="35"/>
      <c r="L8" s="35"/>
    </row>
    <row r="9" spans="1:12" s="26" customFormat="1" ht="12.75">
      <c r="A9" s="27"/>
      <c r="B9" s="93" t="s">
        <v>188</v>
      </c>
      <c r="C9" s="45" t="s">
        <v>25</v>
      </c>
      <c r="D9" s="23">
        <f>D10</f>
        <v>5000</v>
      </c>
      <c r="E9" s="23">
        <f t="shared" si="0"/>
        <v>5000</v>
      </c>
      <c r="F9" s="23">
        <f>F10</f>
        <v>0</v>
      </c>
      <c r="G9" s="23">
        <f>G10</f>
        <v>0</v>
      </c>
      <c r="H9" s="23">
        <f>H10</f>
        <v>0</v>
      </c>
      <c r="I9" s="23">
        <f>I10</f>
        <v>0</v>
      </c>
      <c r="K9" s="35"/>
      <c r="L9" s="35"/>
    </row>
    <row r="10" spans="1:12" s="15" customFormat="1" ht="12.75">
      <c r="A10" s="13"/>
      <c r="B10" s="94"/>
      <c r="C10" s="41" t="s">
        <v>181</v>
      </c>
      <c r="D10" s="8">
        <v>5000</v>
      </c>
      <c r="E10" s="8">
        <f t="shared" si="0"/>
        <v>5000</v>
      </c>
      <c r="F10" s="8"/>
      <c r="G10" s="8"/>
      <c r="H10" s="8"/>
      <c r="I10" s="8"/>
      <c r="K10" s="35"/>
      <c r="L10" s="35"/>
    </row>
    <row r="11" spans="1:12" s="26" customFormat="1" ht="12.75">
      <c r="A11" s="27"/>
      <c r="B11" s="93" t="s">
        <v>189</v>
      </c>
      <c r="C11" s="45" t="s">
        <v>190</v>
      </c>
      <c r="D11" s="23">
        <f>SUM(D12:D13)</f>
        <v>112000</v>
      </c>
      <c r="E11" s="23">
        <f t="shared" si="0"/>
        <v>112000</v>
      </c>
      <c r="F11" s="23">
        <f>SUM(F12:F13)</f>
        <v>0</v>
      </c>
      <c r="G11" s="23">
        <f>SUM(G12:G13)</f>
        <v>0</v>
      </c>
      <c r="H11" s="23">
        <f>SUM(H12:H13)</f>
        <v>0</v>
      </c>
      <c r="I11" s="23">
        <f>SUM(I12:I13)</f>
        <v>0</v>
      </c>
      <c r="K11" s="35"/>
      <c r="L11" s="35"/>
    </row>
    <row r="12" spans="1:12" s="15" customFormat="1" ht="12.75">
      <c r="A12" s="13"/>
      <c r="B12" s="94"/>
      <c r="C12" s="41" t="s">
        <v>403</v>
      </c>
      <c r="D12" s="8">
        <v>102000</v>
      </c>
      <c r="E12" s="8">
        <f t="shared" si="0"/>
        <v>102000</v>
      </c>
      <c r="F12" s="8"/>
      <c r="G12" s="8"/>
      <c r="H12" s="8"/>
      <c r="I12" s="8"/>
      <c r="K12" s="35"/>
      <c r="L12" s="35"/>
    </row>
    <row r="13" spans="1:12" s="15" customFormat="1" ht="12.75">
      <c r="A13" s="13"/>
      <c r="B13" s="94"/>
      <c r="C13" s="41" t="s">
        <v>181</v>
      </c>
      <c r="D13" s="8">
        <v>10000</v>
      </c>
      <c r="E13" s="8">
        <f>D13-I13</f>
        <v>10000</v>
      </c>
      <c r="F13" s="8"/>
      <c r="G13" s="8"/>
      <c r="H13" s="8"/>
      <c r="I13" s="8"/>
      <c r="K13" s="35"/>
      <c r="L13" s="35"/>
    </row>
    <row r="14" spans="1:12" s="26" customFormat="1" ht="21" customHeight="1">
      <c r="A14" s="25" t="s">
        <v>100</v>
      </c>
      <c r="B14" s="71"/>
      <c r="C14" s="98" t="s">
        <v>101</v>
      </c>
      <c r="D14" s="18">
        <f>D15</f>
        <v>10000</v>
      </c>
      <c r="E14" s="18">
        <f t="shared" si="0"/>
        <v>10000</v>
      </c>
      <c r="F14" s="18">
        <f aca="true" t="shared" si="1" ref="F14:I15">F15</f>
        <v>0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K14" s="35"/>
      <c r="L14" s="35"/>
    </row>
    <row r="15" spans="1:12" s="26" customFormat="1" ht="12.75">
      <c r="A15" s="27"/>
      <c r="B15" s="93" t="s">
        <v>191</v>
      </c>
      <c r="C15" s="45" t="s">
        <v>192</v>
      </c>
      <c r="D15" s="23">
        <f>D16</f>
        <v>10000</v>
      </c>
      <c r="E15" s="23">
        <f t="shared" si="0"/>
        <v>10000</v>
      </c>
      <c r="F15" s="23">
        <f t="shared" si="1"/>
        <v>0</v>
      </c>
      <c r="G15" s="23">
        <f t="shared" si="1"/>
        <v>0</v>
      </c>
      <c r="H15" s="23">
        <f t="shared" si="1"/>
        <v>0</v>
      </c>
      <c r="I15" s="23">
        <f t="shared" si="1"/>
        <v>0</v>
      </c>
      <c r="K15" s="35"/>
      <c r="L15" s="35"/>
    </row>
    <row r="16" spans="1:12" s="15" customFormat="1" ht="12.75">
      <c r="A16" s="13"/>
      <c r="B16" s="78"/>
      <c r="C16" s="41" t="s">
        <v>181</v>
      </c>
      <c r="D16" s="8">
        <v>10000</v>
      </c>
      <c r="E16" s="8">
        <f t="shared" si="0"/>
        <v>10000</v>
      </c>
      <c r="F16" s="8"/>
      <c r="G16" s="8"/>
      <c r="H16" s="8"/>
      <c r="I16" s="8"/>
      <c r="K16" s="35"/>
      <c r="L16" s="35"/>
    </row>
    <row r="17" spans="1:12" s="26" customFormat="1" ht="21.75" customHeight="1">
      <c r="A17" s="17">
        <v>600</v>
      </c>
      <c r="B17" s="71"/>
      <c r="C17" s="98" t="s">
        <v>103</v>
      </c>
      <c r="D17" s="18">
        <f>D18+D20+D29+D39+D43</f>
        <v>68569520</v>
      </c>
      <c r="E17" s="18">
        <f t="shared" si="0"/>
        <v>17997000</v>
      </c>
      <c r="F17" s="18">
        <f>F18+F20+F29+F39+F43</f>
        <v>0</v>
      </c>
      <c r="G17" s="18">
        <f>G18+G20+G29+G39+G43</f>
        <v>0</v>
      </c>
      <c r="H17" s="18">
        <f>H18+H20+H29+H39+H43</f>
        <v>2400000</v>
      </c>
      <c r="I17" s="18">
        <f>I18+I20+I29+I39+I43</f>
        <v>50572520</v>
      </c>
      <c r="J17" s="52"/>
      <c r="K17" s="35"/>
      <c r="L17" s="35"/>
    </row>
    <row r="18" spans="1:12" s="26" customFormat="1" ht="12.75">
      <c r="A18" s="27"/>
      <c r="B18" s="94">
        <v>60004</v>
      </c>
      <c r="C18" s="45" t="s">
        <v>193</v>
      </c>
      <c r="D18" s="23">
        <f>D19</f>
        <v>6450000</v>
      </c>
      <c r="E18" s="23">
        <f t="shared" si="0"/>
        <v>6450000</v>
      </c>
      <c r="F18" s="23">
        <f>F19</f>
        <v>0</v>
      </c>
      <c r="G18" s="23">
        <f>G19</f>
        <v>0</v>
      </c>
      <c r="H18" s="23">
        <f>H19</f>
        <v>0</v>
      </c>
      <c r="I18" s="23">
        <f>I19</f>
        <v>0</v>
      </c>
      <c r="K18" s="35"/>
      <c r="L18" s="35"/>
    </row>
    <row r="19" spans="1:12" s="15" customFormat="1" ht="25.5">
      <c r="A19" s="13"/>
      <c r="B19" s="78"/>
      <c r="C19" s="46" t="s">
        <v>29</v>
      </c>
      <c r="D19" s="8">
        <v>6450000</v>
      </c>
      <c r="E19" s="8">
        <f t="shared" si="0"/>
        <v>6450000</v>
      </c>
      <c r="F19" s="8"/>
      <c r="G19" s="8"/>
      <c r="H19" s="8"/>
      <c r="I19" s="8"/>
      <c r="K19" s="35"/>
      <c r="L19" s="35"/>
    </row>
    <row r="20" spans="1:12" s="26" customFormat="1" ht="25.5">
      <c r="A20" s="27"/>
      <c r="B20" s="94">
        <v>60015</v>
      </c>
      <c r="C20" s="45" t="s">
        <v>194</v>
      </c>
      <c r="D20" s="23">
        <f>SUM(D21:D28)</f>
        <v>48801520</v>
      </c>
      <c r="E20" s="23">
        <f t="shared" si="0"/>
        <v>6900000</v>
      </c>
      <c r="F20" s="23">
        <f>SUM(F21:F28)</f>
        <v>0</v>
      </c>
      <c r="G20" s="23">
        <f>SUM(G21:G28)</f>
        <v>0</v>
      </c>
      <c r="H20" s="23">
        <f>SUM(H21:H28)</f>
        <v>2400000</v>
      </c>
      <c r="I20" s="23">
        <f>SUM(I21:I28)</f>
        <v>41901520</v>
      </c>
      <c r="J20" s="52"/>
      <c r="K20" s="35"/>
      <c r="L20" s="35"/>
    </row>
    <row r="21" spans="1:12" s="15" customFormat="1" ht="12.75">
      <c r="A21" s="13"/>
      <c r="B21" s="78"/>
      <c r="C21" s="41" t="s">
        <v>387</v>
      </c>
      <c r="D21" s="8">
        <v>4500000</v>
      </c>
      <c r="E21" s="8">
        <f t="shared" si="0"/>
        <v>4500000</v>
      </c>
      <c r="F21" s="8"/>
      <c r="G21" s="8"/>
      <c r="H21" s="8"/>
      <c r="I21" s="8"/>
      <c r="K21" s="35"/>
      <c r="L21" s="35"/>
    </row>
    <row r="22" spans="1:12" s="15" customFormat="1" ht="38.25">
      <c r="A22" s="13"/>
      <c r="B22" s="78"/>
      <c r="C22" s="41" t="s">
        <v>445</v>
      </c>
      <c r="D22" s="8">
        <v>300000</v>
      </c>
      <c r="E22" s="8">
        <f t="shared" si="0"/>
        <v>0</v>
      </c>
      <c r="F22" s="53"/>
      <c r="G22" s="8"/>
      <c r="H22" s="8"/>
      <c r="I22" s="8">
        <v>300000</v>
      </c>
      <c r="K22" s="35"/>
      <c r="L22" s="35"/>
    </row>
    <row r="23" spans="1:12" s="15" customFormat="1" ht="25.5">
      <c r="A23" s="13"/>
      <c r="B23" s="78"/>
      <c r="C23" s="41" t="s">
        <v>446</v>
      </c>
      <c r="D23" s="8">
        <v>380000</v>
      </c>
      <c r="E23" s="8">
        <f>D23-I23</f>
        <v>0</v>
      </c>
      <c r="F23" s="8"/>
      <c r="G23" s="8"/>
      <c r="H23" s="8"/>
      <c r="I23" s="8">
        <v>380000</v>
      </c>
      <c r="K23" s="35"/>
      <c r="L23" s="35"/>
    </row>
    <row r="24" spans="1:12" s="15" customFormat="1" ht="25.5">
      <c r="A24" s="13"/>
      <c r="B24" s="78"/>
      <c r="C24" s="41" t="s">
        <v>488</v>
      </c>
      <c r="D24" s="8">
        <v>32337980</v>
      </c>
      <c r="E24" s="8">
        <f t="shared" si="0"/>
        <v>0</v>
      </c>
      <c r="F24" s="8"/>
      <c r="G24" s="8"/>
      <c r="H24" s="8"/>
      <c r="I24" s="8">
        <v>32337980</v>
      </c>
      <c r="K24" s="35"/>
      <c r="L24" s="35"/>
    </row>
    <row r="25" spans="1:12" s="15" customFormat="1" ht="25.5">
      <c r="A25" s="13"/>
      <c r="B25" s="78"/>
      <c r="C25" s="41" t="s">
        <v>489</v>
      </c>
      <c r="D25" s="8">
        <v>8343540</v>
      </c>
      <c r="E25" s="8">
        <f t="shared" si="0"/>
        <v>0</v>
      </c>
      <c r="F25" s="8"/>
      <c r="G25" s="8"/>
      <c r="H25" s="8"/>
      <c r="I25" s="8">
        <v>8343540</v>
      </c>
      <c r="K25" s="35"/>
      <c r="L25" s="35"/>
    </row>
    <row r="26" spans="1:12" s="15" customFormat="1" ht="38.25">
      <c r="A26" s="13"/>
      <c r="B26" s="94"/>
      <c r="C26" s="41" t="s">
        <v>490</v>
      </c>
      <c r="D26" s="8">
        <v>540000</v>
      </c>
      <c r="E26" s="8">
        <f t="shared" si="0"/>
        <v>0</v>
      </c>
      <c r="F26" s="8"/>
      <c r="G26" s="8"/>
      <c r="H26" s="8"/>
      <c r="I26" s="8">
        <v>540000</v>
      </c>
      <c r="K26" s="35"/>
      <c r="L26" s="35"/>
    </row>
    <row r="27" spans="1:12" s="15" customFormat="1" ht="12.75">
      <c r="A27" s="13"/>
      <c r="B27" s="94"/>
      <c r="C27" s="41" t="s">
        <v>505</v>
      </c>
      <c r="D27" s="8">
        <v>1750000</v>
      </c>
      <c r="E27" s="8">
        <f t="shared" si="0"/>
        <v>1750000</v>
      </c>
      <c r="F27" s="8"/>
      <c r="G27" s="8"/>
      <c r="H27" s="8">
        <v>1750000</v>
      </c>
      <c r="I27" s="8"/>
      <c r="K27" s="35"/>
      <c r="L27" s="35"/>
    </row>
    <row r="28" spans="1:12" s="15" customFormat="1" ht="25.5">
      <c r="A28" s="13"/>
      <c r="B28" s="94"/>
      <c r="C28" s="41" t="s">
        <v>506</v>
      </c>
      <c r="D28" s="8">
        <v>650000</v>
      </c>
      <c r="E28" s="8">
        <f t="shared" si="0"/>
        <v>650000</v>
      </c>
      <c r="F28" s="8"/>
      <c r="G28" s="8"/>
      <c r="H28" s="8">
        <v>650000</v>
      </c>
      <c r="I28" s="8"/>
      <c r="K28" s="35"/>
      <c r="L28" s="35"/>
    </row>
    <row r="29" spans="1:12" s="26" customFormat="1" ht="12.75">
      <c r="A29" s="27"/>
      <c r="B29" s="94">
        <v>60016</v>
      </c>
      <c r="C29" s="45" t="s">
        <v>195</v>
      </c>
      <c r="D29" s="23">
        <f>SUM(D30:D38)</f>
        <v>12146000</v>
      </c>
      <c r="E29" s="23">
        <f t="shared" si="0"/>
        <v>4475000</v>
      </c>
      <c r="F29" s="23">
        <f>SUM(F30:F38)</f>
        <v>0</v>
      </c>
      <c r="G29" s="23">
        <f>SUM(G30:G38)</f>
        <v>0</v>
      </c>
      <c r="H29" s="23">
        <f>SUM(H30:H38)</f>
        <v>0</v>
      </c>
      <c r="I29" s="23">
        <f>SUM(I30:I38)</f>
        <v>7671000</v>
      </c>
      <c r="K29" s="35"/>
      <c r="L29" s="35"/>
    </row>
    <row r="30" spans="1:12" s="15" customFormat="1" ht="12.75">
      <c r="A30" s="13"/>
      <c r="B30" s="94"/>
      <c r="C30" s="41" t="s">
        <v>387</v>
      </c>
      <c r="D30" s="8">
        <v>2400000</v>
      </c>
      <c r="E30" s="8">
        <f t="shared" si="0"/>
        <v>2400000</v>
      </c>
      <c r="F30" s="8"/>
      <c r="G30" s="8"/>
      <c r="H30" s="8"/>
      <c r="I30" s="8"/>
      <c r="K30" s="35"/>
      <c r="L30" s="35"/>
    </row>
    <row r="31" spans="1:12" s="15" customFormat="1" ht="12.75">
      <c r="A31" s="13"/>
      <c r="B31" s="94"/>
      <c r="C31" s="41" t="s">
        <v>352</v>
      </c>
      <c r="D31" s="8">
        <v>800000</v>
      </c>
      <c r="E31" s="8">
        <f aca="true" t="shared" si="2" ref="E31:E57">D31-I31</f>
        <v>800000</v>
      </c>
      <c r="F31" s="8"/>
      <c r="G31" s="8"/>
      <c r="H31" s="8"/>
      <c r="I31" s="8"/>
      <c r="K31" s="35"/>
      <c r="L31" s="35"/>
    </row>
    <row r="32" spans="1:12" s="15" customFormat="1" ht="25.5">
      <c r="A32" s="13"/>
      <c r="B32" s="94"/>
      <c r="C32" s="41" t="s">
        <v>447</v>
      </c>
      <c r="D32" s="8">
        <v>345000</v>
      </c>
      <c r="E32" s="8">
        <f t="shared" si="2"/>
        <v>0</v>
      </c>
      <c r="F32" s="8"/>
      <c r="G32" s="8"/>
      <c r="H32" s="8"/>
      <c r="I32" s="8">
        <v>345000</v>
      </c>
      <c r="K32" s="35"/>
      <c r="L32" s="35"/>
    </row>
    <row r="33" spans="1:12" s="15" customFormat="1" ht="25.5">
      <c r="A33" s="13"/>
      <c r="B33" s="94"/>
      <c r="C33" s="41" t="s">
        <v>448</v>
      </c>
      <c r="D33" s="8">
        <v>100000</v>
      </c>
      <c r="E33" s="8">
        <f t="shared" si="2"/>
        <v>0</v>
      </c>
      <c r="F33" s="8"/>
      <c r="G33" s="8"/>
      <c r="H33" s="8"/>
      <c r="I33" s="8">
        <v>100000</v>
      </c>
      <c r="K33" s="35"/>
      <c r="L33" s="35"/>
    </row>
    <row r="34" spans="1:12" s="15" customFormat="1" ht="51">
      <c r="A34" s="13"/>
      <c r="B34" s="94"/>
      <c r="C34" s="41" t="s">
        <v>449</v>
      </c>
      <c r="D34" s="8">
        <v>6526000</v>
      </c>
      <c r="E34" s="8">
        <f t="shared" si="2"/>
        <v>0</v>
      </c>
      <c r="F34" s="8"/>
      <c r="G34" s="8"/>
      <c r="H34" s="8"/>
      <c r="I34" s="8">
        <v>6526000</v>
      </c>
      <c r="K34" s="35"/>
      <c r="L34" s="35"/>
    </row>
    <row r="35" spans="1:12" s="15" customFormat="1" ht="25.5">
      <c r="A35" s="13"/>
      <c r="B35" s="94"/>
      <c r="C35" s="41" t="s">
        <v>450</v>
      </c>
      <c r="D35" s="8">
        <v>100000</v>
      </c>
      <c r="E35" s="8">
        <f t="shared" si="2"/>
        <v>0</v>
      </c>
      <c r="F35" s="8"/>
      <c r="G35" s="8"/>
      <c r="H35" s="8"/>
      <c r="I35" s="8">
        <v>100000</v>
      </c>
      <c r="K35" s="35"/>
      <c r="L35" s="35"/>
    </row>
    <row r="36" spans="1:12" s="15" customFormat="1" ht="38.25">
      <c r="A36" s="13"/>
      <c r="B36" s="94"/>
      <c r="C36" s="41" t="s">
        <v>451</v>
      </c>
      <c r="D36" s="8">
        <v>600000</v>
      </c>
      <c r="E36" s="8">
        <f t="shared" si="2"/>
        <v>0</v>
      </c>
      <c r="F36" s="8"/>
      <c r="G36" s="8"/>
      <c r="H36" s="8"/>
      <c r="I36" s="8">
        <v>600000</v>
      </c>
      <c r="K36" s="35"/>
      <c r="L36" s="35"/>
    </row>
    <row r="37" spans="1:12" s="15" customFormat="1" ht="12.75">
      <c r="A37" s="13"/>
      <c r="B37" s="94"/>
      <c r="C37" s="41" t="s">
        <v>388</v>
      </c>
      <c r="D37" s="8">
        <v>1205000</v>
      </c>
      <c r="E37" s="8">
        <f t="shared" si="2"/>
        <v>1205000</v>
      </c>
      <c r="F37" s="8"/>
      <c r="G37" s="8"/>
      <c r="H37" s="8"/>
      <c r="I37" s="8"/>
      <c r="K37" s="35"/>
      <c r="L37" s="35"/>
    </row>
    <row r="38" spans="1:12" s="15" customFormat="1" ht="12.75">
      <c r="A38" s="13"/>
      <c r="B38" s="94"/>
      <c r="C38" s="41" t="s">
        <v>389</v>
      </c>
      <c r="D38" s="8">
        <v>70000</v>
      </c>
      <c r="E38" s="8">
        <f t="shared" si="2"/>
        <v>70000</v>
      </c>
      <c r="F38" s="8"/>
      <c r="G38" s="8"/>
      <c r="H38" s="8"/>
      <c r="I38" s="8"/>
      <c r="K38" s="35"/>
      <c r="L38" s="35"/>
    </row>
    <row r="39" spans="1:12" s="26" customFormat="1" ht="12.75">
      <c r="A39" s="27"/>
      <c r="B39" s="94">
        <v>60017</v>
      </c>
      <c r="C39" s="45" t="s">
        <v>52</v>
      </c>
      <c r="D39" s="23">
        <f>SUM(D40:D42)</f>
        <v>1162000</v>
      </c>
      <c r="E39" s="23">
        <f t="shared" si="2"/>
        <v>162000</v>
      </c>
      <c r="F39" s="23">
        <f>SUM(F40:F42)</f>
        <v>0</v>
      </c>
      <c r="G39" s="23">
        <f>SUM(G40:G42)</f>
        <v>0</v>
      </c>
      <c r="H39" s="23">
        <f>SUM(H40:H42)</f>
        <v>0</v>
      </c>
      <c r="I39" s="23">
        <f>SUM(I40:I42)</f>
        <v>1000000</v>
      </c>
      <c r="K39" s="35"/>
      <c r="L39" s="35"/>
    </row>
    <row r="40" spans="1:12" s="15" customFormat="1" ht="12.75">
      <c r="A40" s="13"/>
      <c r="B40" s="94"/>
      <c r="C40" s="41" t="s">
        <v>387</v>
      </c>
      <c r="D40" s="8">
        <v>102000</v>
      </c>
      <c r="E40" s="8">
        <f t="shared" si="2"/>
        <v>102000</v>
      </c>
      <c r="F40" s="8"/>
      <c r="G40" s="8"/>
      <c r="H40" s="8"/>
      <c r="I40" s="8"/>
      <c r="K40" s="35"/>
      <c r="L40" s="35"/>
    </row>
    <row r="41" spans="1:12" s="15" customFormat="1" ht="25.5">
      <c r="A41" s="13"/>
      <c r="B41" s="94"/>
      <c r="C41" s="41" t="s">
        <v>358</v>
      </c>
      <c r="D41" s="8">
        <v>60000</v>
      </c>
      <c r="E41" s="8">
        <f>D41-I41</f>
        <v>60000</v>
      </c>
      <c r="F41" s="8"/>
      <c r="G41" s="8"/>
      <c r="H41" s="8"/>
      <c r="I41" s="8"/>
      <c r="K41" s="35"/>
      <c r="L41" s="35"/>
    </row>
    <row r="42" spans="1:12" s="15" customFormat="1" ht="12.75">
      <c r="A42" s="13"/>
      <c r="B42" s="94"/>
      <c r="C42" s="41" t="s">
        <v>452</v>
      </c>
      <c r="D42" s="8">
        <v>1000000</v>
      </c>
      <c r="E42" s="8">
        <f t="shared" si="2"/>
        <v>0</v>
      </c>
      <c r="F42" s="8"/>
      <c r="G42" s="8"/>
      <c r="H42" s="8"/>
      <c r="I42" s="8">
        <v>1000000</v>
      </c>
      <c r="K42" s="35"/>
      <c r="L42" s="35"/>
    </row>
    <row r="43" spans="1:12" s="26" customFormat="1" ht="12.75">
      <c r="A43" s="27"/>
      <c r="B43" s="94">
        <v>60095</v>
      </c>
      <c r="C43" s="45" t="s">
        <v>190</v>
      </c>
      <c r="D43" s="23">
        <f>SUM(D44:D44)</f>
        <v>10000</v>
      </c>
      <c r="E43" s="23">
        <f>D43-I43</f>
        <v>10000</v>
      </c>
      <c r="F43" s="23">
        <f>SUM(F44:F44)</f>
        <v>0</v>
      </c>
      <c r="G43" s="23">
        <f>SUM(G44:G44)</f>
        <v>0</v>
      </c>
      <c r="H43" s="23">
        <f>SUM(H44:H44)</f>
        <v>0</v>
      </c>
      <c r="I43" s="23">
        <f>SUM(I44:I44)</f>
        <v>0</v>
      </c>
      <c r="K43" s="35"/>
      <c r="L43" s="35"/>
    </row>
    <row r="44" spans="1:12" s="15" customFormat="1" ht="25.5">
      <c r="A44" s="13"/>
      <c r="B44" s="94"/>
      <c r="C44" s="41" t="s">
        <v>444</v>
      </c>
      <c r="D44" s="8">
        <v>10000</v>
      </c>
      <c r="E44" s="8">
        <f>D44-I44</f>
        <v>10000</v>
      </c>
      <c r="F44" s="8"/>
      <c r="G44" s="8"/>
      <c r="H44" s="8"/>
      <c r="I44" s="8"/>
      <c r="K44" s="35"/>
      <c r="L44" s="35"/>
    </row>
    <row r="45" spans="1:12" s="26" customFormat="1" ht="21" customHeight="1">
      <c r="A45" s="17">
        <v>630</v>
      </c>
      <c r="B45" s="71"/>
      <c r="C45" s="98" t="s">
        <v>277</v>
      </c>
      <c r="D45" s="18">
        <f>D46</f>
        <v>17500</v>
      </c>
      <c r="E45" s="18">
        <f t="shared" si="2"/>
        <v>17500</v>
      </c>
      <c r="F45" s="18">
        <f aca="true" t="shared" si="3" ref="F45:I46">F46</f>
        <v>16600</v>
      </c>
      <c r="G45" s="18">
        <f t="shared" si="3"/>
        <v>0</v>
      </c>
      <c r="H45" s="18">
        <f t="shared" si="3"/>
        <v>0</v>
      </c>
      <c r="I45" s="18">
        <f t="shared" si="3"/>
        <v>0</v>
      </c>
      <c r="K45" s="35"/>
      <c r="L45" s="35"/>
    </row>
    <row r="46" spans="1:12" s="26" customFormat="1" ht="12.75">
      <c r="A46" s="27"/>
      <c r="B46" s="94">
        <v>63001</v>
      </c>
      <c r="C46" s="99" t="s">
        <v>276</v>
      </c>
      <c r="D46" s="23">
        <f>D47</f>
        <v>17500</v>
      </c>
      <c r="E46" s="23">
        <f t="shared" si="2"/>
        <v>17500</v>
      </c>
      <c r="F46" s="23">
        <f t="shared" si="3"/>
        <v>16600</v>
      </c>
      <c r="G46" s="23">
        <f t="shared" si="3"/>
        <v>0</v>
      </c>
      <c r="H46" s="23">
        <f t="shared" si="3"/>
        <v>0</v>
      </c>
      <c r="I46" s="23">
        <f t="shared" si="3"/>
        <v>0</v>
      </c>
      <c r="K46" s="35"/>
      <c r="L46" s="35"/>
    </row>
    <row r="47" spans="1:12" s="15" customFormat="1" ht="25.5">
      <c r="A47" s="13"/>
      <c r="B47" s="78"/>
      <c r="C47" s="46" t="s">
        <v>18</v>
      </c>
      <c r="D47" s="8">
        <v>17500</v>
      </c>
      <c r="E47" s="8">
        <f t="shared" si="2"/>
        <v>17500</v>
      </c>
      <c r="F47" s="8">
        <v>16600</v>
      </c>
      <c r="G47" s="8"/>
      <c r="H47" s="8"/>
      <c r="I47" s="8"/>
      <c r="K47" s="35"/>
      <c r="L47" s="35"/>
    </row>
    <row r="48" spans="1:12" s="26" customFormat="1" ht="21" customHeight="1">
      <c r="A48" s="17">
        <v>700</v>
      </c>
      <c r="B48" s="71"/>
      <c r="C48" s="98" t="s">
        <v>196</v>
      </c>
      <c r="D48" s="18">
        <f>D49+D51+D61+D65</f>
        <v>24715000</v>
      </c>
      <c r="E48" s="18">
        <f t="shared" si="2"/>
        <v>24715000</v>
      </c>
      <c r="F48" s="18">
        <f>F49+F51+F61+F65</f>
        <v>0</v>
      </c>
      <c r="G48" s="18">
        <f>G49+G51+G61+G65</f>
        <v>0</v>
      </c>
      <c r="H48" s="18">
        <f>H49+H51+H61+H65</f>
        <v>0</v>
      </c>
      <c r="I48" s="18">
        <f>I49+I51+I61+I65</f>
        <v>0</v>
      </c>
      <c r="K48" s="35"/>
      <c r="L48" s="35"/>
    </row>
    <row r="49" spans="1:12" s="26" customFormat="1" ht="12.75">
      <c r="A49" s="27"/>
      <c r="B49" s="94">
        <v>70001</v>
      </c>
      <c r="C49" s="45" t="s">
        <v>170</v>
      </c>
      <c r="D49" s="23">
        <f>SUM(D50:D50)</f>
        <v>100000</v>
      </c>
      <c r="E49" s="23">
        <f t="shared" si="2"/>
        <v>100000</v>
      </c>
      <c r="F49" s="23">
        <f>SUM(F50:F50)</f>
        <v>0</v>
      </c>
      <c r="G49" s="23">
        <f>SUM(G50:G50)</f>
        <v>0</v>
      </c>
      <c r="H49" s="23">
        <f>SUM(H50:H50)</f>
        <v>0</v>
      </c>
      <c r="I49" s="23">
        <f>SUM(I50:I50)</f>
        <v>0</v>
      </c>
      <c r="K49" s="35"/>
      <c r="L49" s="35"/>
    </row>
    <row r="50" spans="1:12" s="15" customFormat="1" ht="25.5">
      <c r="A50" s="13"/>
      <c r="B50" s="78"/>
      <c r="C50" s="41" t="s">
        <v>404</v>
      </c>
      <c r="D50" s="8">
        <v>100000</v>
      </c>
      <c r="E50" s="8">
        <f t="shared" si="2"/>
        <v>100000</v>
      </c>
      <c r="F50" s="8"/>
      <c r="G50" s="8"/>
      <c r="H50" s="8"/>
      <c r="I50" s="8"/>
      <c r="K50" s="35"/>
      <c r="L50" s="35"/>
    </row>
    <row r="51" spans="1:12" s="26" customFormat="1" ht="25.5">
      <c r="A51" s="27"/>
      <c r="B51" s="94">
        <v>70004</v>
      </c>
      <c r="C51" s="45" t="s">
        <v>197</v>
      </c>
      <c r="D51" s="23">
        <f>SUM(D52:D60)</f>
        <v>19100000</v>
      </c>
      <c r="E51" s="23">
        <f t="shared" si="2"/>
        <v>19100000</v>
      </c>
      <c r="F51" s="23">
        <f>SUM(F52:F60)</f>
        <v>0</v>
      </c>
      <c r="G51" s="23">
        <f>SUM(G52:G60)</f>
        <v>0</v>
      </c>
      <c r="H51" s="23">
        <f>SUM(H52:H60)</f>
        <v>0</v>
      </c>
      <c r="I51" s="23">
        <f>SUM(I52:I60)</f>
        <v>0</v>
      </c>
      <c r="K51" s="35"/>
      <c r="L51" s="35"/>
    </row>
    <row r="52" spans="1:12" s="15" customFormat="1" ht="25.5">
      <c r="A52" s="13"/>
      <c r="B52" s="78"/>
      <c r="C52" s="41" t="s">
        <v>278</v>
      </c>
      <c r="D52" s="8">
        <v>650000</v>
      </c>
      <c r="E52" s="8">
        <f t="shared" si="2"/>
        <v>650000</v>
      </c>
      <c r="F52" s="8"/>
      <c r="G52" s="8"/>
      <c r="H52" s="8"/>
      <c r="I52" s="8"/>
      <c r="K52" s="35"/>
      <c r="L52" s="35"/>
    </row>
    <row r="53" spans="1:12" s="15" customFormat="1" ht="25.5">
      <c r="A53" s="13"/>
      <c r="B53" s="78"/>
      <c r="C53" s="41" t="s">
        <v>12</v>
      </c>
      <c r="D53" s="8">
        <v>2500000</v>
      </c>
      <c r="E53" s="8">
        <f t="shared" si="2"/>
        <v>2500000</v>
      </c>
      <c r="F53" s="8"/>
      <c r="G53" s="8"/>
      <c r="H53" s="8"/>
      <c r="I53" s="8"/>
      <c r="K53" s="35"/>
      <c r="L53" s="35"/>
    </row>
    <row r="54" spans="1:12" s="15" customFormat="1" ht="25.5">
      <c r="A54" s="13"/>
      <c r="B54" s="78"/>
      <c r="C54" s="41" t="s">
        <v>13</v>
      </c>
      <c r="D54" s="8">
        <v>2850000</v>
      </c>
      <c r="E54" s="8">
        <f t="shared" si="2"/>
        <v>2850000</v>
      </c>
      <c r="F54" s="8"/>
      <c r="G54" s="8"/>
      <c r="H54" s="8"/>
      <c r="I54" s="8"/>
      <c r="K54" s="35"/>
      <c r="L54" s="35"/>
    </row>
    <row r="55" spans="1:12" s="15" customFormat="1" ht="25.5">
      <c r="A55" s="13"/>
      <c r="B55" s="78"/>
      <c r="C55" s="41" t="s">
        <v>279</v>
      </c>
      <c r="D55" s="8">
        <v>550000</v>
      </c>
      <c r="E55" s="8">
        <f t="shared" si="2"/>
        <v>550000</v>
      </c>
      <c r="F55" s="8"/>
      <c r="G55" s="8"/>
      <c r="H55" s="8"/>
      <c r="I55" s="8"/>
      <c r="K55" s="35"/>
      <c r="L55" s="35"/>
    </row>
    <row r="56" spans="1:12" s="15" customFormat="1" ht="25.5">
      <c r="A56" s="13"/>
      <c r="B56" s="78"/>
      <c r="C56" s="41" t="s">
        <v>14</v>
      </c>
      <c r="D56" s="8">
        <v>3150000</v>
      </c>
      <c r="E56" s="8">
        <f t="shared" si="2"/>
        <v>3150000</v>
      </c>
      <c r="F56" s="8"/>
      <c r="G56" s="8"/>
      <c r="H56" s="8"/>
      <c r="I56" s="8"/>
      <c r="K56" s="35"/>
      <c r="L56" s="35"/>
    </row>
    <row r="57" spans="1:12" s="15" customFormat="1" ht="25.5">
      <c r="A57" s="13"/>
      <c r="B57" s="78"/>
      <c r="C57" s="41" t="s">
        <v>15</v>
      </c>
      <c r="D57" s="8">
        <v>2400000</v>
      </c>
      <c r="E57" s="8">
        <f t="shared" si="2"/>
        <v>2400000</v>
      </c>
      <c r="F57" s="8"/>
      <c r="G57" s="8"/>
      <c r="H57" s="8"/>
      <c r="I57" s="8"/>
      <c r="K57" s="35"/>
      <c r="L57" s="35"/>
    </row>
    <row r="58" spans="1:12" s="15" customFormat="1" ht="25.5">
      <c r="A58" s="13"/>
      <c r="B58" s="78"/>
      <c r="C58" s="41" t="s">
        <v>280</v>
      </c>
      <c r="D58" s="8">
        <v>1350000</v>
      </c>
      <c r="E58" s="8">
        <f aca="true" t="shared" si="4" ref="E58:E75">D58-I58</f>
        <v>1350000</v>
      </c>
      <c r="F58" s="8"/>
      <c r="G58" s="8"/>
      <c r="H58" s="8"/>
      <c r="I58" s="8"/>
      <c r="K58" s="35"/>
      <c r="L58" s="35"/>
    </row>
    <row r="59" spans="1:12" s="15" customFormat="1" ht="25.5">
      <c r="A59" s="13"/>
      <c r="B59" s="78"/>
      <c r="C59" s="41" t="s">
        <v>16</v>
      </c>
      <c r="D59" s="8">
        <v>4050000</v>
      </c>
      <c r="E59" s="8">
        <f t="shared" si="4"/>
        <v>4050000</v>
      </c>
      <c r="F59" s="8"/>
      <c r="G59" s="8"/>
      <c r="H59" s="8"/>
      <c r="I59" s="8"/>
      <c r="K59" s="35"/>
      <c r="L59" s="35"/>
    </row>
    <row r="60" spans="1:12" s="15" customFormat="1" ht="25.5">
      <c r="A60" s="13"/>
      <c r="B60" s="78"/>
      <c r="C60" s="41" t="s">
        <v>17</v>
      </c>
      <c r="D60" s="8">
        <v>1600000</v>
      </c>
      <c r="E60" s="8">
        <f t="shared" si="4"/>
        <v>1600000</v>
      </c>
      <c r="F60" s="8"/>
      <c r="G60" s="8"/>
      <c r="H60" s="8"/>
      <c r="I60" s="8"/>
      <c r="K60" s="35"/>
      <c r="L60" s="35"/>
    </row>
    <row r="61" spans="1:12" s="26" customFormat="1" ht="12.75">
      <c r="A61" s="27"/>
      <c r="B61" s="94">
        <v>70005</v>
      </c>
      <c r="C61" s="45" t="s">
        <v>198</v>
      </c>
      <c r="D61" s="23">
        <f>SUM(D62:D64)</f>
        <v>5130000</v>
      </c>
      <c r="E61" s="23">
        <f t="shared" si="4"/>
        <v>5130000</v>
      </c>
      <c r="F61" s="23">
        <f>SUM(F62:F64)</f>
        <v>0</v>
      </c>
      <c r="G61" s="23">
        <f>SUM(G62:G64)</f>
        <v>0</v>
      </c>
      <c r="H61" s="23">
        <f>SUM(H62:H64)</f>
        <v>0</v>
      </c>
      <c r="I61" s="23">
        <f>SUM(I62:I64)</f>
        <v>0</v>
      </c>
      <c r="K61" s="35"/>
      <c r="L61" s="35"/>
    </row>
    <row r="62" spans="1:12" s="15" customFormat="1" ht="12.75">
      <c r="A62" s="13"/>
      <c r="B62" s="78"/>
      <c r="C62" s="41" t="s">
        <v>181</v>
      </c>
      <c r="D62" s="8">
        <v>4800000</v>
      </c>
      <c r="E62" s="8">
        <f t="shared" si="4"/>
        <v>4800000</v>
      </c>
      <c r="F62" s="8"/>
      <c r="G62" s="8"/>
      <c r="H62" s="8"/>
      <c r="I62" s="8"/>
      <c r="K62" s="35"/>
      <c r="L62" s="35"/>
    </row>
    <row r="63" spans="1:12" s="15" customFormat="1" ht="25.5">
      <c r="A63" s="13"/>
      <c r="B63" s="78"/>
      <c r="C63" s="41" t="s">
        <v>171</v>
      </c>
      <c r="D63" s="8">
        <v>250000</v>
      </c>
      <c r="E63" s="8">
        <f t="shared" si="4"/>
        <v>250000</v>
      </c>
      <c r="F63" s="8"/>
      <c r="G63" s="8"/>
      <c r="H63" s="8"/>
      <c r="I63" s="8"/>
      <c r="K63" s="35"/>
      <c r="L63" s="35"/>
    </row>
    <row r="64" spans="1:12" s="15" customFormat="1" ht="51">
      <c r="A64" s="13"/>
      <c r="B64" s="78"/>
      <c r="C64" s="100" t="s">
        <v>386</v>
      </c>
      <c r="D64" s="8">
        <v>80000</v>
      </c>
      <c r="E64" s="8">
        <f t="shared" si="4"/>
        <v>80000</v>
      </c>
      <c r="F64" s="8"/>
      <c r="G64" s="8"/>
      <c r="H64" s="8"/>
      <c r="I64" s="8"/>
      <c r="K64" s="35"/>
      <c r="L64" s="35"/>
    </row>
    <row r="65" spans="1:12" s="26" customFormat="1" ht="12.75">
      <c r="A65" s="27"/>
      <c r="B65" s="94">
        <v>70095</v>
      </c>
      <c r="C65" s="45" t="s">
        <v>190</v>
      </c>
      <c r="D65" s="23">
        <f>SUM(D66:D68)</f>
        <v>385000</v>
      </c>
      <c r="E65" s="23">
        <f t="shared" si="4"/>
        <v>385000</v>
      </c>
      <c r="F65" s="23">
        <f>SUM(F66:F68)</f>
        <v>0</v>
      </c>
      <c r="G65" s="23">
        <f>SUM(G66:G68)</f>
        <v>0</v>
      </c>
      <c r="H65" s="23">
        <f>SUM(H66:H68)</f>
        <v>0</v>
      </c>
      <c r="I65" s="23">
        <f>SUM(I66:I68)</f>
        <v>0</v>
      </c>
      <c r="K65" s="35"/>
      <c r="L65" s="35"/>
    </row>
    <row r="66" spans="1:12" s="15" customFormat="1" ht="12.75">
      <c r="A66" s="13"/>
      <c r="B66" s="78"/>
      <c r="C66" s="41" t="s">
        <v>390</v>
      </c>
      <c r="D66" s="8">
        <v>5000</v>
      </c>
      <c r="E66" s="8">
        <f t="shared" si="4"/>
        <v>5000</v>
      </c>
      <c r="F66" s="8"/>
      <c r="G66" s="8"/>
      <c r="H66" s="8"/>
      <c r="I66" s="8"/>
      <c r="K66" s="35"/>
      <c r="L66" s="35"/>
    </row>
    <row r="67" spans="1:12" s="15" customFormat="1" ht="12.75">
      <c r="A67" s="13"/>
      <c r="B67" s="78"/>
      <c r="C67" s="41" t="s">
        <v>181</v>
      </c>
      <c r="D67" s="8">
        <v>130000</v>
      </c>
      <c r="E67" s="8">
        <f t="shared" si="4"/>
        <v>130000</v>
      </c>
      <c r="F67" s="8"/>
      <c r="G67" s="8"/>
      <c r="H67" s="8"/>
      <c r="I67" s="8"/>
      <c r="K67" s="35"/>
      <c r="L67" s="35"/>
    </row>
    <row r="68" spans="1:12" s="15" customFormat="1" ht="12.75">
      <c r="A68" s="13"/>
      <c r="B68" s="78"/>
      <c r="C68" s="41" t="s">
        <v>176</v>
      </c>
      <c r="D68" s="8">
        <v>250000</v>
      </c>
      <c r="E68" s="8">
        <f t="shared" si="4"/>
        <v>250000</v>
      </c>
      <c r="F68" s="8"/>
      <c r="G68" s="8"/>
      <c r="H68" s="8"/>
      <c r="I68" s="8"/>
      <c r="K68" s="35"/>
      <c r="L68" s="35"/>
    </row>
    <row r="69" spans="1:12" s="26" customFormat="1" ht="21" customHeight="1">
      <c r="A69" s="17">
        <v>710</v>
      </c>
      <c r="B69" s="71"/>
      <c r="C69" s="98" t="s">
        <v>107</v>
      </c>
      <c r="D69" s="18">
        <f>D70+D72+D75+D79</f>
        <v>2507500</v>
      </c>
      <c r="E69" s="18">
        <f t="shared" si="4"/>
        <v>1912500</v>
      </c>
      <c r="F69" s="18">
        <f>F70+F72+F75+F79</f>
        <v>207400</v>
      </c>
      <c r="G69" s="18">
        <f>G70+G72+G75+G79</f>
        <v>0</v>
      </c>
      <c r="H69" s="18">
        <f>H70+H72+H75+H79</f>
        <v>20000</v>
      </c>
      <c r="I69" s="18">
        <f>I70+I72+I75+I79</f>
        <v>595000</v>
      </c>
      <c r="K69" s="35"/>
      <c r="L69" s="35"/>
    </row>
    <row r="70" spans="1:12" s="26" customFormat="1" ht="12.75">
      <c r="A70" s="27"/>
      <c r="B70" s="94">
        <v>71004</v>
      </c>
      <c r="C70" s="45" t="s">
        <v>199</v>
      </c>
      <c r="D70" s="23">
        <f>D71</f>
        <v>130000</v>
      </c>
      <c r="E70" s="23">
        <f t="shared" si="4"/>
        <v>130000</v>
      </c>
      <c r="F70" s="23">
        <f>F71</f>
        <v>0</v>
      </c>
      <c r="G70" s="23">
        <f>G71</f>
        <v>0</v>
      </c>
      <c r="H70" s="23">
        <f>H71</f>
        <v>0</v>
      </c>
      <c r="I70" s="23">
        <f>I71</f>
        <v>0</v>
      </c>
      <c r="K70" s="35"/>
      <c r="L70" s="35"/>
    </row>
    <row r="71" spans="1:12" s="26" customFormat="1" ht="12.75">
      <c r="A71" s="27"/>
      <c r="B71" s="94"/>
      <c r="C71" s="41" t="s">
        <v>391</v>
      </c>
      <c r="D71" s="8">
        <v>130000</v>
      </c>
      <c r="E71" s="8">
        <f t="shared" si="4"/>
        <v>130000</v>
      </c>
      <c r="F71" s="8"/>
      <c r="G71" s="8"/>
      <c r="H71" s="8"/>
      <c r="I71" s="8"/>
      <c r="K71" s="35"/>
      <c r="L71" s="35"/>
    </row>
    <row r="72" spans="1:12" s="26" customFormat="1" ht="25.5">
      <c r="A72" s="27"/>
      <c r="B72" s="94">
        <v>71013</v>
      </c>
      <c r="C72" s="45" t="s">
        <v>200</v>
      </c>
      <c r="D72" s="23">
        <f>SUM(D73:D74)</f>
        <v>160000</v>
      </c>
      <c r="E72" s="23">
        <f t="shared" si="4"/>
        <v>160000</v>
      </c>
      <c r="F72" s="23">
        <f>SUM(F73:F74)</f>
        <v>0</v>
      </c>
      <c r="G72" s="23">
        <f>SUM(G73:G74)</f>
        <v>0</v>
      </c>
      <c r="H72" s="23">
        <f>SUM(H73:H74)</f>
        <v>0</v>
      </c>
      <c r="I72" s="23">
        <f>SUM(I73:I74)</f>
        <v>0</v>
      </c>
      <c r="K72" s="35"/>
      <c r="L72" s="35"/>
    </row>
    <row r="73" spans="1:12" s="26" customFormat="1" ht="51">
      <c r="A73" s="27"/>
      <c r="B73" s="94"/>
      <c r="C73" s="100" t="s">
        <v>386</v>
      </c>
      <c r="D73" s="8">
        <v>60000</v>
      </c>
      <c r="E73" s="8">
        <f t="shared" si="4"/>
        <v>60000</v>
      </c>
      <c r="F73" s="8"/>
      <c r="G73" s="8"/>
      <c r="H73" s="8"/>
      <c r="I73" s="8"/>
      <c r="K73" s="35"/>
      <c r="L73" s="35"/>
    </row>
    <row r="74" spans="1:12" s="26" customFormat="1" ht="12.75">
      <c r="A74" s="27"/>
      <c r="B74" s="94"/>
      <c r="C74" s="100" t="s">
        <v>181</v>
      </c>
      <c r="D74" s="8">
        <v>100000</v>
      </c>
      <c r="E74" s="8">
        <f t="shared" si="4"/>
        <v>100000</v>
      </c>
      <c r="F74" s="8"/>
      <c r="G74" s="8"/>
      <c r="H74" s="8"/>
      <c r="I74" s="8"/>
      <c r="K74" s="35"/>
      <c r="L74" s="35"/>
    </row>
    <row r="75" spans="1:12" s="26" customFormat="1" ht="12.75">
      <c r="A75" s="27"/>
      <c r="B75" s="94">
        <v>71015</v>
      </c>
      <c r="C75" s="45" t="s">
        <v>201</v>
      </c>
      <c r="D75" s="23">
        <f>SUM(D76:D78)</f>
        <v>322000</v>
      </c>
      <c r="E75" s="23">
        <f t="shared" si="4"/>
        <v>272000</v>
      </c>
      <c r="F75" s="23">
        <f>SUM(F76:F78)</f>
        <v>207400</v>
      </c>
      <c r="G75" s="23">
        <f>SUM(G76:G78)</f>
        <v>0</v>
      </c>
      <c r="H75" s="23">
        <f>SUM(H76:H78)</f>
        <v>0</v>
      </c>
      <c r="I75" s="23">
        <f>SUM(I76:I78)</f>
        <v>50000</v>
      </c>
      <c r="K75" s="35"/>
      <c r="L75" s="35"/>
    </row>
    <row r="76" spans="1:12" s="15" customFormat="1" ht="51">
      <c r="A76" s="13"/>
      <c r="B76" s="78"/>
      <c r="C76" s="100" t="s">
        <v>386</v>
      </c>
      <c r="D76" s="8">
        <v>215000</v>
      </c>
      <c r="E76" s="8">
        <f aca="true" t="shared" si="5" ref="E76:E147">D76-I76</f>
        <v>215000</v>
      </c>
      <c r="F76" s="8">
        <v>184600</v>
      </c>
      <c r="G76" s="8"/>
      <c r="H76" s="8"/>
      <c r="I76" s="8"/>
      <c r="K76" s="35"/>
      <c r="L76" s="35"/>
    </row>
    <row r="77" spans="1:12" s="26" customFormat="1" ht="63.75">
      <c r="A77" s="27"/>
      <c r="B77" s="94"/>
      <c r="C77" s="100" t="s">
        <v>453</v>
      </c>
      <c r="D77" s="8">
        <v>50000</v>
      </c>
      <c r="E77" s="8">
        <f t="shared" si="5"/>
        <v>0</v>
      </c>
      <c r="F77" s="8"/>
      <c r="G77" s="8"/>
      <c r="H77" s="8"/>
      <c r="I77" s="8">
        <v>50000</v>
      </c>
      <c r="K77" s="35"/>
      <c r="L77" s="35"/>
    </row>
    <row r="78" spans="1:12" s="15" customFormat="1" ht="12.75">
      <c r="A78" s="13"/>
      <c r="B78" s="78"/>
      <c r="C78" s="100" t="s">
        <v>181</v>
      </c>
      <c r="D78" s="8">
        <v>57000</v>
      </c>
      <c r="E78" s="8">
        <f t="shared" si="5"/>
        <v>57000</v>
      </c>
      <c r="F78" s="8">
        <v>22800</v>
      </c>
      <c r="G78" s="8"/>
      <c r="H78" s="8"/>
      <c r="I78" s="8"/>
      <c r="K78" s="35"/>
      <c r="L78" s="35"/>
    </row>
    <row r="79" spans="1:12" s="26" customFormat="1" ht="12.75">
      <c r="A79" s="27"/>
      <c r="B79" s="94">
        <v>71035</v>
      </c>
      <c r="C79" s="45" t="s">
        <v>202</v>
      </c>
      <c r="D79" s="23">
        <f>SUM(D80:D85)</f>
        <v>1895500</v>
      </c>
      <c r="E79" s="23">
        <f t="shared" si="5"/>
        <v>1350500</v>
      </c>
      <c r="F79" s="23">
        <f>SUM(F80:F85)</f>
        <v>0</v>
      </c>
      <c r="G79" s="23">
        <f>SUM(G80:G85)</f>
        <v>0</v>
      </c>
      <c r="H79" s="23">
        <f>SUM(H80:H85)</f>
        <v>20000</v>
      </c>
      <c r="I79" s="23">
        <f>SUM(I80:I85)</f>
        <v>545000</v>
      </c>
      <c r="K79" s="35"/>
      <c r="L79" s="35"/>
    </row>
    <row r="80" spans="1:12" s="15" customFormat="1" ht="12.75">
      <c r="A80" s="13"/>
      <c r="B80" s="78"/>
      <c r="C80" s="41" t="s">
        <v>392</v>
      </c>
      <c r="D80" s="8">
        <v>867000</v>
      </c>
      <c r="E80" s="8">
        <f t="shared" si="5"/>
        <v>867000</v>
      </c>
      <c r="F80" s="8"/>
      <c r="G80" s="8"/>
      <c r="H80" s="8"/>
      <c r="I80" s="8"/>
      <c r="K80" s="35"/>
      <c r="L80" s="35"/>
    </row>
    <row r="81" spans="1:12" s="15" customFormat="1" ht="51">
      <c r="A81" s="13"/>
      <c r="B81" s="78"/>
      <c r="C81" s="100" t="s">
        <v>393</v>
      </c>
      <c r="D81" s="8">
        <v>3500</v>
      </c>
      <c r="E81" s="8">
        <f t="shared" si="5"/>
        <v>3500</v>
      </c>
      <c r="F81" s="8"/>
      <c r="G81" s="8"/>
      <c r="H81" s="8"/>
      <c r="I81" s="8"/>
      <c r="K81" s="35"/>
      <c r="L81" s="35"/>
    </row>
    <row r="82" spans="1:12" s="15" customFormat="1" ht="12.75">
      <c r="A82" s="13"/>
      <c r="B82" s="78"/>
      <c r="C82" s="100" t="s">
        <v>11</v>
      </c>
      <c r="D82" s="8">
        <v>460000</v>
      </c>
      <c r="E82" s="8">
        <f t="shared" si="5"/>
        <v>460000</v>
      </c>
      <c r="F82" s="8"/>
      <c r="G82" s="8"/>
      <c r="H82" s="8"/>
      <c r="I82" s="8"/>
      <c r="K82" s="35"/>
      <c r="L82" s="35"/>
    </row>
    <row r="83" spans="1:12" s="15" customFormat="1" ht="25.5">
      <c r="A83" s="13"/>
      <c r="B83" s="78"/>
      <c r="C83" s="100" t="s">
        <v>454</v>
      </c>
      <c r="D83" s="8">
        <v>500000</v>
      </c>
      <c r="E83" s="8">
        <f t="shared" si="5"/>
        <v>0</v>
      </c>
      <c r="F83" s="8"/>
      <c r="G83" s="8"/>
      <c r="H83" s="8"/>
      <c r="I83" s="8">
        <v>500000</v>
      </c>
      <c r="J83" s="107"/>
      <c r="K83" s="35"/>
      <c r="L83" s="35"/>
    </row>
    <row r="84" spans="1:12" s="15" customFormat="1" ht="25.5">
      <c r="A84" s="13"/>
      <c r="B84" s="78"/>
      <c r="C84" s="100" t="s">
        <v>455</v>
      </c>
      <c r="D84" s="8">
        <v>45000</v>
      </c>
      <c r="E84" s="8">
        <f t="shared" si="5"/>
        <v>0</v>
      </c>
      <c r="F84" s="8"/>
      <c r="G84" s="8"/>
      <c r="H84" s="8"/>
      <c r="I84" s="8">
        <v>45000</v>
      </c>
      <c r="K84" s="35"/>
      <c r="L84" s="35"/>
    </row>
    <row r="85" spans="1:12" s="15" customFormat="1" ht="25.5">
      <c r="A85" s="13"/>
      <c r="B85" s="78"/>
      <c r="C85" s="100" t="s">
        <v>507</v>
      </c>
      <c r="D85" s="8">
        <v>20000</v>
      </c>
      <c r="E85" s="8">
        <f t="shared" si="5"/>
        <v>20000</v>
      </c>
      <c r="F85" s="8"/>
      <c r="G85" s="8"/>
      <c r="H85" s="8">
        <v>20000</v>
      </c>
      <c r="I85" s="8"/>
      <c r="K85" s="35"/>
      <c r="L85" s="35"/>
    </row>
    <row r="86" spans="1:12" s="26" customFormat="1" ht="21" customHeight="1">
      <c r="A86" s="17">
        <v>750</v>
      </c>
      <c r="B86" s="71"/>
      <c r="C86" s="18" t="s">
        <v>203</v>
      </c>
      <c r="D86" s="18">
        <f>D87+D90+D92+D94+D106+D109</f>
        <v>34796585</v>
      </c>
      <c r="E86" s="18">
        <f t="shared" si="5"/>
        <v>32975348</v>
      </c>
      <c r="F86" s="18">
        <f>F87+F90+F92+F94+F106+F109</f>
        <v>22821400</v>
      </c>
      <c r="G86" s="18">
        <f>G87+G90+G92+G94+G106+G109</f>
        <v>80000</v>
      </c>
      <c r="H86" s="18">
        <f>H87+H90+H92+H94+H106+H109</f>
        <v>563000</v>
      </c>
      <c r="I86" s="18">
        <f>I87+I90+I92+I94+I106+I109</f>
        <v>1821237</v>
      </c>
      <c r="K86" s="35"/>
      <c r="L86" s="35"/>
    </row>
    <row r="87" spans="1:12" s="26" customFormat="1" ht="15" customHeight="1">
      <c r="A87" s="27"/>
      <c r="B87" s="94">
        <v>75011</v>
      </c>
      <c r="C87" s="45" t="s">
        <v>204</v>
      </c>
      <c r="D87" s="23">
        <f>SUM(D88:D89)</f>
        <v>920548</v>
      </c>
      <c r="E87" s="23">
        <f t="shared" si="5"/>
        <v>920548</v>
      </c>
      <c r="F87" s="23">
        <f>SUM(F88:F89)</f>
        <v>909400</v>
      </c>
      <c r="G87" s="23">
        <f>SUM(G88:G89)</f>
        <v>0</v>
      </c>
      <c r="H87" s="23">
        <f>SUM(H88:H89)</f>
        <v>0</v>
      </c>
      <c r="I87" s="23">
        <f>SUM(I88:I89)</f>
        <v>0</v>
      </c>
      <c r="K87" s="35"/>
      <c r="L87" s="35"/>
    </row>
    <row r="88" spans="1:12" s="26" customFormat="1" ht="51">
      <c r="A88" s="27"/>
      <c r="B88" s="94"/>
      <c r="C88" s="100" t="s">
        <v>386</v>
      </c>
      <c r="D88" s="8">
        <v>294395</v>
      </c>
      <c r="E88" s="8">
        <f t="shared" si="5"/>
        <v>294395</v>
      </c>
      <c r="F88" s="8">
        <v>290800</v>
      </c>
      <c r="G88" s="8"/>
      <c r="H88" s="8"/>
      <c r="I88" s="8"/>
      <c r="K88" s="35"/>
      <c r="L88" s="35"/>
    </row>
    <row r="89" spans="1:12" s="26" customFormat="1" ht="51">
      <c r="A89" s="27"/>
      <c r="B89" s="94"/>
      <c r="C89" s="100" t="s">
        <v>394</v>
      </c>
      <c r="D89" s="8">
        <v>626153</v>
      </c>
      <c r="E89" s="8">
        <f t="shared" si="5"/>
        <v>626153</v>
      </c>
      <c r="F89" s="8">
        <v>618600</v>
      </c>
      <c r="G89" s="8"/>
      <c r="H89" s="8"/>
      <c r="I89" s="8"/>
      <c r="K89" s="35"/>
      <c r="L89" s="35"/>
    </row>
    <row r="90" spans="1:12" s="26" customFormat="1" ht="12.75">
      <c r="A90" s="27"/>
      <c r="B90" s="94">
        <v>75020</v>
      </c>
      <c r="C90" s="45" t="s">
        <v>205</v>
      </c>
      <c r="D90" s="23">
        <f>D91</f>
        <v>2275500</v>
      </c>
      <c r="E90" s="23">
        <f t="shared" si="5"/>
        <v>2275500</v>
      </c>
      <c r="F90" s="23">
        <f>F91</f>
        <v>660000</v>
      </c>
      <c r="G90" s="23">
        <f>G91</f>
        <v>0</v>
      </c>
      <c r="H90" s="23">
        <f>H91</f>
        <v>0</v>
      </c>
      <c r="I90" s="23">
        <f>I91</f>
        <v>0</v>
      </c>
      <c r="K90" s="35"/>
      <c r="L90" s="35"/>
    </row>
    <row r="91" spans="1:12" s="15" customFormat="1" ht="12.75">
      <c r="A91" s="13"/>
      <c r="B91" s="78"/>
      <c r="C91" s="41" t="s">
        <v>181</v>
      </c>
      <c r="D91" s="8">
        <v>2275500</v>
      </c>
      <c r="E91" s="8">
        <f t="shared" si="5"/>
        <v>2275500</v>
      </c>
      <c r="F91" s="8">
        <v>660000</v>
      </c>
      <c r="G91" s="8"/>
      <c r="H91" s="8"/>
      <c r="I91" s="8"/>
      <c r="K91" s="35"/>
      <c r="L91" s="35"/>
    </row>
    <row r="92" spans="1:12" s="26" customFormat="1" ht="25.5">
      <c r="A92" s="27"/>
      <c r="B92" s="94">
        <v>75022</v>
      </c>
      <c r="C92" s="45" t="s">
        <v>206</v>
      </c>
      <c r="D92" s="23">
        <f>D93</f>
        <v>635000</v>
      </c>
      <c r="E92" s="23">
        <f t="shared" si="5"/>
        <v>635000</v>
      </c>
      <c r="F92" s="23">
        <f>F93</f>
        <v>0</v>
      </c>
      <c r="G92" s="23">
        <f>G93</f>
        <v>0</v>
      </c>
      <c r="H92" s="23">
        <f>H93</f>
        <v>0</v>
      </c>
      <c r="I92" s="23">
        <f>I93</f>
        <v>0</v>
      </c>
      <c r="K92" s="35"/>
      <c r="L92" s="35"/>
    </row>
    <row r="93" spans="1:12" s="15" customFormat="1" ht="12.75">
      <c r="A93" s="13"/>
      <c r="B93" s="78"/>
      <c r="C93" s="41" t="s">
        <v>181</v>
      </c>
      <c r="D93" s="8">
        <v>635000</v>
      </c>
      <c r="E93" s="8">
        <f t="shared" si="5"/>
        <v>635000</v>
      </c>
      <c r="F93" s="8"/>
      <c r="G93" s="8"/>
      <c r="H93" s="8"/>
      <c r="I93" s="8"/>
      <c r="K93" s="35"/>
      <c r="L93" s="35"/>
    </row>
    <row r="94" spans="1:12" s="26" customFormat="1" ht="25.5">
      <c r="A94" s="27"/>
      <c r="B94" s="94">
        <v>75023</v>
      </c>
      <c r="C94" s="45" t="s">
        <v>207</v>
      </c>
      <c r="D94" s="23">
        <f>SUM(D95:D105)</f>
        <v>28544237</v>
      </c>
      <c r="E94" s="23">
        <f t="shared" si="5"/>
        <v>26723000</v>
      </c>
      <c r="F94" s="23">
        <f>SUM(F95:F105)</f>
        <v>20000000</v>
      </c>
      <c r="G94" s="23">
        <f>SUM(G95:G105)</f>
        <v>80000</v>
      </c>
      <c r="H94" s="23">
        <f>SUM(H95:H105)</f>
        <v>563000</v>
      </c>
      <c r="I94" s="23">
        <f>SUM(I95:I105)</f>
        <v>1821237</v>
      </c>
      <c r="K94" s="35"/>
      <c r="L94" s="35"/>
    </row>
    <row r="95" spans="1:12" s="15" customFormat="1" ht="12.75">
      <c r="A95" s="13"/>
      <c r="B95" s="78"/>
      <c r="C95" s="41" t="s">
        <v>181</v>
      </c>
      <c r="D95" s="8">
        <v>26000000</v>
      </c>
      <c r="E95" s="8">
        <f t="shared" si="5"/>
        <v>26000000</v>
      </c>
      <c r="F95" s="8">
        <v>20000000</v>
      </c>
      <c r="G95" s="8">
        <v>80000</v>
      </c>
      <c r="H95" s="8"/>
      <c r="I95" s="8"/>
      <c r="K95" s="35"/>
      <c r="L95" s="35"/>
    </row>
    <row r="96" spans="1:12" s="15" customFormat="1" ht="25.5">
      <c r="A96" s="13"/>
      <c r="B96" s="78"/>
      <c r="C96" s="41" t="s">
        <v>405</v>
      </c>
      <c r="D96" s="8">
        <v>160000</v>
      </c>
      <c r="E96" s="8">
        <f t="shared" si="5"/>
        <v>160000</v>
      </c>
      <c r="F96" s="8"/>
      <c r="G96" s="8"/>
      <c r="H96" s="8"/>
      <c r="I96" s="8"/>
      <c r="K96" s="35"/>
      <c r="L96" s="35"/>
    </row>
    <row r="97" spans="1:12" s="15" customFormat="1" ht="12.75">
      <c r="A97" s="13"/>
      <c r="B97" s="78"/>
      <c r="C97" s="47" t="s">
        <v>456</v>
      </c>
      <c r="D97" s="8">
        <v>394900</v>
      </c>
      <c r="E97" s="8">
        <f t="shared" si="5"/>
        <v>0</v>
      </c>
      <c r="F97" s="8"/>
      <c r="G97" s="8"/>
      <c r="H97" s="8"/>
      <c r="I97" s="8">
        <v>394900</v>
      </c>
      <c r="K97" s="35"/>
      <c r="L97" s="35"/>
    </row>
    <row r="98" spans="1:12" s="15" customFormat="1" ht="12.75">
      <c r="A98" s="13"/>
      <c r="B98" s="78"/>
      <c r="C98" s="47" t="s">
        <v>457</v>
      </c>
      <c r="D98" s="8">
        <v>69500</v>
      </c>
      <c r="E98" s="8">
        <f t="shared" si="5"/>
        <v>0</v>
      </c>
      <c r="F98" s="8"/>
      <c r="G98" s="8"/>
      <c r="H98" s="8"/>
      <c r="I98" s="8">
        <v>69500</v>
      </c>
      <c r="K98" s="35"/>
      <c r="L98" s="35"/>
    </row>
    <row r="99" spans="1:12" s="15" customFormat="1" ht="25.5">
      <c r="A99" s="13"/>
      <c r="B99" s="78"/>
      <c r="C99" s="47" t="s">
        <v>458</v>
      </c>
      <c r="D99" s="8">
        <v>500000</v>
      </c>
      <c r="E99" s="8">
        <f t="shared" si="5"/>
        <v>0</v>
      </c>
      <c r="F99" s="8"/>
      <c r="G99" s="8"/>
      <c r="H99" s="8"/>
      <c r="I99" s="8">
        <v>500000</v>
      </c>
      <c r="K99" s="35"/>
      <c r="L99" s="35"/>
    </row>
    <row r="100" spans="1:12" s="15" customFormat="1" ht="12.75">
      <c r="A100" s="13"/>
      <c r="B100" s="78"/>
      <c r="C100" s="47" t="s">
        <v>459</v>
      </c>
      <c r="D100" s="8">
        <v>50000</v>
      </c>
      <c r="E100" s="8">
        <f t="shared" si="5"/>
        <v>0</v>
      </c>
      <c r="F100" s="8"/>
      <c r="G100" s="8"/>
      <c r="H100" s="8"/>
      <c r="I100" s="8">
        <v>50000</v>
      </c>
      <c r="K100" s="35"/>
      <c r="L100" s="35"/>
    </row>
    <row r="101" spans="1:12" s="15" customFormat="1" ht="38.25">
      <c r="A101" s="13"/>
      <c r="B101" s="78"/>
      <c r="C101" s="47" t="s">
        <v>491</v>
      </c>
      <c r="D101" s="8">
        <v>800000</v>
      </c>
      <c r="E101" s="8">
        <f t="shared" si="5"/>
        <v>0</v>
      </c>
      <c r="F101" s="8"/>
      <c r="G101" s="8"/>
      <c r="H101" s="8"/>
      <c r="I101" s="8">
        <v>800000</v>
      </c>
      <c r="K101" s="35"/>
      <c r="L101" s="35"/>
    </row>
    <row r="102" spans="1:12" s="15" customFormat="1" ht="25.5">
      <c r="A102" s="13"/>
      <c r="B102" s="78"/>
      <c r="C102" s="47" t="s">
        <v>492</v>
      </c>
      <c r="D102" s="8">
        <v>6837</v>
      </c>
      <c r="E102" s="8">
        <f t="shared" si="5"/>
        <v>0</v>
      </c>
      <c r="F102" s="8"/>
      <c r="G102" s="8"/>
      <c r="H102" s="8"/>
      <c r="I102" s="8">
        <v>6837</v>
      </c>
      <c r="K102" s="35"/>
      <c r="L102" s="35"/>
    </row>
    <row r="103" spans="1:12" s="15" customFormat="1" ht="12.75">
      <c r="A103" s="13"/>
      <c r="B103" s="78"/>
      <c r="C103" s="47" t="s">
        <v>508</v>
      </c>
      <c r="D103" s="8">
        <v>454000</v>
      </c>
      <c r="E103" s="8">
        <f t="shared" si="5"/>
        <v>454000</v>
      </c>
      <c r="F103" s="8"/>
      <c r="G103" s="8"/>
      <c r="H103" s="8">
        <v>454000</v>
      </c>
      <c r="I103" s="8"/>
      <c r="K103" s="35"/>
      <c r="L103" s="35"/>
    </row>
    <row r="104" spans="1:12" s="15" customFormat="1" ht="12.75">
      <c r="A104" s="13"/>
      <c r="B104" s="78"/>
      <c r="C104" s="47" t="s">
        <v>509</v>
      </c>
      <c r="D104" s="8">
        <v>69000</v>
      </c>
      <c r="E104" s="8">
        <f t="shared" si="5"/>
        <v>69000</v>
      </c>
      <c r="F104" s="8"/>
      <c r="G104" s="8"/>
      <c r="H104" s="8">
        <v>69000</v>
      </c>
      <c r="I104" s="8"/>
      <c r="K104" s="35"/>
      <c r="L104" s="35"/>
    </row>
    <row r="105" spans="1:12" s="15" customFormat="1" ht="25.5">
      <c r="A105" s="13"/>
      <c r="B105" s="78"/>
      <c r="C105" s="47" t="s">
        <v>510</v>
      </c>
      <c r="D105" s="8">
        <v>40000</v>
      </c>
      <c r="E105" s="8">
        <f t="shared" si="5"/>
        <v>40000</v>
      </c>
      <c r="F105" s="8"/>
      <c r="G105" s="8"/>
      <c r="H105" s="8">
        <v>40000</v>
      </c>
      <c r="I105" s="8"/>
      <c r="K105" s="35"/>
      <c r="L105" s="35"/>
    </row>
    <row r="106" spans="1:12" s="15" customFormat="1" ht="12.75">
      <c r="A106" s="13"/>
      <c r="B106" s="94">
        <v>75045</v>
      </c>
      <c r="C106" s="45" t="s">
        <v>208</v>
      </c>
      <c r="D106" s="23">
        <f>SUM(D107:D108)</f>
        <v>37500</v>
      </c>
      <c r="E106" s="23">
        <f t="shared" si="5"/>
        <v>37500</v>
      </c>
      <c r="F106" s="23">
        <f>SUM(F107:F108)</f>
        <v>2000</v>
      </c>
      <c r="G106" s="23">
        <f>SUM(G107:G108)</f>
        <v>0</v>
      </c>
      <c r="H106" s="23">
        <f>SUM(H107:H108)</f>
        <v>0</v>
      </c>
      <c r="I106" s="23">
        <f>SUM(I107:I108)</f>
        <v>0</v>
      </c>
      <c r="K106" s="35"/>
      <c r="L106" s="35"/>
    </row>
    <row r="107" spans="1:12" s="15" customFormat="1" ht="51">
      <c r="A107" s="13"/>
      <c r="B107" s="78"/>
      <c r="C107" s="100" t="s">
        <v>386</v>
      </c>
      <c r="D107" s="8">
        <v>14500</v>
      </c>
      <c r="E107" s="8">
        <f t="shared" si="5"/>
        <v>14500</v>
      </c>
      <c r="F107" s="8">
        <v>2000</v>
      </c>
      <c r="G107" s="8"/>
      <c r="H107" s="8"/>
      <c r="I107" s="8"/>
      <c r="K107" s="35"/>
      <c r="L107" s="35"/>
    </row>
    <row r="108" spans="1:12" s="15" customFormat="1" ht="38.25">
      <c r="A108" s="13"/>
      <c r="B108" s="78"/>
      <c r="C108" s="41" t="s">
        <v>48</v>
      </c>
      <c r="D108" s="8">
        <v>23000</v>
      </c>
      <c r="E108" s="8">
        <f t="shared" si="5"/>
        <v>23000</v>
      </c>
      <c r="F108" s="8"/>
      <c r="G108" s="8"/>
      <c r="H108" s="8"/>
      <c r="I108" s="8"/>
      <c r="K108" s="35"/>
      <c r="L108" s="35"/>
    </row>
    <row r="109" spans="1:12" s="26" customFormat="1" ht="12.75">
      <c r="A109" s="27"/>
      <c r="B109" s="94">
        <v>75095</v>
      </c>
      <c r="C109" s="45" t="s">
        <v>190</v>
      </c>
      <c r="D109" s="23">
        <f>SUM(D110:D112)</f>
        <v>2383800</v>
      </c>
      <c r="E109" s="23">
        <f t="shared" si="5"/>
        <v>2383800</v>
      </c>
      <c r="F109" s="23">
        <f>SUM(F110:F112)</f>
        <v>1250000</v>
      </c>
      <c r="G109" s="23">
        <f>SUM(G110:G112)</f>
        <v>0</v>
      </c>
      <c r="H109" s="23">
        <f>SUM(H110:H112)</f>
        <v>0</v>
      </c>
      <c r="I109" s="23">
        <f>SUM(I110:I112)</f>
        <v>0</v>
      </c>
      <c r="K109" s="35"/>
      <c r="L109" s="35"/>
    </row>
    <row r="110" spans="1:12" s="15" customFormat="1" ht="12.75">
      <c r="A110" s="13"/>
      <c r="B110" s="78"/>
      <c r="C110" s="41" t="s">
        <v>181</v>
      </c>
      <c r="D110" s="8">
        <v>797000</v>
      </c>
      <c r="E110" s="8">
        <f t="shared" si="5"/>
        <v>797000</v>
      </c>
      <c r="F110" s="8"/>
      <c r="G110" s="8"/>
      <c r="H110" s="8"/>
      <c r="I110" s="8"/>
      <c r="K110" s="35"/>
      <c r="L110" s="35"/>
    </row>
    <row r="111" spans="1:12" s="15" customFormat="1" ht="12.75">
      <c r="A111" s="13"/>
      <c r="B111" s="78"/>
      <c r="C111" s="41" t="s">
        <v>1</v>
      </c>
      <c r="D111" s="8">
        <v>1269800</v>
      </c>
      <c r="E111" s="8">
        <f t="shared" si="5"/>
        <v>1269800</v>
      </c>
      <c r="F111" s="8">
        <v>1250000</v>
      </c>
      <c r="G111" s="8"/>
      <c r="H111" s="8"/>
      <c r="I111" s="8"/>
      <c r="K111" s="35"/>
      <c r="L111" s="35"/>
    </row>
    <row r="112" spans="1:12" s="15" customFormat="1" ht="12.75">
      <c r="A112" s="13"/>
      <c r="B112" s="78"/>
      <c r="C112" s="41" t="s">
        <v>2</v>
      </c>
      <c r="D112" s="8">
        <v>317000</v>
      </c>
      <c r="E112" s="8">
        <f t="shared" si="5"/>
        <v>317000</v>
      </c>
      <c r="F112" s="8"/>
      <c r="G112" s="8"/>
      <c r="H112" s="8"/>
      <c r="I112" s="8"/>
      <c r="K112" s="35"/>
      <c r="L112" s="35"/>
    </row>
    <row r="113" spans="1:12" s="26" customFormat="1" ht="38.25">
      <c r="A113" s="17">
        <v>751</v>
      </c>
      <c r="B113" s="71"/>
      <c r="C113" s="98" t="s">
        <v>32</v>
      </c>
      <c r="D113" s="18">
        <f>D114</f>
        <v>20113</v>
      </c>
      <c r="E113" s="18">
        <f t="shared" si="5"/>
        <v>20113</v>
      </c>
      <c r="F113" s="18">
        <f aca="true" t="shared" si="6" ref="F113:I114">F114</f>
        <v>18313</v>
      </c>
      <c r="G113" s="18">
        <f t="shared" si="6"/>
        <v>0</v>
      </c>
      <c r="H113" s="18">
        <f t="shared" si="6"/>
        <v>0</v>
      </c>
      <c r="I113" s="18">
        <f t="shared" si="6"/>
        <v>0</v>
      </c>
      <c r="K113" s="35"/>
      <c r="L113" s="35"/>
    </row>
    <row r="114" spans="1:12" s="26" customFormat="1" ht="25.5">
      <c r="A114" s="27"/>
      <c r="B114" s="72">
        <v>75101</v>
      </c>
      <c r="C114" s="101" t="s">
        <v>36</v>
      </c>
      <c r="D114" s="23">
        <f>D115</f>
        <v>20113</v>
      </c>
      <c r="E114" s="23">
        <f t="shared" si="5"/>
        <v>20113</v>
      </c>
      <c r="F114" s="23">
        <f t="shared" si="6"/>
        <v>18313</v>
      </c>
      <c r="G114" s="23">
        <f t="shared" si="6"/>
        <v>0</v>
      </c>
      <c r="H114" s="23">
        <f t="shared" si="6"/>
        <v>0</v>
      </c>
      <c r="I114" s="23">
        <f t="shared" si="6"/>
        <v>0</v>
      </c>
      <c r="K114" s="35"/>
      <c r="L114" s="35"/>
    </row>
    <row r="115" spans="1:12" s="26" customFormat="1" ht="51">
      <c r="A115" s="27"/>
      <c r="B115" s="94"/>
      <c r="C115" s="100" t="s">
        <v>394</v>
      </c>
      <c r="D115" s="8">
        <v>20113</v>
      </c>
      <c r="E115" s="8">
        <f t="shared" si="5"/>
        <v>20113</v>
      </c>
      <c r="F115" s="8">
        <v>18313</v>
      </c>
      <c r="G115" s="8"/>
      <c r="H115" s="8"/>
      <c r="I115" s="8"/>
      <c r="K115" s="35"/>
      <c r="L115" s="35"/>
    </row>
    <row r="116" spans="1:12" s="26" customFormat="1" ht="25.5">
      <c r="A116" s="17">
        <v>754</v>
      </c>
      <c r="B116" s="71"/>
      <c r="C116" s="98" t="s">
        <v>112</v>
      </c>
      <c r="D116" s="18">
        <f>D117+D119+D122+D125+D127+D129+D131</f>
        <v>11358100</v>
      </c>
      <c r="E116" s="18">
        <f t="shared" si="5"/>
        <v>11052600</v>
      </c>
      <c r="F116" s="18">
        <f>F117+F119+F122+F125+F127+F129+F131</f>
        <v>8133400</v>
      </c>
      <c r="G116" s="18">
        <f>G117+G119+G122+G125+G127+G129+G131</f>
        <v>70000</v>
      </c>
      <c r="H116" s="18">
        <f>H117+H119+H122+H125+H127+H129+H131</f>
        <v>0</v>
      </c>
      <c r="I116" s="18">
        <f>I117+I119+I122+I125+I127+I129+I131</f>
        <v>305500</v>
      </c>
      <c r="K116" s="35"/>
      <c r="L116" s="35"/>
    </row>
    <row r="117" spans="1:12" s="26" customFormat="1" ht="14.25" customHeight="1">
      <c r="A117" s="27"/>
      <c r="B117" s="72">
        <v>75405</v>
      </c>
      <c r="C117" s="101" t="s">
        <v>210</v>
      </c>
      <c r="D117" s="23">
        <f>SUM(D118:D118)</f>
        <v>210000</v>
      </c>
      <c r="E117" s="23">
        <f t="shared" si="5"/>
        <v>210000</v>
      </c>
      <c r="F117" s="23">
        <f>SUM(F118:F118)</f>
        <v>184700</v>
      </c>
      <c r="G117" s="23">
        <f>SUM(G118:G118)</f>
        <v>0</v>
      </c>
      <c r="H117" s="23">
        <f>SUM(H118:H118)</f>
        <v>0</v>
      </c>
      <c r="I117" s="23">
        <f>SUM(I118:I118)</f>
        <v>0</v>
      </c>
      <c r="K117" s="35"/>
      <c r="L117" s="35"/>
    </row>
    <row r="118" spans="1:12" s="26" customFormat="1" ht="25.5">
      <c r="A118" s="27"/>
      <c r="B118" s="94"/>
      <c r="C118" s="41" t="s">
        <v>3</v>
      </c>
      <c r="D118" s="8">
        <v>210000</v>
      </c>
      <c r="E118" s="8">
        <f t="shared" si="5"/>
        <v>210000</v>
      </c>
      <c r="F118" s="8">
        <v>184700</v>
      </c>
      <c r="G118" s="8"/>
      <c r="H118" s="8"/>
      <c r="I118" s="8"/>
      <c r="K118" s="35"/>
      <c r="L118" s="35"/>
    </row>
    <row r="119" spans="1:12" s="26" customFormat="1" ht="25.5">
      <c r="A119" s="27"/>
      <c r="B119" s="94">
        <v>75411</v>
      </c>
      <c r="C119" s="45" t="s">
        <v>211</v>
      </c>
      <c r="D119" s="23">
        <f>SUM(D120:D121)</f>
        <v>8307000</v>
      </c>
      <c r="E119" s="23">
        <f t="shared" si="5"/>
        <v>8007000</v>
      </c>
      <c r="F119" s="23">
        <f>SUM(F120:F121)</f>
        <v>5855000</v>
      </c>
      <c r="G119" s="23">
        <f>SUM(G120:G121)</f>
        <v>0</v>
      </c>
      <c r="H119" s="23">
        <f>SUM(H120:H121)</f>
        <v>0</v>
      </c>
      <c r="I119" s="23">
        <f>SUM(I120:I121)</f>
        <v>300000</v>
      </c>
      <c r="K119" s="35"/>
      <c r="L119" s="35"/>
    </row>
    <row r="120" spans="1:12" s="26" customFormat="1" ht="51">
      <c r="A120" s="27"/>
      <c r="B120" s="94"/>
      <c r="C120" s="100" t="s">
        <v>386</v>
      </c>
      <c r="D120" s="8">
        <v>8007000</v>
      </c>
      <c r="E120" s="8">
        <f t="shared" si="5"/>
        <v>8007000</v>
      </c>
      <c r="F120" s="8">
        <v>5855000</v>
      </c>
      <c r="G120" s="8"/>
      <c r="H120" s="8"/>
      <c r="I120" s="8"/>
      <c r="K120" s="35"/>
      <c r="L120" s="35"/>
    </row>
    <row r="121" spans="1:12" s="26" customFormat="1" ht="12.75">
      <c r="A121" s="27"/>
      <c r="B121" s="94"/>
      <c r="C121" s="41" t="s">
        <v>460</v>
      </c>
      <c r="D121" s="8">
        <v>300000</v>
      </c>
      <c r="E121" s="8">
        <f t="shared" si="5"/>
        <v>0</v>
      </c>
      <c r="F121" s="8"/>
      <c r="G121" s="8"/>
      <c r="H121" s="8"/>
      <c r="I121" s="8">
        <v>300000</v>
      </c>
      <c r="K121" s="35"/>
      <c r="L121" s="35"/>
    </row>
    <row r="122" spans="1:12" s="26" customFormat="1" ht="12.75">
      <c r="A122" s="27"/>
      <c r="B122" s="94">
        <v>75412</v>
      </c>
      <c r="C122" s="45" t="s">
        <v>212</v>
      </c>
      <c r="D122" s="23">
        <f>SUM(D123:D124)</f>
        <v>247100</v>
      </c>
      <c r="E122" s="23">
        <f t="shared" si="5"/>
        <v>241600</v>
      </c>
      <c r="F122" s="23">
        <f>SUM(F123:F124)</f>
        <v>7000</v>
      </c>
      <c r="G122" s="23">
        <f>SUM(G123:G124)</f>
        <v>0</v>
      </c>
      <c r="H122" s="23">
        <f>SUM(H123:H124)</f>
        <v>0</v>
      </c>
      <c r="I122" s="23">
        <f>SUM(I123:I124)</f>
        <v>5500</v>
      </c>
      <c r="K122" s="35"/>
      <c r="L122" s="35"/>
    </row>
    <row r="123" spans="1:12" s="15" customFormat="1" ht="12.75">
      <c r="A123" s="13"/>
      <c r="B123" s="78"/>
      <c r="C123" s="41" t="s">
        <v>181</v>
      </c>
      <c r="D123" s="8">
        <v>241600</v>
      </c>
      <c r="E123" s="8">
        <f t="shared" si="5"/>
        <v>241600</v>
      </c>
      <c r="F123" s="8">
        <v>7000</v>
      </c>
      <c r="G123" s="8"/>
      <c r="H123" s="8"/>
      <c r="I123" s="8"/>
      <c r="K123" s="35"/>
      <c r="L123" s="35"/>
    </row>
    <row r="124" spans="1:12" s="15" customFormat="1" ht="25.5">
      <c r="A124" s="13"/>
      <c r="B124" s="78"/>
      <c r="C124" s="41" t="s">
        <v>461</v>
      </c>
      <c r="D124" s="8">
        <v>5500</v>
      </c>
      <c r="E124" s="8">
        <f t="shared" si="5"/>
        <v>0</v>
      </c>
      <c r="F124" s="8"/>
      <c r="G124" s="8"/>
      <c r="H124" s="8"/>
      <c r="I124" s="8">
        <v>5500</v>
      </c>
      <c r="K124" s="35"/>
      <c r="L124" s="35"/>
    </row>
    <row r="125" spans="1:12" s="26" customFormat="1" ht="12.75">
      <c r="A125" s="27"/>
      <c r="B125" s="94">
        <v>75414</v>
      </c>
      <c r="C125" s="45" t="s">
        <v>213</v>
      </c>
      <c r="D125" s="23">
        <f>D126</f>
        <v>7000</v>
      </c>
      <c r="E125" s="23">
        <f t="shared" si="5"/>
        <v>7000</v>
      </c>
      <c r="F125" s="23">
        <f>F126</f>
        <v>200</v>
      </c>
      <c r="G125" s="23">
        <f>G126</f>
        <v>0</v>
      </c>
      <c r="H125" s="23">
        <f>H126</f>
        <v>0</v>
      </c>
      <c r="I125" s="23">
        <f>I126</f>
        <v>0</v>
      </c>
      <c r="K125" s="35"/>
      <c r="L125" s="35"/>
    </row>
    <row r="126" spans="1:12" s="15" customFormat="1" ht="51">
      <c r="A126" s="13"/>
      <c r="B126" s="78"/>
      <c r="C126" s="100" t="s">
        <v>394</v>
      </c>
      <c r="D126" s="8">
        <v>7000</v>
      </c>
      <c r="E126" s="8">
        <f t="shared" si="5"/>
        <v>7000</v>
      </c>
      <c r="F126" s="8">
        <v>200</v>
      </c>
      <c r="G126" s="8"/>
      <c r="H126" s="8"/>
      <c r="I126" s="8"/>
      <c r="K126" s="35"/>
      <c r="L126" s="35"/>
    </row>
    <row r="127" spans="1:12" s="26" customFormat="1" ht="13.5" customHeight="1">
      <c r="A127" s="27"/>
      <c r="B127" s="94">
        <v>75415</v>
      </c>
      <c r="C127" s="45" t="s">
        <v>376</v>
      </c>
      <c r="D127" s="23">
        <f>D128</f>
        <v>70000</v>
      </c>
      <c r="E127" s="23">
        <f t="shared" si="5"/>
        <v>70000</v>
      </c>
      <c r="F127" s="23">
        <f>F128</f>
        <v>0</v>
      </c>
      <c r="G127" s="23">
        <f>G128</f>
        <v>70000</v>
      </c>
      <c r="H127" s="23">
        <f>H128</f>
        <v>0</v>
      </c>
      <c r="I127" s="23">
        <f>I128</f>
        <v>0</v>
      </c>
      <c r="K127" s="35"/>
      <c r="L127" s="35"/>
    </row>
    <row r="128" spans="1:12" s="15" customFormat="1" ht="12.75">
      <c r="A128" s="13"/>
      <c r="B128" s="78"/>
      <c r="C128" s="41" t="s">
        <v>28</v>
      </c>
      <c r="D128" s="8">
        <v>70000</v>
      </c>
      <c r="E128" s="8">
        <f t="shared" si="5"/>
        <v>70000</v>
      </c>
      <c r="F128" s="8"/>
      <c r="G128" s="8">
        <v>70000</v>
      </c>
      <c r="H128" s="8"/>
      <c r="I128" s="8"/>
      <c r="K128" s="35"/>
      <c r="L128" s="35"/>
    </row>
    <row r="129" spans="1:12" s="26" customFormat="1" ht="12.75">
      <c r="A129" s="27"/>
      <c r="B129" s="94">
        <v>75416</v>
      </c>
      <c r="C129" s="45" t="s">
        <v>214</v>
      </c>
      <c r="D129" s="23">
        <f>D130</f>
        <v>2486000</v>
      </c>
      <c r="E129" s="23">
        <f t="shared" si="5"/>
        <v>2486000</v>
      </c>
      <c r="F129" s="23">
        <f>F130</f>
        <v>2086000</v>
      </c>
      <c r="G129" s="23">
        <f>G130</f>
        <v>0</v>
      </c>
      <c r="H129" s="23">
        <f>H130</f>
        <v>0</v>
      </c>
      <c r="I129" s="23">
        <f>I130</f>
        <v>0</v>
      </c>
      <c r="K129" s="35"/>
      <c r="L129" s="35"/>
    </row>
    <row r="130" spans="1:12" s="15" customFormat="1" ht="12.75">
      <c r="A130" s="13"/>
      <c r="B130" s="78"/>
      <c r="C130" s="46" t="s">
        <v>381</v>
      </c>
      <c r="D130" s="8">
        <v>2486000</v>
      </c>
      <c r="E130" s="8">
        <f t="shared" si="5"/>
        <v>2486000</v>
      </c>
      <c r="F130" s="8">
        <v>2086000</v>
      </c>
      <c r="G130" s="8"/>
      <c r="H130" s="8"/>
      <c r="I130" s="8"/>
      <c r="K130" s="35"/>
      <c r="L130" s="35"/>
    </row>
    <row r="131" spans="1:12" s="26" customFormat="1" ht="12.75">
      <c r="A131" s="27"/>
      <c r="B131" s="94">
        <v>75478</v>
      </c>
      <c r="C131" s="45" t="s">
        <v>53</v>
      </c>
      <c r="D131" s="23">
        <f>D132</f>
        <v>31000</v>
      </c>
      <c r="E131" s="23">
        <f t="shared" si="5"/>
        <v>31000</v>
      </c>
      <c r="F131" s="23">
        <f>F132</f>
        <v>500</v>
      </c>
      <c r="G131" s="23">
        <f>G132</f>
        <v>0</v>
      </c>
      <c r="H131" s="23">
        <f>H132</f>
        <v>0</v>
      </c>
      <c r="I131" s="23">
        <f>I132</f>
        <v>0</v>
      </c>
      <c r="K131" s="35"/>
      <c r="L131" s="35"/>
    </row>
    <row r="132" spans="1:12" s="15" customFormat="1" ht="12.75">
      <c r="A132" s="13"/>
      <c r="B132" s="78"/>
      <c r="C132" s="41" t="s">
        <v>181</v>
      </c>
      <c r="D132" s="8">
        <v>31000</v>
      </c>
      <c r="E132" s="8">
        <f t="shared" si="5"/>
        <v>31000</v>
      </c>
      <c r="F132" s="8">
        <v>500</v>
      </c>
      <c r="G132" s="8"/>
      <c r="H132" s="8"/>
      <c r="I132" s="8"/>
      <c r="K132" s="35"/>
      <c r="L132" s="35"/>
    </row>
    <row r="133" spans="1:12" s="26" customFormat="1" ht="51">
      <c r="A133" s="17">
        <v>756</v>
      </c>
      <c r="B133" s="71"/>
      <c r="C133" s="98" t="s">
        <v>281</v>
      </c>
      <c r="D133" s="18">
        <f>D134</f>
        <v>396400</v>
      </c>
      <c r="E133" s="18">
        <f t="shared" si="5"/>
        <v>396400</v>
      </c>
      <c r="F133" s="18">
        <f>F134</f>
        <v>62400</v>
      </c>
      <c r="G133" s="18">
        <f>G134</f>
        <v>0</v>
      </c>
      <c r="H133" s="18">
        <f>H134</f>
        <v>0</v>
      </c>
      <c r="I133" s="18">
        <f>I134</f>
        <v>0</v>
      </c>
      <c r="K133" s="35"/>
      <c r="L133" s="35"/>
    </row>
    <row r="134" spans="1:12" s="26" customFormat="1" ht="25.5">
      <c r="A134" s="27"/>
      <c r="B134" s="94">
        <v>75647</v>
      </c>
      <c r="C134" s="45" t="s">
        <v>209</v>
      </c>
      <c r="D134" s="23">
        <f>D135+D136</f>
        <v>396400</v>
      </c>
      <c r="E134" s="23">
        <f t="shared" si="5"/>
        <v>396400</v>
      </c>
      <c r="F134" s="23">
        <f>F135+F136</f>
        <v>62400</v>
      </c>
      <c r="G134" s="23">
        <f>G135+G136</f>
        <v>0</v>
      </c>
      <c r="H134" s="23">
        <f>H135+H136</f>
        <v>0</v>
      </c>
      <c r="I134" s="23">
        <f>I135+I136</f>
        <v>0</v>
      </c>
      <c r="K134" s="35"/>
      <c r="L134" s="35"/>
    </row>
    <row r="135" spans="1:12" s="26" customFormat="1" ht="12.75">
      <c r="A135" s="27"/>
      <c r="B135" s="94"/>
      <c r="C135" s="41" t="s">
        <v>181</v>
      </c>
      <c r="D135" s="8">
        <v>266400</v>
      </c>
      <c r="E135" s="8">
        <f t="shared" si="5"/>
        <v>266400</v>
      </c>
      <c r="F135" s="8">
        <v>62400</v>
      </c>
      <c r="G135" s="8"/>
      <c r="H135" s="8"/>
      <c r="I135" s="8"/>
      <c r="K135" s="35"/>
      <c r="L135" s="35"/>
    </row>
    <row r="136" spans="1:12" s="26" customFormat="1" ht="12.75">
      <c r="A136" s="27"/>
      <c r="B136" s="94"/>
      <c r="C136" s="41" t="s">
        <v>0</v>
      </c>
      <c r="D136" s="8">
        <v>130000</v>
      </c>
      <c r="E136" s="8">
        <f t="shared" si="5"/>
        <v>130000</v>
      </c>
      <c r="F136" s="8"/>
      <c r="G136" s="8"/>
      <c r="H136" s="8"/>
      <c r="I136" s="8"/>
      <c r="K136" s="35"/>
      <c r="L136" s="35"/>
    </row>
    <row r="137" spans="1:12" s="26" customFormat="1" ht="20.25" customHeight="1">
      <c r="A137" s="17">
        <v>757</v>
      </c>
      <c r="B137" s="71"/>
      <c r="C137" s="98" t="s">
        <v>215</v>
      </c>
      <c r="D137" s="18">
        <f>D138</f>
        <v>2820000</v>
      </c>
      <c r="E137" s="18">
        <f t="shared" si="5"/>
        <v>2820000</v>
      </c>
      <c r="F137" s="18">
        <f aca="true" t="shared" si="7" ref="F137:I138">F138</f>
        <v>0</v>
      </c>
      <c r="G137" s="18">
        <f t="shared" si="7"/>
        <v>0</v>
      </c>
      <c r="H137" s="18">
        <f t="shared" si="7"/>
        <v>0</v>
      </c>
      <c r="I137" s="18">
        <f t="shared" si="7"/>
        <v>0</v>
      </c>
      <c r="K137" s="35"/>
      <c r="L137" s="35"/>
    </row>
    <row r="138" spans="1:12" s="26" customFormat="1" ht="38.25">
      <c r="A138" s="27"/>
      <c r="B138" s="94">
        <v>75702</v>
      </c>
      <c r="C138" s="45" t="s">
        <v>216</v>
      </c>
      <c r="D138" s="23">
        <f>D139</f>
        <v>2820000</v>
      </c>
      <c r="E138" s="23">
        <f t="shared" si="5"/>
        <v>2820000</v>
      </c>
      <c r="F138" s="23">
        <f t="shared" si="7"/>
        <v>0</v>
      </c>
      <c r="G138" s="23">
        <f t="shared" si="7"/>
        <v>0</v>
      </c>
      <c r="H138" s="23">
        <f t="shared" si="7"/>
        <v>0</v>
      </c>
      <c r="I138" s="23">
        <f t="shared" si="7"/>
        <v>0</v>
      </c>
      <c r="K138" s="35"/>
      <c r="L138" s="35"/>
    </row>
    <row r="139" spans="1:12" s="15" customFormat="1" ht="12.75">
      <c r="A139" s="13"/>
      <c r="B139" s="78"/>
      <c r="C139" s="41" t="s">
        <v>4</v>
      </c>
      <c r="D139" s="8">
        <v>2820000</v>
      </c>
      <c r="E139" s="8">
        <f t="shared" si="5"/>
        <v>2820000</v>
      </c>
      <c r="F139" s="8"/>
      <c r="G139" s="8"/>
      <c r="H139" s="8"/>
      <c r="I139" s="8"/>
      <c r="K139" s="35"/>
      <c r="L139" s="35"/>
    </row>
    <row r="140" spans="1:12" s="26" customFormat="1" ht="20.25" customHeight="1">
      <c r="A140" s="17">
        <v>758</v>
      </c>
      <c r="B140" s="71"/>
      <c r="C140" s="98" t="s">
        <v>124</v>
      </c>
      <c r="D140" s="18">
        <f>D141+D144</f>
        <v>12975269</v>
      </c>
      <c r="E140" s="18">
        <f t="shared" si="5"/>
        <v>10775269</v>
      </c>
      <c r="F140" s="18">
        <f>F141+F144</f>
        <v>0</v>
      </c>
      <c r="G140" s="18">
        <f>G141+G144</f>
        <v>0</v>
      </c>
      <c r="H140" s="18">
        <f>H141+H144</f>
        <v>0</v>
      </c>
      <c r="I140" s="18">
        <f>I141+I144</f>
        <v>2200000</v>
      </c>
      <c r="K140" s="35"/>
      <c r="L140" s="35"/>
    </row>
    <row r="141" spans="1:12" s="26" customFormat="1" ht="12.75">
      <c r="A141" s="27"/>
      <c r="B141" s="94">
        <v>75818</v>
      </c>
      <c r="C141" s="45" t="s">
        <v>217</v>
      </c>
      <c r="D141" s="23">
        <f>D142+D143</f>
        <v>8676650</v>
      </c>
      <c r="E141" s="23">
        <f t="shared" si="5"/>
        <v>6476650</v>
      </c>
      <c r="F141" s="23">
        <f>F142+F143</f>
        <v>0</v>
      </c>
      <c r="G141" s="23">
        <f>G142+G143</f>
        <v>0</v>
      </c>
      <c r="H141" s="23">
        <f>H142+H143</f>
        <v>0</v>
      </c>
      <c r="I141" s="23">
        <f>I142+I143</f>
        <v>2200000</v>
      </c>
      <c r="K141" s="35"/>
      <c r="L141" s="35"/>
    </row>
    <row r="142" spans="1:12" s="26" customFormat="1" ht="12.75">
      <c r="A142" s="27"/>
      <c r="B142" s="94"/>
      <c r="C142" s="41" t="s">
        <v>218</v>
      </c>
      <c r="D142" s="8">
        <v>3000000</v>
      </c>
      <c r="E142" s="8">
        <f t="shared" si="5"/>
        <v>3000000</v>
      </c>
      <c r="F142" s="8"/>
      <c r="G142" s="8"/>
      <c r="H142" s="8"/>
      <c r="I142" s="8"/>
      <c r="K142" s="35"/>
      <c r="L142" s="35"/>
    </row>
    <row r="143" spans="1:12" s="26" customFormat="1" ht="12.75">
      <c r="A143" s="27"/>
      <c r="B143" s="94"/>
      <c r="C143" s="41" t="s">
        <v>219</v>
      </c>
      <c r="D143" s="8">
        <v>5676650</v>
      </c>
      <c r="E143" s="8">
        <f t="shared" si="5"/>
        <v>3476650</v>
      </c>
      <c r="F143" s="8"/>
      <c r="G143" s="8"/>
      <c r="H143" s="8"/>
      <c r="I143" s="8">
        <v>2200000</v>
      </c>
      <c r="K143" s="35"/>
      <c r="L143" s="35"/>
    </row>
    <row r="144" spans="1:12" s="26" customFormat="1" ht="25.5">
      <c r="A144" s="27"/>
      <c r="B144" s="94">
        <v>75832</v>
      </c>
      <c r="C144" s="45" t="s">
        <v>435</v>
      </c>
      <c r="D144" s="23">
        <f>D145</f>
        <v>4298619</v>
      </c>
      <c r="E144" s="23">
        <f>D144-I144</f>
        <v>4298619</v>
      </c>
      <c r="F144" s="23">
        <f>F145</f>
        <v>0</v>
      </c>
      <c r="G144" s="23">
        <f>G145</f>
        <v>0</v>
      </c>
      <c r="H144" s="23">
        <f>H145</f>
        <v>0</v>
      </c>
      <c r="I144" s="23">
        <f>I145</f>
        <v>0</v>
      </c>
      <c r="K144" s="35"/>
      <c r="L144" s="35"/>
    </row>
    <row r="145" spans="1:12" s="26" customFormat="1" ht="12.75">
      <c r="A145" s="27"/>
      <c r="B145" s="94"/>
      <c r="C145" s="41" t="s">
        <v>436</v>
      </c>
      <c r="D145" s="8">
        <v>4298619</v>
      </c>
      <c r="E145" s="8">
        <f>D145-I145</f>
        <v>4298619</v>
      </c>
      <c r="F145" s="8"/>
      <c r="G145" s="8"/>
      <c r="H145" s="8"/>
      <c r="I145" s="8"/>
      <c r="K145" s="35"/>
      <c r="L145" s="35"/>
    </row>
    <row r="146" spans="1:12" s="26" customFormat="1" ht="20.25" customHeight="1">
      <c r="A146" s="17">
        <v>801</v>
      </c>
      <c r="B146" s="71"/>
      <c r="C146" s="98" t="s">
        <v>220</v>
      </c>
      <c r="D146" s="18">
        <f>D147+D173+D177+D210+D212+D225+D227+D235+D247+D258+D260+D262+D266+D268+D270+D272+D274</f>
        <v>142638071</v>
      </c>
      <c r="E146" s="18">
        <f t="shared" si="5"/>
        <v>139637300</v>
      </c>
      <c r="F146" s="18">
        <f>F147+F173+F177+F210+F212+F225+F227+F235+F247+F258+F260+F262+F266+F268+F270+F272+F274</f>
        <v>111637900</v>
      </c>
      <c r="G146" s="18">
        <f>G147+G173+G177+G210+G212+G225+G227+G235+G247+G258+G260+G262+G266+G268+G270+G272+G274</f>
        <v>8193800</v>
      </c>
      <c r="H146" s="18">
        <f>H147+H173+H177+H210+H212+H225+H227+H235+H247+H258+H260+H262+H266+H268+H270+H272+H274</f>
        <v>617900</v>
      </c>
      <c r="I146" s="18">
        <f>I147+I173+I177+I210+I212+I225+I227+I235+I247+I258+I260+I262+I266+I268+I270+I272+I274</f>
        <v>3000771</v>
      </c>
      <c r="J146" s="52"/>
      <c r="K146" s="35"/>
      <c r="L146" s="35"/>
    </row>
    <row r="147" spans="1:12" s="26" customFormat="1" ht="12.75">
      <c r="A147" s="27"/>
      <c r="B147" s="94">
        <v>80101</v>
      </c>
      <c r="C147" s="45" t="s">
        <v>221</v>
      </c>
      <c r="D147" s="23">
        <f>SUM(D148:D172)</f>
        <v>35790498</v>
      </c>
      <c r="E147" s="23">
        <f t="shared" si="5"/>
        <v>35031500</v>
      </c>
      <c r="F147" s="23">
        <f>SUM(F148:F172)</f>
        <v>28464300</v>
      </c>
      <c r="G147" s="23">
        <f>SUM(G148:G172)</f>
        <v>970300</v>
      </c>
      <c r="H147" s="23">
        <f>SUM(H148:H172)</f>
        <v>100000</v>
      </c>
      <c r="I147" s="23">
        <f>SUM(I148:I172)</f>
        <v>758998</v>
      </c>
      <c r="K147" s="35"/>
      <c r="L147" s="35"/>
    </row>
    <row r="148" spans="1:12" s="26" customFormat="1" ht="12.75">
      <c r="A148" s="13"/>
      <c r="B148" s="78"/>
      <c r="C148" s="41" t="s">
        <v>222</v>
      </c>
      <c r="D148" s="8">
        <v>1999200</v>
      </c>
      <c r="E148" s="8">
        <f aca="true" t="shared" si="8" ref="E148:E200">D148-I148</f>
        <v>1999200</v>
      </c>
      <c r="F148" s="8">
        <v>1712400</v>
      </c>
      <c r="G148" s="8"/>
      <c r="H148" s="8"/>
      <c r="I148" s="8"/>
      <c r="K148" s="35"/>
      <c r="L148" s="35"/>
    </row>
    <row r="149" spans="1:12" s="26" customFormat="1" ht="12.75">
      <c r="A149" s="13"/>
      <c r="B149" s="78"/>
      <c r="C149" s="41" t="s">
        <v>223</v>
      </c>
      <c r="D149" s="8">
        <v>2598700</v>
      </c>
      <c r="E149" s="8">
        <f t="shared" si="8"/>
        <v>2598700</v>
      </c>
      <c r="F149" s="8">
        <v>2328200</v>
      </c>
      <c r="G149" s="8"/>
      <c r="H149" s="8"/>
      <c r="I149" s="8"/>
      <c r="K149" s="35"/>
      <c r="L149" s="35"/>
    </row>
    <row r="150" spans="1:12" s="26" customFormat="1" ht="12.75">
      <c r="A150" s="13"/>
      <c r="B150" s="78"/>
      <c r="C150" s="41" t="s">
        <v>462</v>
      </c>
      <c r="D150" s="8">
        <v>263998</v>
      </c>
      <c r="E150" s="8">
        <f t="shared" si="8"/>
        <v>0</v>
      </c>
      <c r="F150" s="8"/>
      <c r="G150" s="8"/>
      <c r="H150" s="8"/>
      <c r="I150" s="8">
        <v>263998</v>
      </c>
      <c r="K150" s="35"/>
      <c r="L150" s="35"/>
    </row>
    <row r="151" spans="1:12" s="26" customFormat="1" ht="12.75">
      <c r="A151" s="13"/>
      <c r="B151" s="78"/>
      <c r="C151" s="41" t="s">
        <v>224</v>
      </c>
      <c r="D151" s="8">
        <v>5042900</v>
      </c>
      <c r="E151" s="8">
        <f t="shared" si="8"/>
        <v>5042900</v>
      </c>
      <c r="F151" s="8">
        <v>4120800</v>
      </c>
      <c r="G151" s="8"/>
      <c r="H151" s="8"/>
      <c r="I151" s="8"/>
      <c r="K151" s="35"/>
      <c r="L151" s="35"/>
    </row>
    <row r="152" spans="1:12" s="26" customFormat="1" ht="12.75">
      <c r="A152" s="13"/>
      <c r="B152" s="78"/>
      <c r="C152" s="41" t="s">
        <v>463</v>
      </c>
      <c r="D152" s="8">
        <v>170000</v>
      </c>
      <c r="E152" s="8">
        <f t="shared" si="8"/>
        <v>0</v>
      </c>
      <c r="F152" s="8"/>
      <c r="G152" s="8"/>
      <c r="H152" s="8"/>
      <c r="I152" s="8">
        <v>170000</v>
      </c>
      <c r="K152" s="35"/>
      <c r="L152" s="35"/>
    </row>
    <row r="153" spans="1:12" s="26" customFormat="1" ht="12.75">
      <c r="A153" s="13"/>
      <c r="B153" s="78"/>
      <c r="C153" s="41" t="s">
        <v>225</v>
      </c>
      <c r="D153" s="8">
        <v>820000</v>
      </c>
      <c r="E153" s="8">
        <f t="shared" si="8"/>
        <v>820000</v>
      </c>
      <c r="F153" s="8">
        <v>675100</v>
      </c>
      <c r="G153" s="8"/>
      <c r="H153" s="8"/>
      <c r="I153" s="8"/>
      <c r="K153" s="35"/>
      <c r="L153" s="35"/>
    </row>
    <row r="154" spans="1:12" s="26" customFormat="1" ht="12.75">
      <c r="A154" s="13"/>
      <c r="B154" s="78"/>
      <c r="C154" s="41" t="s">
        <v>226</v>
      </c>
      <c r="D154" s="8">
        <v>1383300</v>
      </c>
      <c r="E154" s="8">
        <f t="shared" si="8"/>
        <v>1383300</v>
      </c>
      <c r="F154" s="8">
        <v>1167500</v>
      </c>
      <c r="G154" s="8"/>
      <c r="H154" s="8"/>
      <c r="I154" s="8"/>
      <c r="K154" s="35"/>
      <c r="L154" s="35"/>
    </row>
    <row r="155" spans="1:12" s="26" customFormat="1" ht="12.75">
      <c r="A155" s="13"/>
      <c r="B155" s="78"/>
      <c r="C155" s="41" t="s">
        <v>227</v>
      </c>
      <c r="D155" s="8">
        <v>847900</v>
      </c>
      <c r="E155" s="8">
        <f t="shared" si="8"/>
        <v>847900</v>
      </c>
      <c r="F155" s="8">
        <v>665400</v>
      </c>
      <c r="G155" s="8"/>
      <c r="H155" s="8"/>
      <c r="I155" s="8"/>
      <c r="K155" s="35"/>
      <c r="L155" s="35"/>
    </row>
    <row r="156" spans="1:12" s="26" customFormat="1" ht="12.75">
      <c r="A156" s="13"/>
      <c r="B156" s="78"/>
      <c r="C156" s="41" t="s">
        <v>228</v>
      </c>
      <c r="D156" s="8">
        <v>884600</v>
      </c>
      <c r="E156" s="8">
        <f t="shared" si="8"/>
        <v>884600</v>
      </c>
      <c r="F156" s="8">
        <v>713900</v>
      </c>
      <c r="G156" s="8"/>
      <c r="H156" s="8"/>
      <c r="I156" s="8"/>
      <c r="K156" s="35"/>
      <c r="L156" s="35"/>
    </row>
    <row r="157" spans="1:12" s="26" customFormat="1" ht="12.75">
      <c r="A157" s="13"/>
      <c r="B157" s="78"/>
      <c r="C157" s="41" t="s">
        <v>229</v>
      </c>
      <c r="D157" s="8">
        <v>1932600</v>
      </c>
      <c r="E157" s="8">
        <f t="shared" si="8"/>
        <v>1932600</v>
      </c>
      <c r="F157" s="8">
        <v>1660200</v>
      </c>
      <c r="G157" s="8"/>
      <c r="H157" s="8"/>
      <c r="I157" s="8"/>
      <c r="K157" s="35"/>
      <c r="L157" s="35"/>
    </row>
    <row r="158" spans="1:12" s="26" customFormat="1" ht="12.75">
      <c r="A158" s="13"/>
      <c r="B158" s="78"/>
      <c r="C158" s="41" t="s">
        <v>230</v>
      </c>
      <c r="D158" s="8">
        <v>3408300</v>
      </c>
      <c r="E158" s="8">
        <f t="shared" si="8"/>
        <v>3408300</v>
      </c>
      <c r="F158" s="8">
        <v>2939500</v>
      </c>
      <c r="G158" s="8"/>
      <c r="H158" s="8"/>
      <c r="I158" s="8"/>
      <c r="K158" s="35"/>
      <c r="L158" s="35"/>
    </row>
    <row r="159" spans="1:12" s="26" customFormat="1" ht="12.75">
      <c r="A159" s="13"/>
      <c r="B159" s="78"/>
      <c r="C159" s="41" t="s">
        <v>231</v>
      </c>
      <c r="D159" s="8">
        <v>2645200</v>
      </c>
      <c r="E159" s="8">
        <f t="shared" si="8"/>
        <v>2645200</v>
      </c>
      <c r="F159" s="8">
        <v>2104900</v>
      </c>
      <c r="G159" s="8"/>
      <c r="H159" s="8"/>
      <c r="I159" s="8"/>
      <c r="K159" s="35"/>
      <c r="L159" s="35"/>
    </row>
    <row r="160" spans="1:12" s="26" customFormat="1" ht="12.75">
      <c r="A160" s="13"/>
      <c r="B160" s="78"/>
      <c r="C160" s="41" t="s">
        <v>232</v>
      </c>
      <c r="D160" s="8">
        <v>1551400</v>
      </c>
      <c r="E160" s="8">
        <f t="shared" si="8"/>
        <v>1551400</v>
      </c>
      <c r="F160" s="8">
        <v>1227400</v>
      </c>
      <c r="G160" s="8"/>
      <c r="H160" s="8"/>
      <c r="I160" s="8"/>
      <c r="K160" s="35"/>
      <c r="L160" s="35"/>
    </row>
    <row r="161" spans="1:12" s="26" customFormat="1" ht="12.75">
      <c r="A161" s="13"/>
      <c r="B161" s="78"/>
      <c r="C161" s="41" t="s">
        <v>233</v>
      </c>
      <c r="D161" s="8">
        <v>1759300</v>
      </c>
      <c r="E161" s="8">
        <f t="shared" si="8"/>
        <v>1759300</v>
      </c>
      <c r="F161" s="8">
        <v>1518100</v>
      </c>
      <c r="G161" s="8"/>
      <c r="H161" s="8"/>
      <c r="I161" s="8"/>
      <c r="K161" s="35"/>
      <c r="L161" s="35"/>
    </row>
    <row r="162" spans="1:12" s="26" customFormat="1" ht="12.75">
      <c r="A162" s="13"/>
      <c r="B162" s="78"/>
      <c r="C162" s="41" t="s">
        <v>464</v>
      </c>
      <c r="D162" s="8">
        <v>80000</v>
      </c>
      <c r="E162" s="8">
        <f t="shared" si="8"/>
        <v>0</v>
      </c>
      <c r="F162" s="8"/>
      <c r="G162" s="8"/>
      <c r="H162" s="8"/>
      <c r="I162" s="8">
        <v>80000</v>
      </c>
      <c r="K162" s="35"/>
      <c r="L162" s="35"/>
    </row>
    <row r="163" spans="1:12" s="26" customFormat="1" ht="12.75">
      <c r="A163" s="13"/>
      <c r="B163" s="78"/>
      <c r="C163" s="41" t="s">
        <v>234</v>
      </c>
      <c r="D163" s="8">
        <v>2447800</v>
      </c>
      <c r="E163" s="8">
        <f t="shared" si="8"/>
        <v>2447800</v>
      </c>
      <c r="F163" s="8">
        <v>2180900</v>
      </c>
      <c r="G163" s="8"/>
      <c r="H163" s="8"/>
      <c r="I163" s="8"/>
      <c r="K163" s="35"/>
      <c r="L163" s="35"/>
    </row>
    <row r="164" spans="1:12" s="26" customFormat="1" ht="12.75">
      <c r="A164" s="13"/>
      <c r="B164" s="78"/>
      <c r="C164" s="41" t="s">
        <v>465</v>
      </c>
      <c r="D164" s="8">
        <v>80000</v>
      </c>
      <c r="E164" s="8">
        <f t="shared" si="8"/>
        <v>0</v>
      </c>
      <c r="F164" s="8"/>
      <c r="G164" s="8"/>
      <c r="H164" s="8"/>
      <c r="I164" s="8">
        <v>80000</v>
      </c>
      <c r="K164" s="35"/>
      <c r="L164" s="35"/>
    </row>
    <row r="165" spans="1:12" s="26" customFormat="1" ht="12.75">
      <c r="A165" s="13"/>
      <c r="B165" s="78"/>
      <c r="C165" s="41" t="s">
        <v>235</v>
      </c>
      <c r="D165" s="8">
        <v>2065300</v>
      </c>
      <c r="E165" s="8">
        <f t="shared" si="8"/>
        <v>2065300</v>
      </c>
      <c r="F165" s="8">
        <v>1710500</v>
      </c>
      <c r="G165" s="8"/>
      <c r="H165" s="8"/>
      <c r="I165" s="8"/>
      <c r="K165" s="35"/>
      <c r="L165" s="35"/>
    </row>
    <row r="166" spans="1:12" s="26" customFormat="1" ht="25.5">
      <c r="A166" s="13"/>
      <c r="B166" s="78"/>
      <c r="C166" s="41" t="s">
        <v>466</v>
      </c>
      <c r="D166" s="8">
        <v>165000</v>
      </c>
      <c r="E166" s="8">
        <f t="shared" si="8"/>
        <v>0</v>
      </c>
      <c r="F166" s="8"/>
      <c r="G166" s="8"/>
      <c r="H166" s="8"/>
      <c r="I166" s="8">
        <v>165000</v>
      </c>
      <c r="K166" s="35"/>
      <c r="L166" s="35"/>
    </row>
    <row r="167" spans="1:12" s="26" customFormat="1" ht="12.75">
      <c r="A167" s="13"/>
      <c r="B167" s="78"/>
      <c r="C167" s="41" t="s">
        <v>236</v>
      </c>
      <c r="D167" s="8">
        <v>573600</v>
      </c>
      <c r="E167" s="8">
        <f t="shared" si="8"/>
        <v>573600</v>
      </c>
      <c r="F167" s="8">
        <v>488700</v>
      </c>
      <c r="G167" s="8"/>
      <c r="H167" s="8"/>
      <c r="I167" s="8"/>
      <c r="K167" s="35"/>
      <c r="L167" s="35"/>
    </row>
    <row r="168" spans="1:12" s="26" customFormat="1" ht="12.75">
      <c r="A168" s="13"/>
      <c r="B168" s="78"/>
      <c r="C168" s="41" t="s">
        <v>237</v>
      </c>
      <c r="D168" s="8">
        <v>675700</v>
      </c>
      <c r="E168" s="8">
        <f t="shared" si="8"/>
        <v>675700</v>
      </c>
      <c r="F168" s="8">
        <v>566400</v>
      </c>
      <c r="G168" s="8"/>
      <c r="H168" s="8"/>
      <c r="I168" s="8"/>
      <c r="K168" s="35"/>
      <c r="L168" s="35"/>
    </row>
    <row r="169" spans="1:12" s="26" customFormat="1" ht="25.5">
      <c r="A169" s="13"/>
      <c r="B169" s="78"/>
      <c r="C169" s="41" t="s">
        <v>407</v>
      </c>
      <c r="D169" s="8">
        <v>781000</v>
      </c>
      <c r="E169" s="8">
        <f t="shared" si="8"/>
        <v>781000</v>
      </c>
      <c r="F169" s="8">
        <v>633900</v>
      </c>
      <c r="G169" s="8"/>
      <c r="H169" s="8"/>
      <c r="I169" s="8"/>
      <c r="K169" s="35"/>
      <c r="L169" s="35"/>
    </row>
    <row r="170" spans="1:12" s="26" customFormat="1" ht="12.75">
      <c r="A170" s="13"/>
      <c r="B170" s="78"/>
      <c r="C170" s="41" t="s">
        <v>238</v>
      </c>
      <c r="D170" s="8">
        <v>2544400</v>
      </c>
      <c r="E170" s="8">
        <f t="shared" si="8"/>
        <v>2544400</v>
      </c>
      <c r="F170" s="8">
        <v>2050500</v>
      </c>
      <c r="G170" s="8"/>
      <c r="H170" s="8"/>
      <c r="I170" s="8"/>
      <c r="K170" s="35"/>
      <c r="L170" s="35"/>
    </row>
    <row r="171" spans="1:12" s="26" customFormat="1" ht="25.5">
      <c r="A171" s="13"/>
      <c r="B171" s="78"/>
      <c r="C171" s="41" t="s">
        <v>511</v>
      </c>
      <c r="D171" s="8">
        <v>100000</v>
      </c>
      <c r="E171" s="8">
        <f t="shared" si="8"/>
        <v>100000</v>
      </c>
      <c r="F171" s="8"/>
      <c r="G171" s="8"/>
      <c r="H171" s="8">
        <v>100000</v>
      </c>
      <c r="I171" s="8"/>
      <c r="K171" s="35"/>
      <c r="L171" s="35"/>
    </row>
    <row r="172" spans="1:12" s="26" customFormat="1" ht="12.75">
      <c r="A172" s="13"/>
      <c r="B172" s="78"/>
      <c r="C172" s="42" t="s">
        <v>38</v>
      </c>
      <c r="D172" s="8">
        <v>970300</v>
      </c>
      <c r="E172" s="8">
        <f t="shared" si="8"/>
        <v>970300</v>
      </c>
      <c r="F172" s="8"/>
      <c r="G172" s="8">
        <v>970300</v>
      </c>
      <c r="H172" s="8"/>
      <c r="I172" s="8"/>
      <c r="K172" s="35"/>
      <c r="L172" s="35"/>
    </row>
    <row r="173" spans="1:12" s="26" customFormat="1" ht="12.75">
      <c r="A173" s="13"/>
      <c r="B173" s="94">
        <v>80102</v>
      </c>
      <c r="C173" s="102" t="s">
        <v>239</v>
      </c>
      <c r="D173" s="23">
        <f>SUM(D174:D176)</f>
        <v>3774173</v>
      </c>
      <c r="E173" s="23">
        <f t="shared" si="8"/>
        <v>2962400</v>
      </c>
      <c r="F173" s="23">
        <f>SUM(F174:F176)</f>
        <v>2537400</v>
      </c>
      <c r="G173" s="23">
        <f>SUM(G174:G176)</f>
        <v>0</v>
      </c>
      <c r="H173" s="23">
        <f>SUM(H174:H176)</f>
        <v>0</v>
      </c>
      <c r="I173" s="23">
        <f>SUM(I174:I176)</f>
        <v>811773</v>
      </c>
      <c r="K173" s="35"/>
      <c r="L173" s="35"/>
    </row>
    <row r="174" spans="1:12" s="26" customFormat="1" ht="25.5">
      <c r="A174" s="13"/>
      <c r="B174" s="78"/>
      <c r="C174" s="42" t="s">
        <v>240</v>
      </c>
      <c r="D174" s="8">
        <v>2446700</v>
      </c>
      <c r="E174" s="8">
        <f t="shared" si="8"/>
        <v>2446700</v>
      </c>
      <c r="F174" s="8">
        <v>2086200</v>
      </c>
      <c r="G174" s="8"/>
      <c r="H174" s="8"/>
      <c r="I174" s="8"/>
      <c r="K174" s="35"/>
      <c r="L174" s="35"/>
    </row>
    <row r="175" spans="1:12" s="26" customFormat="1" ht="25.5">
      <c r="A175" s="13"/>
      <c r="B175" s="78"/>
      <c r="C175" s="42" t="s">
        <v>241</v>
      </c>
      <c r="D175" s="8">
        <v>515700</v>
      </c>
      <c r="E175" s="8">
        <f>D175-I175</f>
        <v>515700</v>
      </c>
      <c r="F175" s="8">
        <v>451200</v>
      </c>
      <c r="G175" s="8"/>
      <c r="H175" s="8"/>
      <c r="I175" s="8"/>
      <c r="K175" s="35"/>
      <c r="L175" s="35"/>
    </row>
    <row r="176" spans="1:12" s="26" customFormat="1" ht="25.5">
      <c r="A176" s="13"/>
      <c r="B176" s="78"/>
      <c r="C176" s="42" t="s">
        <v>467</v>
      </c>
      <c r="D176" s="8">
        <v>811773</v>
      </c>
      <c r="E176" s="8">
        <f t="shared" si="8"/>
        <v>0</v>
      </c>
      <c r="F176" s="8"/>
      <c r="G176" s="8"/>
      <c r="H176" s="8"/>
      <c r="I176" s="8">
        <v>811773</v>
      </c>
      <c r="K176" s="35"/>
      <c r="L176" s="35"/>
    </row>
    <row r="177" spans="1:12" s="26" customFormat="1" ht="12.75">
      <c r="A177" s="27"/>
      <c r="B177" s="94">
        <v>80104</v>
      </c>
      <c r="C177" s="45" t="s">
        <v>318</v>
      </c>
      <c r="D177" s="23">
        <f>SUM(D178:D209)</f>
        <v>19238100</v>
      </c>
      <c r="E177" s="23">
        <f t="shared" si="8"/>
        <v>19238100</v>
      </c>
      <c r="F177" s="23">
        <f>SUM(F178:F209)</f>
        <v>16936500</v>
      </c>
      <c r="G177" s="23">
        <f>SUM(G178:G209)</f>
        <v>1423500</v>
      </c>
      <c r="H177" s="23">
        <f>SUM(H178:H209)</f>
        <v>0</v>
      </c>
      <c r="I177" s="23">
        <f>SUM(I178:I209)</f>
        <v>0</v>
      </c>
      <c r="K177" s="35"/>
      <c r="L177" s="35"/>
    </row>
    <row r="178" spans="1:12" s="26" customFormat="1" ht="12.75">
      <c r="A178" s="13"/>
      <c r="B178" s="78"/>
      <c r="C178" s="41" t="s">
        <v>319</v>
      </c>
      <c r="D178" s="8">
        <v>553600</v>
      </c>
      <c r="E178" s="8">
        <f t="shared" si="8"/>
        <v>553600</v>
      </c>
      <c r="F178" s="8">
        <v>529100</v>
      </c>
      <c r="G178" s="8"/>
      <c r="H178" s="8"/>
      <c r="I178" s="8"/>
      <c r="K178" s="35"/>
      <c r="L178" s="35"/>
    </row>
    <row r="179" spans="1:12" s="26" customFormat="1" ht="12.75">
      <c r="A179" s="13"/>
      <c r="B179" s="78"/>
      <c r="C179" s="41" t="s">
        <v>320</v>
      </c>
      <c r="D179" s="8">
        <v>669000</v>
      </c>
      <c r="E179" s="8">
        <f t="shared" si="8"/>
        <v>669000</v>
      </c>
      <c r="F179" s="8">
        <v>638600</v>
      </c>
      <c r="G179" s="8"/>
      <c r="H179" s="8"/>
      <c r="I179" s="8"/>
      <c r="K179" s="35"/>
      <c r="L179" s="35"/>
    </row>
    <row r="180" spans="1:12" s="26" customFormat="1" ht="12.75">
      <c r="A180" s="13"/>
      <c r="B180" s="78"/>
      <c r="C180" s="41" t="s">
        <v>242</v>
      </c>
      <c r="D180" s="8">
        <v>512400</v>
      </c>
      <c r="E180" s="8">
        <f t="shared" si="8"/>
        <v>512400</v>
      </c>
      <c r="F180" s="8">
        <v>490500</v>
      </c>
      <c r="G180" s="8"/>
      <c r="H180" s="8"/>
      <c r="I180" s="8"/>
      <c r="K180" s="35"/>
      <c r="L180" s="35"/>
    </row>
    <row r="181" spans="1:12" s="26" customFormat="1" ht="12.75">
      <c r="A181" s="13"/>
      <c r="B181" s="78"/>
      <c r="C181" s="41" t="s">
        <v>243</v>
      </c>
      <c r="D181" s="8">
        <v>519200</v>
      </c>
      <c r="E181" s="8">
        <f t="shared" si="8"/>
        <v>519200</v>
      </c>
      <c r="F181" s="8">
        <v>496700</v>
      </c>
      <c r="G181" s="8"/>
      <c r="H181" s="8"/>
      <c r="I181" s="8"/>
      <c r="K181" s="35"/>
      <c r="L181" s="35"/>
    </row>
    <row r="182" spans="1:12" s="26" customFormat="1" ht="12.75">
      <c r="A182" s="13"/>
      <c r="B182" s="78"/>
      <c r="C182" s="41" t="s">
        <v>244</v>
      </c>
      <c r="D182" s="8">
        <v>535500</v>
      </c>
      <c r="E182" s="8">
        <f t="shared" si="8"/>
        <v>535500</v>
      </c>
      <c r="F182" s="8">
        <v>511000</v>
      </c>
      <c r="G182" s="8"/>
      <c r="H182" s="8"/>
      <c r="I182" s="8"/>
      <c r="K182" s="35"/>
      <c r="L182" s="35"/>
    </row>
    <row r="183" spans="1:12" s="26" customFormat="1" ht="12.75">
      <c r="A183" s="13"/>
      <c r="B183" s="78"/>
      <c r="C183" s="41" t="s">
        <v>321</v>
      </c>
      <c r="D183" s="8">
        <v>870000</v>
      </c>
      <c r="E183" s="8">
        <f t="shared" si="8"/>
        <v>870000</v>
      </c>
      <c r="F183" s="8">
        <v>803300</v>
      </c>
      <c r="G183" s="8"/>
      <c r="H183" s="8"/>
      <c r="I183" s="8"/>
      <c r="K183" s="35"/>
      <c r="L183" s="35"/>
    </row>
    <row r="184" spans="1:12" s="26" customFormat="1" ht="12.75">
      <c r="A184" s="13"/>
      <c r="B184" s="78"/>
      <c r="C184" s="41" t="s">
        <v>250</v>
      </c>
      <c r="D184" s="8">
        <v>775100</v>
      </c>
      <c r="E184" s="8">
        <f t="shared" si="8"/>
        <v>775100</v>
      </c>
      <c r="F184" s="8">
        <v>679000</v>
      </c>
      <c r="G184" s="8"/>
      <c r="H184" s="8"/>
      <c r="I184" s="8"/>
      <c r="K184" s="35"/>
      <c r="L184" s="35"/>
    </row>
    <row r="185" spans="1:12" s="26" customFormat="1" ht="12.75">
      <c r="A185" s="13"/>
      <c r="B185" s="78"/>
      <c r="C185" s="41" t="s">
        <v>251</v>
      </c>
      <c r="D185" s="8">
        <v>330400</v>
      </c>
      <c r="E185" s="8">
        <f t="shared" si="8"/>
        <v>330400</v>
      </c>
      <c r="F185" s="8">
        <v>315100</v>
      </c>
      <c r="G185" s="8"/>
      <c r="H185" s="8"/>
      <c r="I185" s="8"/>
      <c r="K185" s="35"/>
      <c r="L185" s="35"/>
    </row>
    <row r="186" spans="1:12" s="26" customFormat="1" ht="12.75">
      <c r="A186" s="13"/>
      <c r="B186" s="78"/>
      <c r="C186" s="41" t="s">
        <v>68</v>
      </c>
      <c r="D186" s="8">
        <v>292300</v>
      </c>
      <c r="E186" s="8">
        <f t="shared" si="8"/>
        <v>292300</v>
      </c>
      <c r="F186" s="8">
        <v>280600</v>
      </c>
      <c r="G186" s="8"/>
      <c r="H186" s="8"/>
      <c r="I186" s="8"/>
      <c r="K186" s="35"/>
      <c r="L186" s="35"/>
    </row>
    <row r="187" spans="1:12" s="26" customFormat="1" ht="12.75">
      <c r="A187" s="13"/>
      <c r="B187" s="78"/>
      <c r="C187" s="41" t="s">
        <v>252</v>
      </c>
      <c r="D187" s="8">
        <v>782800</v>
      </c>
      <c r="E187" s="8">
        <f t="shared" si="8"/>
        <v>782800</v>
      </c>
      <c r="F187" s="8">
        <v>747800</v>
      </c>
      <c r="G187" s="8"/>
      <c r="H187" s="8"/>
      <c r="I187" s="8"/>
      <c r="K187" s="35"/>
      <c r="L187" s="35"/>
    </row>
    <row r="188" spans="1:12" s="26" customFormat="1" ht="12.75">
      <c r="A188" s="13"/>
      <c r="B188" s="78"/>
      <c r="C188" s="41" t="s">
        <v>253</v>
      </c>
      <c r="D188" s="8">
        <v>610800</v>
      </c>
      <c r="E188" s="8">
        <f t="shared" si="8"/>
        <v>610800</v>
      </c>
      <c r="F188" s="8">
        <v>586000</v>
      </c>
      <c r="G188" s="8"/>
      <c r="H188" s="8"/>
      <c r="I188" s="8"/>
      <c r="K188" s="35"/>
      <c r="L188" s="35"/>
    </row>
    <row r="189" spans="1:12" s="26" customFormat="1" ht="12.75">
      <c r="A189" s="13"/>
      <c r="B189" s="78"/>
      <c r="C189" s="41" t="s">
        <v>322</v>
      </c>
      <c r="D189" s="8">
        <v>436000</v>
      </c>
      <c r="E189" s="8">
        <f t="shared" si="8"/>
        <v>436000</v>
      </c>
      <c r="F189" s="8">
        <v>403700</v>
      </c>
      <c r="G189" s="8"/>
      <c r="H189" s="8"/>
      <c r="I189" s="8"/>
      <c r="K189" s="35"/>
      <c r="L189" s="35"/>
    </row>
    <row r="190" spans="1:12" s="26" customFormat="1" ht="12.75">
      <c r="A190" s="13"/>
      <c r="B190" s="78"/>
      <c r="C190" s="41" t="s">
        <v>254</v>
      </c>
      <c r="D190" s="8">
        <v>527100</v>
      </c>
      <c r="E190" s="8">
        <f t="shared" si="8"/>
        <v>527100</v>
      </c>
      <c r="F190" s="8">
        <v>504100</v>
      </c>
      <c r="G190" s="8"/>
      <c r="H190" s="8"/>
      <c r="I190" s="8"/>
      <c r="K190" s="35"/>
      <c r="L190" s="35"/>
    </row>
    <row r="191" spans="1:12" s="26" customFormat="1" ht="12.75">
      <c r="A191" s="13"/>
      <c r="B191" s="78"/>
      <c r="C191" s="41" t="s">
        <v>255</v>
      </c>
      <c r="D191" s="8">
        <v>486700</v>
      </c>
      <c r="E191" s="8">
        <f t="shared" si="8"/>
        <v>486700</v>
      </c>
      <c r="F191" s="8">
        <v>465900</v>
      </c>
      <c r="G191" s="8"/>
      <c r="H191" s="8"/>
      <c r="I191" s="8"/>
      <c r="K191" s="35"/>
      <c r="L191" s="35"/>
    </row>
    <row r="192" spans="1:12" s="26" customFormat="1" ht="12.75">
      <c r="A192" s="13"/>
      <c r="B192" s="78"/>
      <c r="C192" s="41" t="s">
        <v>323</v>
      </c>
      <c r="D192" s="8">
        <v>603800</v>
      </c>
      <c r="E192" s="8">
        <f t="shared" si="8"/>
        <v>603800</v>
      </c>
      <c r="F192" s="8">
        <v>578500</v>
      </c>
      <c r="G192" s="8"/>
      <c r="H192" s="8"/>
      <c r="I192" s="8"/>
      <c r="K192" s="35"/>
      <c r="L192" s="35"/>
    </row>
    <row r="193" spans="1:12" s="26" customFormat="1" ht="12.75">
      <c r="A193" s="13" t="s">
        <v>324</v>
      </c>
      <c r="B193" s="78"/>
      <c r="C193" s="41" t="s">
        <v>256</v>
      </c>
      <c r="D193" s="8">
        <v>544300</v>
      </c>
      <c r="E193" s="8">
        <f t="shared" si="8"/>
        <v>544300</v>
      </c>
      <c r="F193" s="8">
        <v>522100</v>
      </c>
      <c r="G193" s="8"/>
      <c r="H193" s="8"/>
      <c r="I193" s="8"/>
      <c r="K193" s="35"/>
      <c r="L193" s="35"/>
    </row>
    <row r="194" spans="1:12" s="26" customFormat="1" ht="12.75">
      <c r="A194" s="13"/>
      <c r="B194" s="78"/>
      <c r="C194" s="41" t="s">
        <v>257</v>
      </c>
      <c r="D194" s="8">
        <v>435400</v>
      </c>
      <c r="E194" s="8">
        <f t="shared" si="8"/>
        <v>435400</v>
      </c>
      <c r="F194" s="8">
        <v>416500</v>
      </c>
      <c r="G194" s="8"/>
      <c r="H194" s="8"/>
      <c r="I194" s="8"/>
      <c r="K194" s="35"/>
      <c r="L194" s="35"/>
    </row>
    <row r="195" spans="1:12" s="26" customFormat="1" ht="12.75">
      <c r="A195" s="13"/>
      <c r="B195" s="78"/>
      <c r="C195" s="41" t="s">
        <v>258</v>
      </c>
      <c r="D195" s="8">
        <v>520200</v>
      </c>
      <c r="E195" s="8">
        <f t="shared" si="8"/>
        <v>520200</v>
      </c>
      <c r="F195" s="8">
        <v>498100</v>
      </c>
      <c r="G195" s="8"/>
      <c r="H195" s="8"/>
      <c r="I195" s="8"/>
      <c r="K195" s="35"/>
      <c r="L195" s="35"/>
    </row>
    <row r="196" spans="1:12" s="26" customFormat="1" ht="12.75">
      <c r="A196" s="13"/>
      <c r="B196" s="78"/>
      <c r="C196" s="41" t="s">
        <v>259</v>
      </c>
      <c r="D196" s="8">
        <v>290800</v>
      </c>
      <c r="E196" s="8">
        <f t="shared" si="8"/>
        <v>290800</v>
      </c>
      <c r="F196" s="8">
        <v>278200</v>
      </c>
      <c r="G196" s="8"/>
      <c r="H196" s="8"/>
      <c r="I196" s="8"/>
      <c r="K196" s="35"/>
      <c r="L196" s="35"/>
    </row>
    <row r="197" spans="1:12" s="26" customFormat="1" ht="12.75">
      <c r="A197" s="13"/>
      <c r="B197" s="78"/>
      <c r="C197" s="41" t="s">
        <v>325</v>
      </c>
      <c r="D197" s="8">
        <v>426500</v>
      </c>
      <c r="E197" s="8">
        <f t="shared" si="8"/>
        <v>426500</v>
      </c>
      <c r="F197" s="8">
        <v>410300</v>
      </c>
      <c r="G197" s="8"/>
      <c r="H197" s="8"/>
      <c r="I197" s="8"/>
      <c r="K197" s="35"/>
      <c r="L197" s="35"/>
    </row>
    <row r="198" spans="1:12" s="26" customFormat="1" ht="25.5">
      <c r="A198" s="13"/>
      <c r="B198" s="78"/>
      <c r="C198" s="41" t="s">
        <v>408</v>
      </c>
      <c r="D198" s="8">
        <v>257800</v>
      </c>
      <c r="E198" s="8">
        <f t="shared" si="8"/>
        <v>257800</v>
      </c>
      <c r="F198" s="8">
        <v>247300</v>
      </c>
      <c r="G198" s="8"/>
      <c r="H198" s="8"/>
      <c r="I198" s="8"/>
      <c r="K198" s="35"/>
      <c r="L198" s="35"/>
    </row>
    <row r="199" spans="1:12" s="26" customFormat="1" ht="12.75">
      <c r="A199" s="13"/>
      <c r="B199" s="78"/>
      <c r="C199" s="41" t="s">
        <v>39</v>
      </c>
      <c r="D199" s="8">
        <v>526800</v>
      </c>
      <c r="E199" s="8">
        <f t="shared" si="8"/>
        <v>526800</v>
      </c>
      <c r="F199" s="8">
        <v>505900</v>
      </c>
      <c r="G199" s="8"/>
      <c r="H199" s="8"/>
      <c r="I199" s="8"/>
      <c r="K199" s="35"/>
      <c r="L199" s="35"/>
    </row>
    <row r="200" spans="1:12" s="26" customFormat="1" ht="12.75">
      <c r="A200" s="13"/>
      <c r="B200" s="78"/>
      <c r="C200" s="41" t="s">
        <v>326</v>
      </c>
      <c r="D200" s="8">
        <v>477500</v>
      </c>
      <c r="E200" s="8">
        <f t="shared" si="8"/>
        <v>477500</v>
      </c>
      <c r="F200" s="8">
        <v>465700</v>
      </c>
      <c r="G200" s="8"/>
      <c r="H200" s="8"/>
      <c r="I200" s="8"/>
      <c r="K200" s="35"/>
      <c r="L200" s="35"/>
    </row>
    <row r="201" spans="1:12" s="26" customFormat="1" ht="12.75">
      <c r="A201" s="13"/>
      <c r="B201" s="78"/>
      <c r="C201" s="41" t="s">
        <v>260</v>
      </c>
      <c r="D201" s="8">
        <v>522800</v>
      </c>
      <c r="E201" s="8">
        <f aca="true" t="shared" si="9" ref="E201:E258">D201-I201</f>
        <v>522800</v>
      </c>
      <c r="F201" s="8">
        <v>498800</v>
      </c>
      <c r="G201" s="8"/>
      <c r="H201" s="8"/>
      <c r="I201" s="8"/>
      <c r="K201" s="35"/>
      <c r="L201" s="35"/>
    </row>
    <row r="202" spans="1:12" s="26" customFormat="1" ht="12.75">
      <c r="A202" s="13"/>
      <c r="B202" s="78"/>
      <c r="C202" s="41" t="s">
        <v>261</v>
      </c>
      <c r="D202" s="8">
        <v>593500</v>
      </c>
      <c r="E202" s="8">
        <f t="shared" si="9"/>
        <v>593500</v>
      </c>
      <c r="F202" s="8">
        <v>567200</v>
      </c>
      <c r="G202" s="8"/>
      <c r="H202" s="8"/>
      <c r="I202" s="8"/>
      <c r="K202" s="35"/>
      <c r="L202" s="35"/>
    </row>
    <row r="203" spans="1:12" s="26" customFormat="1" ht="12.75">
      <c r="A203" s="13"/>
      <c r="B203" s="78"/>
      <c r="C203" s="41" t="s">
        <v>262</v>
      </c>
      <c r="D203" s="8">
        <v>419000</v>
      </c>
      <c r="E203" s="8">
        <f t="shared" si="9"/>
        <v>419000</v>
      </c>
      <c r="F203" s="8">
        <v>401900</v>
      </c>
      <c r="G203" s="8"/>
      <c r="H203" s="8"/>
      <c r="I203" s="8"/>
      <c r="K203" s="35"/>
      <c r="L203" s="35"/>
    </row>
    <row r="204" spans="1:12" s="26" customFormat="1" ht="12.75">
      <c r="A204" s="13"/>
      <c r="B204" s="78"/>
      <c r="C204" s="41" t="s">
        <v>327</v>
      </c>
      <c r="D204" s="8">
        <v>284600</v>
      </c>
      <c r="E204" s="8">
        <f t="shared" si="9"/>
        <v>284600</v>
      </c>
      <c r="F204" s="8">
        <v>273000</v>
      </c>
      <c r="G204" s="8"/>
      <c r="H204" s="8"/>
      <c r="I204" s="8"/>
      <c r="K204" s="35"/>
      <c r="L204" s="35"/>
    </row>
    <row r="205" spans="1:12" s="26" customFormat="1" ht="12.75">
      <c r="A205" s="13"/>
      <c r="B205" s="78"/>
      <c r="C205" s="41" t="s">
        <v>263</v>
      </c>
      <c r="D205" s="8">
        <v>1746500</v>
      </c>
      <c r="E205" s="8">
        <f t="shared" si="9"/>
        <v>1746500</v>
      </c>
      <c r="F205" s="8">
        <v>1655600</v>
      </c>
      <c r="G205" s="8"/>
      <c r="H205" s="8"/>
      <c r="I205" s="8"/>
      <c r="K205" s="35"/>
      <c r="L205" s="35"/>
    </row>
    <row r="206" spans="1:12" s="26" customFormat="1" ht="12.75">
      <c r="A206" s="13"/>
      <c r="B206" s="78"/>
      <c r="C206" s="41" t="s">
        <v>328</v>
      </c>
      <c r="D206" s="8">
        <v>955300</v>
      </c>
      <c r="E206" s="8">
        <f t="shared" si="9"/>
        <v>955300</v>
      </c>
      <c r="F206" s="8">
        <v>913600</v>
      </c>
      <c r="G206" s="8"/>
      <c r="H206" s="8"/>
      <c r="I206" s="8"/>
      <c r="K206" s="35"/>
      <c r="L206" s="35"/>
    </row>
    <row r="207" spans="1:12" s="26" customFormat="1" ht="12.75">
      <c r="A207" s="13"/>
      <c r="B207" s="78"/>
      <c r="C207" s="41" t="s">
        <v>264</v>
      </c>
      <c r="D207" s="8">
        <v>982800</v>
      </c>
      <c r="E207" s="8">
        <f t="shared" si="9"/>
        <v>982800</v>
      </c>
      <c r="F207" s="8">
        <v>939500</v>
      </c>
      <c r="G207" s="8"/>
      <c r="H207" s="8"/>
      <c r="I207" s="8"/>
      <c r="K207" s="35"/>
      <c r="L207" s="35"/>
    </row>
    <row r="208" spans="1:12" s="26" customFormat="1" ht="12.75">
      <c r="A208" s="13"/>
      <c r="B208" s="78"/>
      <c r="C208" s="41" t="s">
        <v>329</v>
      </c>
      <c r="D208" s="8">
        <v>326100</v>
      </c>
      <c r="E208" s="8">
        <f t="shared" si="9"/>
        <v>326100</v>
      </c>
      <c r="F208" s="8">
        <v>312900</v>
      </c>
      <c r="G208" s="8"/>
      <c r="H208" s="8"/>
      <c r="I208" s="8"/>
      <c r="K208" s="35"/>
      <c r="L208" s="35"/>
    </row>
    <row r="209" spans="1:12" s="26" customFormat="1" ht="12.75">
      <c r="A209" s="13"/>
      <c r="B209" s="78"/>
      <c r="C209" s="41" t="s">
        <v>330</v>
      </c>
      <c r="D209" s="8">
        <v>1423500</v>
      </c>
      <c r="E209" s="8">
        <f t="shared" si="9"/>
        <v>1423500</v>
      </c>
      <c r="F209" s="8"/>
      <c r="G209" s="8">
        <v>1423500</v>
      </c>
      <c r="H209" s="8"/>
      <c r="I209" s="8"/>
      <c r="K209" s="35"/>
      <c r="L209" s="35"/>
    </row>
    <row r="210" spans="1:12" s="26" customFormat="1" ht="12.75">
      <c r="A210" s="13"/>
      <c r="B210" s="94">
        <v>80105</v>
      </c>
      <c r="C210" s="45" t="s">
        <v>331</v>
      </c>
      <c r="D210" s="23">
        <f>D211</f>
        <v>492100</v>
      </c>
      <c r="E210" s="23">
        <f t="shared" si="9"/>
        <v>492100</v>
      </c>
      <c r="F210" s="23">
        <f>F211</f>
        <v>428900</v>
      </c>
      <c r="G210" s="23">
        <f>G211</f>
        <v>0</v>
      </c>
      <c r="H210" s="23">
        <f>H211</f>
        <v>0</v>
      </c>
      <c r="I210" s="23">
        <f>I211</f>
        <v>0</v>
      </c>
      <c r="K210" s="35"/>
      <c r="L210" s="35"/>
    </row>
    <row r="211" spans="1:12" s="26" customFormat="1" ht="12.75">
      <c r="A211" s="13"/>
      <c r="B211" s="78"/>
      <c r="C211" s="41" t="s">
        <v>332</v>
      </c>
      <c r="D211" s="8">
        <v>492100</v>
      </c>
      <c r="E211" s="8">
        <f t="shared" si="9"/>
        <v>492100</v>
      </c>
      <c r="F211" s="8">
        <v>428900</v>
      </c>
      <c r="G211" s="8"/>
      <c r="H211" s="8"/>
      <c r="I211" s="8"/>
      <c r="K211" s="35"/>
      <c r="L211" s="35"/>
    </row>
    <row r="212" spans="1:12" s="26" customFormat="1" ht="12.75">
      <c r="A212" s="27"/>
      <c r="B212" s="94">
        <v>80110</v>
      </c>
      <c r="C212" s="102" t="s">
        <v>265</v>
      </c>
      <c r="D212" s="23">
        <f>SUM(D213:D224)</f>
        <v>20477700</v>
      </c>
      <c r="E212" s="23">
        <f t="shared" si="9"/>
        <v>20397700</v>
      </c>
      <c r="F212" s="23">
        <f>SUM(F213:F224)</f>
        <v>17012100</v>
      </c>
      <c r="G212" s="23">
        <f>SUM(G213:G224)</f>
        <v>224000</v>
      </c>
      <c r="H212" s="23">
        <f>SUM(H213:H224)</f>
        <v>0</v>
      </c>
      <c r="I212" s="23">
        <f>SUM(I213:I224)</f>
        <v>80000</v>
      </c>
      <c r="K212" s="35"/>
      <c r="L212" s="35"/>
    </row>
    <row r="213" spans="1:12" s="26" customFormat="1" ht="12.75">
      <c r="A213" s="13"/>
      <c r="B213" s="78"/>
      <c r="C213" s="42" t="s">
        <v>266</v>
      </c>
      <c r="D213" s="8">
        <v>4036700</v>
      </c>
      <c r="E213" s="8">
        <f t="shared" si="9"/>
        <v>4036700</v>
      </c>
      <c r="F213" s="8">
        <v>3160400</v>
      </c>
      <c r="G213" s="8"/>
      <c r="H213" s="8"/>
      <c r="I213" s="8"/>
      <c r="K213" s="35"/>
      <c r="L213" s="35"/>
    </row>
    <row r="214" spans="1:12" s="26" customFormat="1" ht="12.75">
      <c r="A214" s="13"/>
      <c r="B214" s="78"/>
      <c r="C214" s="42" t="s">
        <v>267</v>
      </c>
      <c r="D214" s="8">
        <v>2515500</v>
      </c>
      <c r="E214" s="8">
        <f t="shared" si="9"/>
        <v>2515500</v>
      </c>
      <c r="F214" s="8">
        <v>2186400</v>
      </c>
      <c r="G214" s="8"/>
      <c r="H214" s="8"/>
      <c r="I214" s="8"/>
      <c r="K214" s="35"/>
      <c r="L214" s="35"/>
    </row>
    <row r="215" spans="1:12" s="26" customFormat="1" ht="12.75">
      <c r="A215" s="13"/>
      <c r="B215" s="78"/>
      <c r="C215" s="41" t="s">
        <v>468</v>
      </c>
      <c r="D215" s="8">
        <v>80000</v>
      </c>
      <c r="E215" s="8">
        <f t="shared" si="9"/>
        <v>0</v>
      </c>
      <c r="F215" s="8"/>
      <c r="G215" s="8"/>
      <c r="H215" s="8"/>
      <c r="I215" s="8">
        <v>80000</v>
      </c>
      <c r="K215" s="35"/>
      <c r="L215" s="35"/>
    </row>
    <row r="216" spans="1:12" s="26" customFormat="1" ht="12.75">
      <c r="A216" s="13"/>
      <c r="B216" s="78"/>
      <c r="C216" s="42" t="s">
        <v>268</v>
      </c>
      <c r="D216" s="8">
        <v>1898700</v>
      </c>
      <c r="E216" s="8">
        <f t="shared" si="9"/>
        <v>1898700</v>
      </c>
      <c r="F216" s="8">
        <v>1560600</v>
      </c>
      <c r="G216" s="8"/>
      <c r="H216" s="8"/>
      <c r="I216" s="8"/>
      <c r="K216" s="35"/>
      <c r="L216" s="35"/>
    </row>
    <row r="217" spans="1:12" s="26" customFormat="1" ht="12.75">
      <c r="A217" s="13"/>
      <c r="B217" s="78"/>
      <c r="C217" s="42" t="s">
        <v>269</v>
      </c>
      <c r="D217" s="8">
        <v>1852500</v>
      </c>
      <c r="E217" s="8">
        <f t="shared" si="9"/>
        <v>1852500</v>
      </c>
      <c r="F217" s="8">
        <v>1547200</v>
      </c>
      <c r="G217" s="8"/>
      <c r="H217" s="8"/>
      <c r="I217" s="8"/>
      <c r="K217" s="35"/>
      <c r="L217" s="35"/>
    </row>
    <row r="218" spans="1:12" s="26" customFormat="1" ht="12.75">
      <c r="A218" s="13"/>
      <c r="B218" s="78"/>
      <c r="C218" s="42" t="s">
        <v>270</v>
      </c>
      <c r="D218" s="8">
        <v>2590400</v>
      </c>
      <c r="E218" s="8">
        <f t="shared" si="9"/>
        <v>2590400</v>
      </c>
      <c r="F218" s="8">
        <v>2228100</v>
      </c>
      <c r="G218" s="8"/>
      <c r="H218" s="8"/>
      <c r="I218" s="8"/>
      <c r="K218" s="35"/>
      <c r="L218" s="35"/>
    </row>
    <row r="219" spans="1:12" s="26" customFormat="1" ht="12.75">
      <c r="A219" s="13"/>
      <c r="B219" s="78"/>
      <c r="C219" s="42" t="s">
        <v>271</v>
      </c>
      <c r="D219" s="8">
        <v>1956600</v>
      </c>
      <c r="E219" s="8">
        <f t="shared" si="9"/>
        <v>1956600</v>
      </c>
      <c r="F219" s="8">
        <v>1612900</v>
      </c>
      <c r="G219" s="8"/>
      <c r="H219" s="8"/>
      <c r="I219" s="8"/>
      <c r="K219" s="35"/>
      <c r="L219" s="35"/>
    </row>
    <row r="220" spans="1:12" s="26" customFormat="1" ht="12.75">
      <c r="A220" s="13"/>
      <c r="B220" s="78"/>
      <c r="C220" s="42" t="s">
        <v>272</v>
      </c>
      <c r="D220" s="8">
        <v>2258900</v>
      </c>
      <c r="E220" s="8">
        <f t="shared" si="9"/>
        <v>2258900</v>
      </c>
      <c r="F220" s="8">
        <v>1991000</v>
      </c>
      <c r="G220" s="8"/>
      <c r="H220" s="8"/>
      <c r="I220" s="8"/>
      <c r="K220" s="35"/>
      <c r="L220" s="35"/>
    </row>
    <row r="221" spans="1:12" s="26" customFormat="1" ht="12.75">
      <c r="A221" s="13"/>
      <c r="B221" s="78"/>
      <c r="C221" s="42" t="s">
        <v>273</v>
      </c>
      <c r="D221" s="8">
        <v>1916000</v>
      </c>
      <c r="E221" s="8">
        <f t="shared" si="9"/>
        <v>1916000</v>
      </c>
      <c r="F221" s="8">
        <v>1669600</v>
      </c>
      <c r="G221" s="8"/>
      <c r="H221" s="8"/>
      <c r="I221" s="8"/>
      <c r="K221" s="35"/>
      <c r="L221" s="35"/>
    </row>
    <row r="222" spans="1:12" s="26" customFormat="1" ht="25.5">
      <c r="A222" s="13"/>
      <c r="B222" s="78"/>
      <c r="C222" s="42" t="s">
        <v>42</v>
      </c>
      <c r="D222" s="8">
        <v>699100</v>
      </c>
      <c r="E222" s="8">
        <f t="shared" si="9"/>
        <v>699100</v>
      </c>
      <c r="F222" s="8">
        <v>636600</v>
      </c>
      <c r="G222" s="8"/>
      <c r="H222" s="8"/>
      <c r="I222" s="8"/>
      <c r="K222" s="35"/>
      <c r="L222" s="35"/>
    </row>
    <row r="223" spans="1:12" s="26" customFormat="1" ht="25.5">
      <c r="A223" s="13"/>
      <c r="B223" s="78"/>
      <c r="C223" s="42" t="s">
        <v>274</v>
      </c>
      <c r="D223" s="8">
        <v>449300</v>
      </c>
      <c r="E223" s="8">
        <f t="shared" si="9"/>
        <v>449300</v>
      </c>
      <c r="F223" s="8">
        <v>419300</v>
      </c>
      <c r="G223" s="8"/>
      <c r="H223" s="8"/>
      <c r="I223" s="8"/>
      <c r="K223" s="35"/>
      <c r="L223" s="35"/>
    </row>
    <row r="224" spans="1:12" s="26" customFormat="1" ht="12.75">
      <c r="A224" s="13"/>
      <c r="B224" s="78"/>
      <c r="C224" s="42" t="s">
        <v>275</v>
      </c>
      <c r="D224" s="8">
        <v>224000</v>
      </c>
      <c r="E224" s="8">
        <f t="shared" si="9"/>
        <v>224000</v>
      </c>
      <c r="F224" s="8"/>
      <c r="G224" s="8">
        <v>224000</v>
      </c>
      <c r="H224" s="8"/>
      <c r="I224" s="8"/>
      <c r="K224" s="35"/>
      <c r="L224" s="35"/>
    </row>
    <row r="225" spans="1:12" s="26" customFormat="1" ht="12.75">
      <c r="A225" s="13"/>
      <c r="B225" s="94">
        <v>80111</v>
      </c>
      <c r="C225" s="102" t="s">
        <v>282</v>
      </c>
      <c r="D225" s="23">
        <f>D226</f>
        <v>1668000</v>
      </c>
      <c r="E225" s="23">
        <f t="shared" si="9"/>
        <v>1668000</v>
      </c>
      <c r="F225" s="23">
        <f>F226</f>
        <v>1504700</v>
      </c>
      <c r="G225" s="23">
        <f>G226</f>
        <v>0</v>
      </c>
      <c r="H225" s="23">
        <f>H226</f>
        <v>0</v>
      </c>
      <c r="I225" s="23">
        <f>I226</f>
        <v>0</v>
      </c>
      <c r="K225" s="35"/>
      <c r="L225" s="35"/>
    </row>
    <row r="226" spans="1:12" s="26" customFormat="1" ht="25.5">
      <c r="A226" s="13"/>
      <c r="B226" s="78"/>
      <c r="C226" s="42" t="s">
        <v>283</v>
      </c>
      <c r="D226" s="8">
        <v>1668000</v>
      </c>
      <c r="E226" s="8">
        <f t="shared" si="9"/>
        <v>1668000</v>
      </c>
      <c r="F226" s="8">
        <v>1504700</v>
      </c>
      <c r="G226" s="8"/>
      <c r="H226" s="8"/>
      <c r="I226" s="8"/>
      <c r="K226" s="35"/>
      <c r="L226" s="35"/>
    </row>
    <row r="227" spans="1:12" s="26" customFormat="1" ht="12.75">
      <c r="A227" s="27"/>
      <c r="B227" s="94">
        <v>80113</v>
      </c>
      <c r="C227" s="102" t="s">
        <v>284</v>
      </c>
      <c r="D227" s="23">
        <f>SUM(D228:D234)</f>
        <v>316000</v>
      </c>
      <c r="E227" s="23">
        <f t="shared" si="9"/>
        <v>316000</v>
      </c>
      <c r="F227" s="23">
        <f>SUM(F228:F234)</f>
        <v>119300</v>
      </c>
      <c r="G227" s="23">
        <f>SUM(G228:G234)</f>
        <v>0</v>
      </c>
      <c r="H227" s="23">
        <f>SUM(H228:H234)</f>
        <v>0</v>
      </c>
      <c r="I227" s="23">
        <f>SUM(I228:I234)</f>
        <v>0</v>
      </c>
      <c r="K227" s="35"/>
      <c r="L227" s="35"/>
    </row>
    <row r="228" spans="1:12" s="26" customFormat="1" ht="12.75">
      <c r="A228" s="13"/>
      <c r="B228" s="78"/>
      <c r="C228" s="42" t="s">
        <v>267</v>
      </c>
      <c r="D228" s="8">
        <v>212400</v>
      </c>
      <c r="E228" s="8">
        <f t="shared" si="9"/>
        <v>212400</v>
      </c>
      <c r="F228" s="8">
        <v>107600</v>
      </c>
      <c r="G228" s="8"/>
      <c r="H228" s="8"/>
      <c r="I228" s="8"/>
      <c r="K228" s="35"/>
      <c r="L228" s="35"/>
    </row>
    <row r="229" spans="1:12" s="26" customFormat="1" ht="12.75">
      <c r="A229" s="13"/>
      <c r="B229" s="78"/>
      <c r="C229" s="42" t="s">
        <v>269</v>
      </c>
      <c r="D229" s="8">
        <v>19200</v>
      </c>
      <c r="E229" s="8">
        <f t="shared" si="9"/>
        <v>19200</v>
      </c>
      <c r="F229" s="8"/>
      <c r="G229" s="8"/>
      <c r="H229" s="8"/>
      <c r="I229" s="8"/>
      <c r="K229" s="35"/>
      <c r="L229" s="35"/>
    </row>
    <row r="230" spans="1:12" s="26" customFormat="1" ht="12.75">
      <c r="A230" s="13"/>
      <c r="B230" s="78"/>
      <c r="C230" s="42" t="s">
        <v>270</v>
      </c>
      <c r="D230" s="8">
        <v>30900</v>
      </c>
      <c r="E230" s="8">
        <f t="shared" si="9"/>
        <v>30900</v>
      </c>
      <c r="F230" s="8"/>
      <c r="G230" s="8"/>
      <c r="H230" s="8"/>
      <c r="I230" s="8"/>
      <c r="K230" s="35"/>
      <c r="L230" s="35"/>
    </row>
    <row r="231" spans="1:12" s="26" customFormat="1" ht="12.75">
      <c r="A231" s="13"/>
      <c r="B231" s="78"/>
      <c r="C231" s="42" t="s">
        <v>271</v>
      </c>
      <c r="D231" s="8">
        <v>15000</v>
      </c>
      <c r="E231" s="8">
        <f t="shared" si="9"/>
        <v>15000</v>
      </c>
      <c r="F231" s="8"/>
      <c r="G231" s="8"/>
      <c r="H231" s="8"/>
      <c r="I231" s="8"/>
      <c r="K231" s="35"/>
      <c r="L231" s="35"/>
    </row>
    <row r="232" spans="1:12" s="26" customFormat="1" ht="12.75">
      <c r="A232" s="13"/>
      <c r="B232" s="78"/>
      <c r="C232" s="42" t="s">
        <v>272</v>
      </c>
      <c r="D232" s="8">
        <v>26900</v>
      </c>
      <c r="E232" s="8">
        <f t="shared" si="9"/>
        <v>26900</v>
      </c>
      <c r="F232" s="8">
        <v>11700</v>
      </c>
      <c r="G232" s="8"/>
      <c r="H232" s="8"/>
      <c r="I232" s="8"/>
      <c r="K232" s="35"/>
      <c r="L232" s="35"/>
    </row>
    <row r="233" spans="1:12" s="26" customFormat="1" ht="25.5">
      <c r="A233" s="13"/>
      <c r="B233" s="78"/>
      <c r="C233" s="42" t="s">
        <v>42</v>
      </c>
      <c r="D233" s="8">
        <v>7600</v>
      </c>
      <c r="E233" s="8">
        <f t="shared" si="9"/>
        <v>7600</v>
      </c>
      <c r="F233" s="8"/>
      <c r="G233" s="8"/>
      <c r="H233" s="8"/>
      <c r="I233" s="8"/>
      <c r="K233" s="35"/>
      <c r="L233" s="35"/>
    </row>
    <row r="234" spans="1:12" s="26" customFormat="1" ht="25.5">
      <c r="A234" s="13"/>
      <c r="B234" s="78"/>
      <c r="C234" s="42" t="s">
        <v>409</v>
      </c>
      <c r="D234" s="8">
        <v>4000</v>
      </c>
      <c r="E234" s="8">
        <f t="shared" si="9"/>
        <v>4000</v>
      </c>
      <c r="F234" s="8"/>
      <c r="G234" s="8"/>
      <c r="H234" s="8"/>
      <c r="I234" s="8"/>
      <c r="K234" s="35"/>
      <c r="L234" s="35"/>
    </row>
    <row r="235" spans="1:12" s="26" customFormat="1" ht="12.75">
      <c r="A235" s="27"/>
      <c r="B235" s="94">
        <v>80120</v>
      </c>
      <c r="C235" s="45" t="s">
        <v>285</v>
      </c>
      <c r="D235" s="23">
        <f>SUM(D236:D246)</f>
        <v>21202800</v>
      </c>
      <c r="E235" s="23">
        <f t="shared" si="9"/>
        <v>20102800</v>
      </c>
      <c r="F235" s="23">
        <f>SUM(F236:F246)</f>
        <v>16031100</v>
      </c>
      <c r="G235" s="23">
        <f>SUM(G236:G246)</f>
        <v>1100000</v>
      </c>
      <c r="H235" s="23">
        <f>SUM(H236:H246)</f>
        <v>400000</v>
      </c>
      <c r="I235" s="23">
        <f>SUM(I236:I246)</f>
        <v>1100000</v>
      </c>
      <c r="K235" s="35"/>
      <c r="L235" s="35"/>
    </row>
    <row r="236" spans="1:12" s="26" customFormat="1" ht="12.75">
      <c r="A236" s="13"/>
      <c r="B236" s="78"/>
      <c r="C236" s="41" t="s">
        <v>40</v>
      </c>
      <c r="D236" s="8">
        <v>2740800</v>
      </c>
      <c r="E236" s="8">
        <f t="shared" si="9"/>
        <v>2740800</v>
      </c>
      <c r="F236" s="8">
        <v>2402500</v>
      </c>
      <c r="G236" s="5"/>
      <c r="H236" s="5"/>
      <c r="I236" s="5"/>
      <c r="K236" s="35"/>
      <c r="L236" s="35"/>
    </row>
    <row r="237" spans="1:12" s="26" customFormat="1" ht="12.75">
      <c r="A237" s="13"/>
      <c r="B237" s="78"/>
      <c r="C237" s="41" t="s">
        <v>43</v>
      </c>
      <c r="D237" s="8">
        <v>4425600</v>
      </c>
      <c r="E237" s="8">
        <f t="shared" si="9"/>
        <v>4425600</v>
      </c>
      <c r="F237" s="8">
        <v>3834300</v>
      </c>
      <c r="G237" s="5"/>
      <c r="H237" s="5"/>
      <c r="I237" s="5"/>
      <c r="K237" s="35"/>
      <c r="L237" s="35"/>
    </row>
    <row r="238" spans="1:12" s="26" customFormat="1" ht="12.75">
      <c r="A238" s="13"/>
      <c r="B238" s="78"/>
      <c r="C238" s="41" t="s">
        <v>469</v>
      </c>
      <c r="D238" s="8">
        <v>170000</v>
      </c>
      <c r="E238" s="8">
        <f t="shared" si="9"/>
        <v>0</v>
      </c>
      <c r="F238" s="8"/>
      <c r="G238" s="5"/>
      <c r="H238" s="5"/>
      <c r="I238" s="5">
        <v>170000</v>
      </c>
      <c r="K238" s="35"/>
      <c r="L238" s="35"/>
    </row>
    <row r="239" spans="1:12" s="26" customFormat="1" ht="25.5">
      <c r="A239" s="13"/>
      <c r="B239" s="78"/>
      <c r="C239" s="41" t="s">
        <v>41</v>
      </c>
      <c r="D239" s="8">
        <v>2263500</v>
      </c>
      <c r="E239" s="8">
        <f t="shared" si="9"/>
        <v>2263500</v>
      </c>
      <c r="F239" s="8">
        <v>1950800</v>
      </c>
      <c r="G239" s="5"/>
      <c r="H239" s="5"/>
      <c r="I239" s="5"/>
      <c r="K239" s="35"/>
      <c r="L239" s="35"/>
    </row>
    <row r="240" spans="1:12" s="26" customFormat="1" ht="25.5">
      <c r="A240" s="13"/>
      <c r="B240" s="78"/>
      <c r="C240" s="41" t="s">
        <v>470</v>
      </c>
      <c r="D240" s="8">
        <v>850000</v>
      </c>
      <c r="E240" s="8">
        <f t="shared" si="9"/>
        <v>0</v>
      </c>
      <c r="F240" s="8"/>
      <c r="G240" s="5"/>
      <c r="H240" s="5"/>
      <c r="I240" s="5">
        <v>850000</v>
      </c>
      <c r="K240" s="35"/>
      <c r="L240" s="35"/>
    </row>
    <row r="241" spans="1:12" s="26" customFormat="1" ht="25.5">
      <c r="A241" s="13"/>
      <c r="B241" s="78"/>
      <c r="C241" s="41" t="s">
        <v>471</v>
      </c>
      <c r="D241" s="8">
        <v>80000</v>
      </c>
      <c r="E241" s="8">
        <f t="shared" si="9"/>
        <v>0</v>
      </c>
      <c r="F241" s="8"/>
      <c r="G241" s="5"/>
      <c r="H241" s="5"/>
      <c r="I241" s="5">
        <v>80000</v>
      </c>
      <c r="K241" s="35"/>
      <c r="L241" s="35"/>
    </row>
    <row r="242" spans="1:12" s="26" customFormat="1" ht="38.25">
      <c r="A242" s="13"/>
      <c r="B242" s="78"/>
      <c r="C242" s="41" t="s">
        <v>44</v>
      </c>
      <c r="D242" s="8">
        <v>1728100</v>
      </c>
      <c r="E242" s="8">
        <f t="shared" si="9"/>
        <v>1728100</v>
      </c>
      <c r="F242" s="8">
        <v>1484100</v>
      </c>
      <c r="G242" s="5"/>
      <c r="H242" s="5"/>
      <c r="I242" s="5"/>
      <c r="K242" s="35"/>
      <c r="L242" s="35"/>
    </row>
    <row r="243" spans="1:12" s="26" customFormat="1" ht="25.5">
      <c r="A243" s="13"/>
      <c r="B243" s="78"/>
      <c r="C243" s="41" t="s">
        <v>45</v>
      </c>
      <c r="D243" s="8">
        <v>4696100</v>
      </c>
      <c r="E243" s="8">
        <f t="shared" si="9"/>
        <v>4696100</v>
      </c>
      <c r="F243" s="8">
        <v>4233200</v>
      </c>
      <c r="G243" s="5"/>
      <c r="H243" s="5"/>
      <c r="I243" s="5"/>
      <c r="K243" s="35"/>
      <c r="L243" s="35"/>
    </row>
    <row r="244" spans="1:12" s="26" customFormat="1" ht="25.5">
      <c r="A244" s="13"/>
      <c r="B244" s="78"/>
      <c r="C244" s="41" t="s">
        <v>512</v>
      </c>
      <c r="D244" s="8">
        <v>400000</v>
      </c>
      <c r="E244" s="8">
        <f t="shared" si="9"/>
        <v>400000</v>
      </c>
      <c r="F244" s="8"/>
      <c r="G244" s="5"/>
      <c r="H244" s="5">
        <v>400000</v>
      </c>
      <c r="I244" s="5"/>
      <c r="K244" s="35"/>
      <c r="L244" s="35"/>
    </row>
    <row r="245" spans="1:12" s="26" customFormat="1" ht="12.75">
      <c r="A245" s="13"/>
      <c r="B245" s="78"/>
      <c r="C245" s="41" t="s">
        <v>46</v>
      </c>
      <c r="D245" s="8">
        <v>2748700</v>
      </c>
      <c r="E245" s="8">
        <f t="shared" si="9"/>
        <v>2748700</v>
      </c>
      <c r="F245" s="8">
        <v>2126200</v>
      </c>
      <c r="G245" s="5"/>
      <c r="H245" s="5"/>
      <c r="I245" s="5"/>
      <c r="K245" s="35"/>
      <c r="L245" s="35"/>
    </row>
    <row r="246" spans="1:12" s="26" customFormat="1" ht="12.75">
      <c r="A246" s="13"/>
      <c r="B246" s="78"/>
      <c r="C246" s="41" t="s">
        <v>286</v>
      </c>
      <c r="D246" s="8">
        <v>1100000</v>
      </c>
      <c r="E246" s="8">
        <f t="shared" si="9"/>
        <v>1100000</v>
      </c>
      <c r="F246" s="8"/>
      <c r="G246" s="8">
        <v>1100000</v>
      </c>
      <c r="H246" s="8"/>
      <c r="I246" s="8"/>
      <c r="K246" s="35"/>
      <c r="L246" s="35"/>
    </row>
    <row r="247" spans="1:12" s="26" customFormat="1" ht="12.75">
      <c r="A247" s="27"/>
      <c r="B247" s="94">
        <v>80130</v>
      </c>
      <c r="C247" s="45" t="s">
        <v>287</v>
      </c>
      <c r="D247" s="23">
        <f>SUM(D248:D257)</f>
        <v>29628800</v>
      </c>
      <c r="E247" s="23">
        <f t="shared" si="9"/>
        <v>29628800</v>
      </c>
      <c r="F247" s="23">
        <f>SUM(F248:F257)</f>
        <v>21579600</v>
      </c>
      <c r="G247" s="23">
        <f>SUM(G248:G257)</f>
        <v>4476000</v>
      </c>
      <c r="H247" s="23">
        <f>SUM(H248:H257)</f>
        <v>0</v>
      </c>
      <c r="I247" s="23">
        <f>SUM(I248:I257)</f>
        <v>0</v>
      </c>
      <c r="K247" s="35"/>
      <c r="L247" s="35"/>
    </row>
    <row r="248" spans="1:12" s="26" customFormat="1" ht="12.75">
      <c r="A248" s="13"/>
      <c r="B248" s="78"/>
      <c r="C248" s="41" t="s">
        <v>288</v>
      </c>
      <c r="D248" s="8">
        <v>4587100</v>
      </c>
      <c r="E248" s="8">
        <f t="shared" si="9"/>
        <v>4587100</v>
      </c>
      <c r="F248" s="8">
        <v>3967200</v>
      </c>
      <c r="G248" s="5"/>
      <c r="H248" s="5"/>
      <c r="I248" s="5"/>
      <c r="K248" s="35"/>
      <c r="L248" s="35"/>
    </row>
    <row r="249" spans="1:12" s="26" customFormat="1" ht="12.75">
      <c r="A249" s="13"/>
      <c r="B249" s="78"/>
      <c r="C249" s="41" t="s">
        <v>289</v>
      </c>
      <c r="D249" s="8">
        <v>3999800</v>
      </c>
      <c r="E249" s="8">
        <f t="shared" si="9"/>
        <v>3999800</v>
      </c>
      <c r="F249" s="8">
        <v>3256800</v>
      </c>
      <c r="G249" s="5"/>
      <c r="H249" s="5"/>
      <c r="I249" s="5"/>
      <c r="K249" s="35"/>
      <c r="L249" s="35"/>
    </row>
    <row r="250" spans="1:12" s="26" customFormat="1" ht="12.75">
      <c r="A250" s="13"/>
      <c r="B250" s="78"/>
      <c r="C250" s="41" t="s">
        <v>290</v>
      </c>
      <c r="D250" s="8">
        <v>3830000</v>
      </c>
      <c r="E250" s="8">
        <f t="shared" si="9"/>
        <v>3830000</v>
      </c>
      <c r="F250" s="8">
        <v>3251400</v>
      </c>
      <c r="G250" s="5"/>
      <c r="H250" s="5"/>
      <c r="I250" s="5"/>
      <c r="K250" s="35"/>
      <c r="L250" s="35"/>
    </row>
    <row r="251" spans="1:12" s="26" customFormat="1" ht="25.5">
      <c r="A251" s="13"/>
      <c r="B251" s="78"/>
      <c r="C251" s="41" t="s">
        <v>291</v>
      </c>
      <c r="D251" s="8">
        <v>2175400</v>
      </c>
      <c r="E251" s="8">
        <f t="shared" si="9"/>
        <v>2175400</v>
      </c>
      <c r="F251" s="8">
        <v>1966200</v>
      </c>
      <c r="G251" s="5"/>
      <c r="H251" s="5"/>
      <c r="I251" s="5"/>
      <c r="K251" s="35"/>
      <c r="L251" s="35"/>
    </row>
    <row r="252" spans="1:12" s="26" customFormat="1" ht="12.75">
      <c r="A252" s="13"/>
      <c r="B252" s="78"/>
      <c r="C252" s="41" t="s">
        <v>292</v>
      </c>
      <c r="D252" s="8">
        <v>3858900</v>
      </c>
      <c r="E252" s="8">
        <f t="shared" si="9"/>
        <v>3858900</v>
      </c>
      <c r="F252" s="8">
        <v>3420700</v>
      </c>
      <c r="G252" s="5"/>
      <c r="H252" s="5"/>
      <c r="I252" s="5"/>
      <c r="K252" s="35"/>
      <c r="L252" s="35"/>
    </row>
    <row r="253" spans="1:12" s="26" customFormat="1" ht="12.75">
      <c r="A253" s="13"/>
      <c r="B253" s="78"/>
      <c r="C253" s="41" t="s">
        <v>293</v>
      </c>
      <c r="D253" s="8">
        <v>371500</v>
      </c>
      <c r="E253" s="8">
        <f t="shared" si="9"/>
        <v>371500</v>
      </c>
      <c r="F253" s="8">
        <v>152600</v>
      </c>
      <c r="G253" s="5"/>
      <c r="H253" s="5"/>
      <c r="I253" s="5"/>
      <c r="K253" s="35"/>
      <c r="L253" s="35"/>
    </row>
    <row r="254" spans="1:12" s="26" customFormat="1" ht="12.75">
      <c r="A254" s="13"/>
      <c r="B254" s="78"/>
      <c r="C254" s="41" t="s">
        <v>294</v>
      </c>
      <c r="D254" s="8">
        <v>2196800</v>
      </c>
      <c r="E254" s="8">
        <f t="shared" si="9"/>
        <v>2196800</v>
      </c>
      <c r="F254" s="8">
        <v>1880000</v>
      </c>
      <c r="G254" s="5"/>
      <c r="H254" s="5"/>
      <c r="I254" s="5"/>
      <c r="K254" s="35"/>
      <c r="L254" s="35"/>
    </row>
    <row r="255" spans="1:12" s="26" customFormat="1" ht="12.75">
      <c r="A255" s="13"/>
      <c r="B255" s="78"/>
      <c r="C255" s="41" t="s">
        <v>433</v>
      </c>
      <c r="D255" s="8">
        <v>4133300</v>
      </c>
      <c r="E255" s="8">
        <f t="shared" si="9"/>
        <v>4133300</v>
      </c>
      <c r="F255" s="8">
        <v>3684700</v>
      </c>
      <c r="G255" s="5"/>
      <c r="H255" s="5"/>
      <c r="I255" s="5"/>
      <c r="K255" s="35"/>
      <c r="L255" s="35"/>
    </row>
    <row r="256" spans="1:12" s="26" customFormat="1" ht="12.75">
      <c r="A256" s="13"/>
      <c r="B256" s="78"/>
      <c r="C256" s="41" t="s">
        <v>295</v>
      </c>
      <c r="D256" s="8">
        <v>1421400</v>
      </c>
      <c r="E256" s="8">
        <f t="shared" si="9"/>
        <v>1421400</v>
      </c>
      <c r="F256" s="8"/>
      <c r="G256" s="8">
        <v>1421400</v>
      </c>
      <c r="H256" s="8"/>
      <c r="I256" s="8"/>
      <c r="K256" s="35"/>
      <c r="L256" s="35"/>
    </row>
    <row r="257" spans="1:12" s="26" customFormat="1" ht="12.75">
      <c r="A257" s="13"/>
      <c r="B257" s="78"/>
      <c r="C257" s="41" t="s">
        <v>362</v>
      </c>
      <c r="D257" s="8">
        <v>3054600</v>
      </c>
      <c r="E257" s="8">
        <f t="shared" si="9"/>
        <v>3054600</v>
      </c>
      <c r="F257" s="8"/>
      <c r="G257" s="8">
        <v>3054600</v>
      </c>
      <c r="H257" s="8"/>
      <c r="I257" s="8"/>
      <c r="K257" s="35"/>
      <c r="L257" s="35"/>
    </row>
    <row r="258" spans="1:12" s="26" customFormat="1" ht="12.75">
      <c r="A258" s="27"/>
      <c r="B258" s="94">
        <v>80132</v>
      </c>
      <c r="C258" s="45" t="s">
        <v>296</v>
      </c>
      <c r="D258" s="43">
        <f>SUM(D259:D259)</f>
        <v>2193100</v>
      </c>
      <c r="E258" s="23">
        <f t="shared" si="9"/>
        <v>2193100</v>
      </c>
      <c r="F258" s="43">
        <f>SUM(F259:F259)</f>
        <v>1863100</v>
      </c>
      <c r="G258" s="43">
        <f>SUM(G259:G259)</f>
        <v>0</v>
      </c>
      <c r="H258" s="43">
        <f>SUM(H259:H259)</f>
        <v>0</v>
      </c>
      <c r="I258" s="43">
        <f>SUM(I259:I259)</f>
        <v>0</v>
      </c>
      <c r="K258" s="35"/>
      <c r="L258" s="35"/>
    </row>
    <row r="259" spans="1:12" s="15" customFormat="1" ht="25.5">
      <c r="A259" s="13"/>
      <c r="B259" s="78"/>
      <c r="C259" s="41" t="s">
        <v>383</v>
      </c>
      <c r="D259" s="5">
        <v>2193100</v>
      </c>
      <c r="E259" s="8">
        <f aca="true" t="shared" si="10" ref="E259:E337">D259-I259</f>
        <v>2193100</v>
      </c>
      <c r="F259" s="8">
        <v>1863100</v>
      </c>
      <c r="G259" s="5"/>
      <c r="H259" s="5"/>
      <c r="I259" s="5"/>
      <c r="K259" s="35"/>
      <c r="L259" s="35"/>
    </row>
    <row r="260" spans="1:12" s="26" customFormat="1" ht="12.75">
      <c r="A260" s="27"/>
      <c r="B260" s="94">
        <v>80134</v>
      </c>
      <c r="C260" s="45" t="s">
        <v>297</v>
      </c>
      <c r="D260" s="23">
        <f>SUM(D261:D261)</f>
        <v>585200</v>
      </c>
      <c r="E260" s="23">
        <f t="shared" si="10"/>
        <v>585200</v>
      </c>
      <c r="F260" s="23">
        <f>SUM(F261:F261)</f>
        <v>529500</v>
      </c>
      <c r="G260" s="23">
        <f>SUM(G261:G261)</f>
        <v>0</v>
      </c>
      <c r="H260" s="23">
        <f>SUM(H261:H261)</f>
        <v>0</v>
      </c>
      <c r="I260" s="23">
        <f>SUM(I261:I261)</f>
        <v>0</v>
      </c>
      <c r="K260" s="35"/>
      <c r="L260" s="35"/>
    </row>
    <row r="261" spans="1:12" s="26" customFormat="1" ht="12.75">
      <c r="A261" s="13"/>
      <c r="B261" s="78"/>
      <c r="C261" s="41" t="s">
        <v>294</v>
      </c>
      <c r="D261" s="5">
        <v>585200</v>
      </c>
      <c r="E261" s="8">
        <f t="shared" si="10"/>
        <v>585200</v>
      </c>
      <c r="F261" s="8">
        <v>529500</v>
      </c>
      <c r="G261" s="5"/>
      <c r="H261" s="5"/>
      <c r="I261" s="5"/>
      <c r="K261" s="35"/>
      <c r="L261" s="35"/>
    </row>
    <row r="262" spans="1:12" s="26" customFormat="1" ht="38.25">
      <c r="A262" s="13"/>
      <c r="B262" s="94">
        <v>80140</v>
      </c>
      <c r="C262" s="45" t="s">
        <v>81</v>
      </c>
      <c r="D262" s="43">
        <f>SUM(D263:D265)</f>
        <v>1604100</v>
      </c>
      <c r="E262" s="23">
        <f t="shared" si="10"/>
        <v>1354100</v>
      </c>
      <c r="F262" s="43">
        <f>SUM(F263:F265)</f>
        <v>996700</v>
      </c>
      <c r="G262" s="43">
        <f>SUM(G263:G265)</f>
        <v>0</v>
      </c>
      <c r="H262" s="43">
        <f>SUM(H263:H265)</f>
        <v>57900</v>
      </c>
      <c r="I262" s="43">
        <f>SUM(I263:I265)</f>
        <v>250000</v>
      </c>
      <c r="K262" s="35"/>
      <c r="L262" s="35"/>
    </row>
    <row r="263" spans="1:12" s="26" customFormat="1" ht="12.75">
      <c r="A263" s="13"/>
      <c r="B263" s="78"/>
      <c r="C263" s="41" t="s">
        <v>82</v>
      </c>
      <c r="D263" s="5">
        <v>1296200</v>
      </c>
      <c r="E263" s="8">
        <f t="shared" si="10"/>
        <v>1296200</v>
      </c>
      <c r="F263" s="8">
        <v>996700</v>
      </c>
      <c r="G263" s="5"/>
      <c r="H263" s="5"/>
      <c r="I263" s="5"/>
      <c r="K263" s="35"/>
      <c r="L263" s="35"/>
    </row>
    <row r="264" spans="1:12" s="26" customFormat="1" ht="25.5">
      <c r="A264" s="13"/>
      <c r="B264" s="78"/>
      <c r="C264" s="41" t="s">
        <v>513</v>
      </c>
      <c r="D264" s="5">
        <v>57900</v>
      </c>
      <c r="E264" s="8">
        <f t="shared" si="10"/>
        <v>57900</v>
      </c>
      <c r="F264" s="8"/>
      <c r="G264" s="5"/>
      <c r="H264" s="5">
        <v>57900</v>
      </c>
      <c r="I264" s="5"/>
      <c r="K264" s="35"/>
      <c r="L264" s="35"/>
    </row>
    <row r="265" spans="1:12" s="26" customFormat="1" ht="25.5">
      <c r="A265" s="13"/>
      <c r="B265" s="78"/>
      <c r="C265" s="41" t="s">
        <v>514</v>
      </c>
      <c r="D265" s="5">
        <v>250000</v>
      </c>
      <c r="E265" s="8">
        <f t="shared" si="10"/>
        <v>0</v>
      </c>
      <c r="F265" s="8"/>
      <c r="G265" s="5"/>
      <c r="H265" s="5"/>
      <c r="I265" s="5">
        <v>250000</v>
      </c>
      <c r="K265" s="35"/>
      <c r="L265" s="35"/>
    </row>
    <row r="266" spans="1:12" s="26" customFormat="1" ht="25.5">
      <c r="A266" s="13"/>
      <c r="B266" s="94">
        <v>80142</v>
      </c>
      <c r="C266" s="45" t="s">
        <v>33</v>
      </c>
      <c r="D266" s="43">
        <f>D267</f>
        <v>342900</v>
      </c>
      <c r="E266" s="23">
        <f t="shared" si="10"/>
        <v>342900</v>
      </c>
      <c r="F266" s="43">
        <f>F267</f>
        <v>313900</v>
      </c>
      <c r="G266" s="43">
        <f>G267</f>
        <v>0</v>
      </c>
      <c r="H266" s="43">
        <f>H267</f>
        <v>0</v>
      </c>
      <c r="I266" s="43">
        <f>I267</f>
        <v>0</v>
      </c>
      <c r="K266" s="35"/>
      <c r="L266" s="35"/>
    </row>
    <row r="267" spans="1:12" s="26" customFormat="1" ht="12.75">
      <c r="A267" s="13"/>
      <c r="B267" s="78"/>
      <c r="C267" s="41" t="s">
        <v>35</v>
      </c>
      <c r="D267" s="5">
        <v>342900</v>
      </c>
      <c r="E267" s="8">
        <f t="shared" si="10"/>
        <v>342900</v>
      </c>
      <c r="F267" s="8">
        <v>313900</v>
      </c>
      <c r="G267" s="5"/>
      <c r="H267" s="5"/>
      <c r="I267" s="5"/>
      <c r="K267" s="35"/>
      <c r="L267" s="35"/>
    </row>
    <row r="268" spans="1:12" s="26" customFormat="1" ht="12.75">
      <c r="A268" s="13"/>
      <c r="B268" s="94">
        <v>80143</v>
      </c>
      <c r="C268" s="45" t="s">
        <v>298</v>
      </c>
      <c r="D268" s="43">
        <f>D269</f>
        <v>819000</v>
      </c>
      <c r="E268" s="23">
        <f t="shared" si="10"/>
        <v>819000</v>
      </c>
      <c r="F268" s="43">
        <f>F269</f>
        <v>745900</v>
      </c>
      <c r="G268" s="43">
        <f>G269</f>
        <v>0</v>
      </c>
      <c r="H268" s="43">
        <f>H269</f>
        <v>0</v>
      </c>
      <c r="I268" s="43">
        <f>I269</f>
        <v>0</v>
      </c>
      <c r="K268" s="35"/>
      <c r="L268" s="35"/>
    </row>
    <row r="269" spans="1:12" s="26" customFormat="1" ht="12.75">
      <c r="A269" s="13"/>
      <c r="B269" s="78"/>
      <c r="C269" s="41" t="s">
        <v>299</v>
      </c>
      <c r="D269" s="5">
        <v>819000</v>
      </c>
      <c r="E269" s="8">
        <f t="shared" si="10"/>
        <v>819000</v>
      </c>
      <c r="F269" s="8">
        <v>745900</v>
      </c>
      <c r="G269" s="5"/>
      <c r="H269" s="5"/>
      <c r="I269" s="5"/>
      <c r="K269" s="35"/>
      <c r="L269" s="35"/>
    </row>
    <row r="270" spans="1:12" s="26" customFormat="1" ht="12.75">
      <c r="A270" s="27"/>
      <c r="B270" s="94">
        <v>80145</v>
      </c>
      <c r="C270" s="45" t="s">
        <v>300</v>
      </c>
      <c r="D270" s="43">
        <f>D271</f>
        <v>17000</v>
      </c>
      <c r="E270" s="23">
        <f t="shared" si="10"/>
        <v>17000</v>
      </c>
      <c r="F270" s="43">
        <f>F271</f>
        <v>0</v>
      </c>
      <c r="G270" s="43">
        <f>G271</f>
        <v>0</v>
      </c>
      <c r="H270" s="43">
        <f>H271</f>
        <v>0</v>
      </c>
      <c r="I270" s="43">
        <f>I271</f>
        <v>0</v>
      </c>
      <c r="K270" s="35"/>
      <c r="L270" s="35"/>
    </row>
    <row r="271" spans="1:12" s="26" customFormat="1" ht="12.75">
      <c r="A271" s="27"/>
      <c r="B271" s="94"/>
      <c r="C271" s="41" t="s">
        <v>181</v>
      </c>
      <c r="D271" s="5">
        <v>17000</v>
      </c>
      <c r="E271" s="8">
        <f t="shared" si="10"/>
        <v>17000</v>
      </c>
      <c r="F271" s="5"/>
      <c r="G271" s="5"/>
      <c r="H271" s="5"/>
      <c r="I271" s="5"/>
      <c r="K271" s="35"/>
      <c r="L271" s="35"/>
    </row>
    <row r="272" spans="1:12" s="26" customFormat="1" ht="12.75">
      <c r="A272" s="27"/>
      <c r="B272" s="94">
        <v>80146</v>
      </c>
      <c r="C272" s="45" t="s">
        <v>54</v>
      </c>
      <c r="D272" s="43">
        <f>D273</f>
        <v>658400</v>
      </c>
      <c r="E272" s="23">
        <f t="shared" si="10"/>
        <v>658400</v>
      </c>
      <c r="F272" s="43">
        <f>F273</f>
        <v>0</v>
      </c>
      <c r="G272" s="43">
        <f>G273</f>
        <v>0</v>
      </c>
      <c r="H272" s="43">
        <f>H273</f>
        <v>0</v>
      </c>
      <c r="I272" s="43">
        <f>I273</f>
        <v>0</v>
      </c>
      <c r="K272" s="35"/>
      <c r="L272" s="35"/>
    </row>
    <row r="273" spans="1:12" s="26" customFormat="1" ht="12.75">
      <c r="A273" s="27"/>
      <c r="B273" s="94"/>
      <c r="C273" s="41" t="s">
        <v>31</v>
      </c>
      <c r="D273" s="5">
        <v>658400</v>
      </c>
      <c r="E273" s="8">
        <f t="shared" si="10"/>
        <v>658400</v>
      </c>
      <c r="F273" s="5"/>
      <c r="G273" s="5"/>
      <c r="H273" s="5"/>
      <c r="I273" s="5"/>
      <c r="K273" s="35"/>
      <c r="L273" s="35"/>
    </row>
    <row r="274" spans="1:12" s="26" customFormat="1" ht="12.75">
      <c r="A274" s="27"/>
      <c r="B274" s="94">
        <v>80195</v>
      </c>
      <c r="C274" s="45" t="s">
        <v>190</v>
      </c>
      <c r="D274" s="43">
        <f>SUM(D275:D288)</f>
        <v>3830200</v>
      </c>
      <c r="E274" s="23">
        <f t="shared" si="10"/>
        <v>3830200</v>
      </c>
      <c r="F274" s="43">
        <f>SUM(F275:F288)</f>
        <v>2574900</v>
      </c>
      <c r="G274" s="43">
        <f>SUM(G275:G288)</f>
        <v>0</v>
      </c>
      <c r="H274" s="43">
        <f>SUM(H275:H288)</f>
        <v>60000</v>
      </c>
      <c r="I274" s="43">
        <f>SUM(I275:I288)</f>
        <v>0</v>
      </c>
      <c r="K274" s="35"/>
      <c r="L274" s="35"/>
    </row>
    <row r="275" spans="1:12" s="26" customFormat="1" ht="12.75">
      <c r="A275" s="27"/>
      <c r="B275" s="94"/>
      <c r="C275" s="41" t="s">
        <v>5</v>
      </c>
      <c r="D275" s="5">
        <v>400100</v>
      </c>
      <c r="E275" s="8">
        <f t="shared" si="10"/>
        <v>400100</v>
      </c>
      <c r="F275" s="5">
        <v>400100</v>
      </c>
      <c r="G275" s="5"/>
      <c r="H275" s="5"/>
      <c r="I275" s="5"/>
      <c r="K275" s="35"/>
      <c r="L275" s="35"/>
    </row>
    <row r="276" spans="1:12" s="26" customFormat="1" ht="25.5">
      <c r="A276" s="27"/>
      <c r="B276" s="94"/>
      <c r="C276" s="41" t="s">
        <v>6</v>
      </c>
      <c r="D276" s="5">
        <v>60000</v>
      </c>
      <c r="E276" s="8">
        <f t="shared" si="10"/>
        <v>60000</v>
      </c>
      <c r="F276" s="8"/>
      <c r="G276" s="5"/>
      <c r="H276" s="5"/>
      <c r="I276" s="5"/>
      <c r="K276" s="35"/>
      <c r="L276" s="35"/>
    </row>
    <row r="277" spans="1:12" s="26" customFormat="1" ht="12.75">
      <c r="A277" s="27"/>
      <c r="B277" s="94"/>
      <c r="C277" s="41" t="s">
        <v>384</v>
      </c>
      <c r="D277" s="5">
        <v>45000</v>
      </c>
      <c r="E277" s="8">
        <f t="shared" si="10"/>
        <v>45000</v>
      </c>
      <c r="F277" s="8"/>
      <c r="G277" s="5"/>
      <c r="H277" s="5"/>
      <c r="I277" s="5"/>
      <c r="K277" s="35"/>
      <c r="L277" s="35"/>
    </row>
    <row r="278" spans="1:12" s="26" customFormat="1" ht="12.75">
      <c r="A278" s="27"/>
      <c r="B278" s="94"/>
      <c r="C278" s="41" t="s">
        <v>7</v>
      </c>
      <c r="D278" s="5">
        <v>144500</v>
      </c>
      <c r="E278" s="8">
        <f t="shared" si="10"/>
        <v>144500</v>
      </c>
      <c r="F278" s="8">
        <v>144500</v>
      </c>
      <c r="G278" s="5"/>
      <c r="H278" s="5"/>
      <c r="I278" s="5"/>
      <c r="K278" s="35"/>
      <c r="L278" s="35"/>
    </row>
    <row r="279" spans="1:12" s="26" customFormat="1" ht="25.5">
      <c r="A279" s="27"/>
      <c r="B279" s="94"/>
      <c r="C279" s="41" t="s">
        <v>169</v>
      </c>
      <c r="D279" s="5">
        <v>812500</v>
      </c>
      <c r="E279" s="8">
        <f t="shared" si="10"/>
        <v>812500</v>
      </c>
      <c r="F279" s="8"/>
      <c r="G279" s="5"/>
      <c r="H279" s="5"/>
      <c r="I279" s="5"/>
      <c r="K279" s="35"/>
      <c r="L279" s="35"/>
    </row>
    <row r="280" spans="1:12" s="26" customFormat="1" ht="12.75">
      <c r="A280" s="27"/>
      <c r="B280" s="94"/>
      <c r="C280" s="41" t="s">
        <v>8</v>
      </c>
      <c r="D280" s="5">
        <v>54000</v>
      </c>
      <c r="E280" s="8">
        <f t="shared" si="10"/>
        <v>54000</v>
      </c>
      <c r="F280" s="8"/>
      <c r="G280" s="5"/>
      <c r="H280" s="5"/>
      <c r="I280" s="5"/>
      <c r="K280" s="35"/>
      <c r="L280" s="35"/>
    </row>
    <row r="281" spans="1:12" s="26" customFormat="1" ht="25.5">
      <c r="A281" s="27"/>
      <c r="B281" s="94"/>
      <c r="C281" s="41" t="s">
        <v>80</v>
      </c>
      <c r="D281" s="5">
        <v>1880300</v>
      </c>
      <c r="E281" s="8">
        <f t="shared" si="10"/>
        <v>1880300</v>
      </c>
      <c r="F281" s="8">
        <v>1880300</v>
      </c>
      <c r="G281" s="5"/>
      <c r="H281" s="5"/>
      <c r="I281" s="5"/>
      <c r="K281" s="35"/>
      <c r="L281" s="35"/>
    </row>
    <row r="282" spans="1:12" s="26" customFormat="1" ht="12.75">
      <c r="A282" s="27"/>
      <c r="B282" s="94"/>
      <c r="C282" s="41" t="s">
        <v>24</v>
      </c>
      <c r="D282" s="5">
        <v>150000</v>
      </c>
      <c r="E282" s="8">
        <f t="shared" si="10"/>
        <v>150000</v>
      </c>
      <c r="F282" s="8">
        <v>150000</v>
      </c>
      <c r="G282" s="5"/>
      <c r="H282" s="5"/>
      <c r="I282" s="5"/>
      <c r="K282" s="35"/>
      <c r="L282" s="35"/>
    </row>
    <row r="283" spans="1:12" s="26" customFormat="1" ht="25.5">
      <c r="A283" s="27"/>
      <c r="B283" s="94"/>
      <c r="C283" s="41" t="s">
        <v>438</v>
      </c>
      <c r="D283" s="5">
        <v>80000</v>
      </c>
      <c r="E283" s="8">
        <f t="shared" si="10"/>
        <v>80000</v>
      </c>
      <c r="F283" s="8"/>
      <c r="G283" s="5"/>
      <c r="H283" s="5"/>
      <c r="I283" s="5"/>
      <c r="K283" s="35"/>
      <c r="L283" s="35"/>
    </row>
    <row r="284" spans="1:12" s="26" customFormat="1" ht="38.25">
      <c r="A284" s="27"/>
      <c r="B284" s="94"/>
      <c r="C284" s="41" t="s">
        <v>439</v>
      </c>
      <c r="D284" s="5">
        <v>80000</v>
      </c>
      <c r="E284" s="8">
        <f t="shared" si="10"/>
        <v>80000</v>
      </c>
      <c r="F284" s="8"/>
      <c r="G284" s="5"/>
      <c r="H284" s="5"/>
      <c r="I284" s="5"/>
      <c r="K284" s="35"/>
      <c r="L284" s="35"/>
    </row>
    <row r="285" spans="1:12" s="26" customFormat="1" ht="25.5">
      <c r="A285" s="27"/>
      <c r="B285" s="94"/>
      <c r="C285" s="41" t="s">
        <v>437</v>
      </c>
      <c r="D285" s="5">
        <v>30000</v>
      </c>
      <c r="E285" s="8">
        <f t="shared" si="10"/>
        <v>30000</v>
      </c>
      <c r="F285" s="8"/>
      <c r="G285" s="5"/>
      <c r="H285" s="5"/>
      <c r="I285" s="5"/>
      <c r="K285" s="35"/>
      <c r="L285" s="35"/>
    </row>
    <row r="286" spans="1:12" s="26" customFormat="1" ht="25.5">
      <c r="A286" s="27"/>
      <c r="B286" s="94"/>
      <c r="C286" s="41" t="s">
        <v>410</v>
      </c>
      <c r="D286" s="5">
        <v>21800</v>
      </c>
      <c r="E286" s="8">
        <f t="shared" si="10"/>
        <v>21800</v>
      </c>
      <c r="F286" s="8"/>
      <c r="G286" s="5"/>
      <c r="H286" s="5"/>
      <c r="I286" s="5"/>
      <c r="K286" s="35"/>
      <c r="L286" s="35"/>
    </row>
    <row r="287" spans="1:12" s="26" customFormat="1" ht="25.5">
      <c r="A287" s="27"/>
      <c r="B287" s="94"/>
      <c r="C287" s="41" t="s">
        <v>440</v>
      </c>
      <c r="D287" s="5">
        <v>12000</v>
      </c>
      <c r="E287" s="8">
        <f>D287-I287</f>
        <v>12000</v>
      </c>
      <c r="F287" s="8"/>
      <c r="G287" s="5"/>
      <c r="H287" s="5"/>
      <c r="I287" s="5"/>
      <c r="K287" s="35"/>
      <c r="L287" s="35"/>
    </row>
    <row r="288" spans="1:12" s="26" customFormat="1" ht="12.75">
      <c r="A288" s="27"/>
      <c r="B288" s="94"/>
      <c r="C288" s="41" t="s">
        <v>528</v>
      </c>
      <c r="D288" s="5">
        <v>60000</v>
      </c>
      <c r="E288" s="8">
        <f t="shared" si="10"/>
        <v>60000</v>
      </c>
      <c r="F288" s="8"/>
      <c r="G288" s="5"/>
      <c r="H288" s="5">
        <v>60000</v>
      </c>
      <c r="I288" s="5"/>
      <c r="K288" s="35"/>
      <c r="L288" s="35"/>
    </row>
    <row r="289" spans="1:12" s="26" customFormat="1" ht="20.25" customHeight="1">
      <c r="A289" s="17">
        <v>851</v>
      </c>
      <c r="B289" s="71"/>
      <c r="C289" s="98" t="s">
        <v>127</v>
      </c>
      <c r="D289" s="18">
        <f>D290+D293+D299+D301+D303+D306</f>
        <v>6126300</v>
      </c>
      <c r="E289" s="18">
        <f t="shared" si="10"/>
        <v>5996300</v>
      </c>
      <c r="F289" s="18">
        <f>F290+F293+F299+F301+F303+F306</f>
        <v>0</v>
      </c>
      <c r="G289" s="18">
        <f>G290+G293+G299+G301+G303+G306</f>
        <v>1965000</v>
      </c>
      <c r="H289" s="18">
        <f>H290+H293+H299+H301+H303+H306</f>
        <v>140000</v>
      </c>
      <c r="I289" s="18">
        <f>I290+I293+I299+I301+I303+I306</f>
        <v>130000</v>
      </c>
      <c r="K289" s="35"/>
      <c r="L289" s="35"/>
    </row>
    <row r="290" spans="1:12" s="26" customFormat="1" ht="12.75">
      <c r="A290" s="27"/>
      <c r="B290" s="94">
        <v>85121</v>
      </c>
      <c r="C290" s="45" t="s">
        <v>472</v>
      </c>
      <c r="D290" s="23">
        <f>SUM(D291:D292)</f>
        <v>270000</v>
      </c>
      <c r="E290" s="23">
        <f>D290-I290</f>
        <v>140000</v>
      </c>
      <c r="F290" s="23">
        <f>SUM(F291:F292)</f>
        <v>0</v>
      </c>
      <c r="G290" s="23">
        <f>SUM(G291:G292)</f>
        <v>0</v>
      </c>
      <c r="H290" s="23">
        <f>SUM(H291:H292)</f>
        <v>140000</v>
      </c>
      <c r="I290" s="23">
        <f>SUM(I291:I292)</f>
        <v>130000</v>
      </c>
      <c r="K290" s="35"/>
      <c r="L290" s="35"/>
    </row>
    <row r="291" spans="1:12" s="26" customFormat="1" ht="25.5">
      <c r="A291" s="27"/>
      <c r="B291" s="94"/>
      <c r="C291" s="41" t="s">
        <v>473</v>
      </c>
      <c r="D291" s="8">
        <v>130000</v>
      </c>
      <c r="E291" s="8">
        <f>D291-I291</f>
        <v>0</v>
      </c>
      <c r="F291" s="8"/>
      <c r="G291" s="8"/>
      <c r="H291" s="8"/>
      <c r="I291" s="8">
        <v>130000</v>
      </c>
      <c r="K291" s="35"/>
      <c r="L291" s="35"/>
    </row>
    <row r="292" spans="1:12" s="26" customFormat="1" ht="12.75">
      <c r="A292" s="27"/>
      <c r="B292" s="94"/>
      <c r="C292" s="41" t="s">
        <v>515</v>
      </c>
      <c r="D292" s="8">
        <v>140000</v>
      </c>
      <c r="E292" s="8">
        <f>D292-I292</f>
        <v>140000</v>
      </c>
      <c r="F292" s="8"/>
      <c r="G292" s="8"/>
      <c r="H292" s="8">
        <v>140000</v>
      </c>
      <c r="I292" s="8"/>
      <c r="K292" s="35"/>
      <c r="L292" s="35"/>
    </row>
    <row r="293" spans="1:12" s="26" customFormat="1" ht="12.75">
      <c r="A293" s="27"/>
      <c r="B293" s="94">
        <v>85149</v>
      </c>
      <c r="C293" s="45" t="s">
        <v>245</v>
      </c>
      <c r="D293" s="23">
        <f>SUM(D294:D298)</f>
        <v>458000</v>
      </c>
      <c r="E293" s="23">
        <f t="shared" si="10"/>
        <v>458000</v>
      </c>
      <c r="F293" s="23">
        <f>SUM(F294:F298)</f>
        <v>0</v>
      </c>
      <c r="G293" s="23">
        <f>SUM(G294:G298)</f>
        <v>455000</v>
      </c>
      <c r="H293" s="23">
        <f>SUM(H294:H298)</f>
        <v>0</v>
      </c>
      <c r="I293" s="23">
        <f>SUM(I294:I298)</f>
        <v>0</v>
      </c>
      <c r="K293" s="35"/>
      <c r="L293" s="35"/>
    </row>
    <row r="294" spans="1:12" s="26" customFormat="1" ht="25.5">
      <c r="A294" s="27"/>
      <c r="B294" s="94"/>
      <c r="C294" s="41" t="s">
        <v>246</v>
      </c>
      <c r="D294" s="8">
        <v>350000</v>
      </c>
      <c r="E294" s="8">
        <f t="shared" si="10"/>
        <v>350000</v>
      </c>
      <c r="F294" s="8"/>
      <c r="G294" s="8">
        <v>350000</v>
      </c>
      <c r="H294" s="8"/>
      <c r="I294" s="8"/>
      <c r="K294" s="35"/>
      <c r="L294" s="35"/>
    </row>
    <row r="295" spans="1:12" s="26" customFormat="1" ht="12.75">
      <c r="A295" s="27"/>
      <c r="B295" s="94"/>
      <c r="C295" s="41" t="s">
        <v>56</v>
      </c>
      <c r="D295" s="8">
        <v>30000</v>
      </c>
      <c r="E295" s="8">
        <f t="shared" si="10"/>
        <v>30000</v>
      </c>
      <c r="F295" s="8"/>
      <c r="G295" s="8">
        <v>30000</v>
      </c>
      <c r="H295" s="8"/>
      <c r="I295" s="8"/>
      <c r="K295" s="35"/>
      <c r="L295" s="35"/>
    </row>
    <row r="296" spans="1:12" s="26" customFormat="1" ht="38.25">
      <c r="A296" s="27"/>
      <c r="B296" s="94"/>
      <c r="C296" s="41" t="s">
        <v>55</v>
      </c>
      <c r="D296" s="8">
        <v>25000</v>
      </c>
      <c r="E296" s="8">
        <f>D296-I296</f>
        <v>25000</v>
      </c>
      <c r="F296" s="8"/>
      <c r="G296" s="8">
        <v>25000</v>
      </c>
      <c r="H296" s="8"/>
      <c r="I296" s="8"/>
      <c r="K296" s="35"/>
      <c r="L296" s="35"/>
    </row>
    <row r="297" spans="1:12" s="26" customFormat="1" ht="25.5">
      <c r="A297" s="27"/>
      <c r="B297" s="94"/>
      <c r="C297" s="41" t="s">
        <v>411</v>
      </c>
      <c r="D297" s="8">
        <v>50000</v>
      </c>
      <c r="E297" s="8">
        <f>D297-I297</f>
        <v>50000</v>
      </c>
      <c r="F297" s="8"/>
      <c r="G297" s="8">
        <v>50000</v>
      </c>
      <c r="H297" s="8"/>
      <c r="I297" s="8"/>
      <c r="K297" s="35"/>
      <c r="L297" s="35"/>
    </row>
    <row r="298" spans="1:12" s="26" customFormat="1" ht="25.5">
      <c r="A298" s="27"/>
      <c r="B298" s="94"/>
      <c r="C298" s="41" t="s">
        <v>412</v>
      </c>
      <c r="D298" s="8">
        <v>3000</v>
      </c>
      <c r="E298" s="8">
        <f t="shared" si="10"/>
        <v>3000</v>
      </c>
      <c r="F298" s="8"/>
      <c r="G298" s="8"/>
      <c r="H298" s="8"/>
      <c r="I298" s="8"/>
      <c r="K298" s="35"/>
      <c r="L298" s="35"/>
    </row>
    <row r="299" spans="1:12" s="26" customFormat="1" ht="12.75">
      <c r="A299" s="27"/>
      <c r="B299" s="94">
        <v>85153</v>
      </c>
      <c r="C299" s="45" t="s">
        <v>413</v>
      </c>
      <c r="D299" s="23">
        <f>SUM(D300:D300)</f>
        <v>60000</v>
      </c>
      <c r="E299" s="23">
        <f>D299-I299</f>
        <v>60000</v>
      </c>
      <c r="F299" s="23">
        <f>SUM(F300:F300)</f>
        <v>0</v>
      </c>
      <c r="G299" s="23">
        <f>SUM(G300:G300)</f>
        <v>50000</v>
      </c>
      <c r="H299" s="23">
        <f>SUM(H300:H300)</f>
        <v>0</v>
      </c>
      <c r="I299" s="23">
        <f>SUM(I300:I300)</f>
        <v>0</v>
      </c>
      <c r="K299" s="35"/>
      <c r="L299" s="35"/>
    </row>
    <row r="300" spans="1:12" s="15" customFormat="1" ht="12.75">
      <c r="A300" s="13"/>
      <c r="B300" s="78"/>
      <c r="C300" s="41" t="s">
        <v>181</v>
      </c>
      <c r="D300" s="8">
        <v>60000</v>
      </c>
      <c r="E300" s="8">
        <f>D300-I300</f>
        <v>60000</v>
      </c>
      <c r="F300" s="8"/>
      <c r="G300" s="8">
        <v>50000</v>
      </c>
      <c r="H300" s="8"/>
      <c r="I300" s="8"/>
      <c r="K300" s="35"/>
      <c r="L300" s="35"/>
    </row>
    <row r="301" spans="1:12" s="26" customFormat="1" ht="12.75">
      <c r="A301" s="27"/>
      <c r="B301" s="94">
        <v>85154</v>
      </c>
      <c r="C301" s="45" t="s">
        <v>301</v>
      </c>
      <c r="D301" s="23">
        <f>SUM(D302:D302)</f>
        <v>2253300</v>
      </c>
      <c r="E301" s="23">
        <f t="shared" si="10"/>
        <v>2253300</v>
      </c>
      <c r="F301" s="23">
        <f>SUM(F302:F302)</f>
        <v>0</v>
      </c>
      <c r="G301" s="23">
        <f>SUM(G302:G302)</f>
        <v>1000000</v>
      </c>
      <c r="H301" s="23">
        <f>SUM(H302:H302)</f>
        <v>0</v>
      </c>
      <c r="I301" s="23">
        <f>SUM(I302:I302)</f>
        <v>0</v>
      </c>
      <c r="K301" s="35"/>
      <c r="L301" s="35"/>
    </row>
    <row r="302" spans="1:12" s="15" customFormat="1" ht="38.25">
      <c r="A302" s="13"/>
      <c r="B302" s="78"/>
      <c r="C302" s="41" t="s">
        <v>51</v>
      </c>
      <c r="D302" s="8">
        <v>2253300</v>
      </c>
      <c r="E302" s="8">
        <f t="shared" si="10"/>
        <v>2253300</v>
      </c>
      <c r="F302" s="8"/>
      <c r="G302" s="8">
        <v>1000000</v>
      </c>
      <c r="H302" s="8"/>
      <c r="I302" s="8"/>
      <c r="K302" s="35"/>
      <c r="L302" s="35"/>
    </row>
    <row r="303" spans="1:12" s="15" customFormat="1" ht="38.25">
      <c r="A303" s="13"/>
      <c r="B303" s="94">
        <v>85156</v>
      </c>
      <c r="C303" s="45" t="s">
        <v>302</v>
      </c>
      <c r="D303" s="23">
        <f>D304+D305</f>
        <v>2625000</v>
      </c>
      <c r="E303" s="23">
        <f t="shared" si="10"/>
        <v>2625000</v>
      </c>
      <c r="F303" s="23">
        <f>F304+F305</f>
        <v>0</v>
      </c>
      <c r="G303" s="23">
        <f>G304+G305</f>
        <v>0</v>
      </c>
      <c r="H303" s="23">
        <f>H304+H305</f>
        <v>0</v>
      </c>
      <c r="I303" s="23">
        <f>I304+I305</f>
        <v>0</v>
      </c>
      <c r="K303" s="35"/>
      <c r="L303" s="35"/>
    </row>
    <row r="304" spans="1:12" s="15" customFormat="1" ht="51">
      <c r="A304" s="13"/>
      <c r="B304" s="78"/>
      <c r="C304" s="100" t="s">
        <v>9</v>
      </c>
      <c r="D304" s="8">
        <v>20000</v>
      </c>
      <c r="E304" s="8">
        <f t="shared" si="10"/>
        <v>20000</v>
      </c>
      <c r="F304" s="8"/>
      <c r="G304" s="8"/>
      <c r="H304" s="8"/>
      <c r="I304" s="8"/>
      <c r="K304" s="35"/>
      <c r="L304" s="35"/>
    </row>
    <row r="305" spans="1:12" s="15" customFormat="1" ht="51">
      <c r="A305" s="13"/>
      <c r="B305" s="78"/>
      <c r="C305" s="100" t="s">
        <v>22</v>
      </c>
      <c r="D305" s="8">
        <v>2605000</v>
      </c>
      <c r="E305" s="8">
        <f t="shared" si="10"/>
        <v>2605000</v>
      </c>
      <c r="F305" s="8"/>
      <c r="G305" s="8"/>
      <c r="H305" s="8"/>
      <c r="I305" s="8"/>
      <c r="K305" s="35"/>
      <c r="L305" s="35"/>
    </row>
    <row r="306" spans="1:12" s="15" customFormat="1" ht="12.75">
      <c r="A306" s="13"/>
      <c r="B306" s="94">
        <v>85195</v>
      </c>
      <c r="C306" s="45" t="s">
        <v>190</v>
      </c>
      <c r="D306" s="23">
        <f>SUM(D307:D308)</f>
        <v>460000</v>
      </c>
      <c r="E306" s="23">
        <f t="shared" si="10"/>
        <v>460000</v>
      </c>
      <c r="F306" s="23">
        <f>SUM(F307:F308)</f>
        <v>0</v>
      </c>
      <c r="G306" s="23">
        <f>SUM(G307:G308)</f>
        <v>460000</v>
      </c>
      <c r="H306" s="23">
        <f>SUM(H307:H308)</f>
        <v>0</v>
      </c>
      <c r="I306" s="23">
        <f>SUM(I307:I308)</f>
        <v>0</v>
      </c>
      <c r="K306" s="35"/>
      <c r="L306" s="35"/>
    </row>
    <row r="307" spans="1:12" s="15" customFormat="1" ht="25.5">
      <c r="A307" s="13"/>
      <c r="B307" s="78"/>
      <c r="C307" s="100" t="s">
        <v>441</v>
      </c>
      <c r="D307" s="8">
        <v>400000</v>
      </c>
      <c r="E307" s="8">
        <f>D307-I307</f>
        <v>400000</v>
      </c>
      <c r="F307" s="8"/>
      <c r="G307" s="8">
        <v>400000</v>
      </c>
      <c r="H307" s="8"/>
      <c r="I307" s="8"/>
      <c r="K307" s="35"/>
      <c r="L307" s="35"/>
    </row>
    <row r="308" spans="1:12" s="15" customFormat="1" ht="38.25">
      <c r="A308" s="13"/>
      <c r="B308" s="78"/>
      <c r="C308" s="41" t="s">
        <v>414</v>
      </c>
      <c r="D308" s="8">
        <v>60000</v>
      </c>
      <c r="E308" s="8">
        <f>D308-I308</f>
        <v>60000</v>
      </c>
      <c r="F308" s="8"/>
      <c r="G308" s="8">
        <v>60000</v>
      </c>
      <c r="H308" s="8"/>
      <c r="I308" s="8"/>
      <c r="K308" s="35"/>
      <c r="L308" s="35"/>
    </row>
    <row r="309" spans="1:12" s="26" customFormat="1" ht="20.25" customHeight="1">
      <c r="A309" s="17">
        <v>852</v>
      </c>
      <c r="B309" s="71"/>
      <c r="C309" s="98" t="s">
        <v>247</v>
      </c>
      <c r="D309" s="18">
        <f>D310+D315+D320+D325+D327+D330+D332+D336+D338+D340+D345+D347+D349+D352+D354</f>
        <v>48266820</v>
      </c>
      <c r="E309" s="18">
        <f t="shared" si="10"/>
        <v>48177600</v>
      </c>
      <c r="F309" s="18">
        <f>F310+F315+F320+F325+F327+F330+F332+F336+F338+F340+F345+F347+F349+F352+F354</f>
        <v>9453100</v>
      </c>
      <c r="G309" s="18">
        <f>G310+G315+G320+G325+G327+G330+G332+G336+G338+G340+G345+G347+G349+G352+G354</f>
        <v>2288700</v>
      </c>
      <c r="H309" s="18">
        <f>H310+H315+H320+H325+H327+H330+H332+H336+H338+H340+H345+H347+H349+H352+H354</f>
        <v>0</v>
      </c>
      <c r="I309" s="18">
        <f>I310+I315+I320+I325+I327+I330+I332+I336+I338+I340+I345+I347+I349+I352+I354</f>
        <v>89220</v>
      </c>
      <c r="K309" s="35"/>
      <c r="L309" s="35"/>
    </row>
    <row r="310" spans="1:12" s="26" customFormat="1" ht="12.75">
      <c r="A310" s="27"/>
      <c r="B310" s="94">
        <v>85201</v>
      </c>
      <c r="C310" s="45" t="s">
        <v>303</v>
      </c>
      <c r="D310" s="23">
        <f>SUM(D311:D314)</f>
        <v>3964100</v>
      </c>
      <c r="E310" s="23">
        <f t="shared" si="10"/>
        <v>3964100</v>
      </c>
      <c r="F310" s="23">
        <f>SUM(F311:F314)</f>
        <v>2318600</v>
      </c>
      <c r="G310" s="23">
        <f>SUM(G311:G314)</f>
        <v>0</v>
      </c>
      <c r="H310" s="23">
        <f>SUM(H311:H314)</f>
        <v>0</v>
      </c>
      <c r="I310" s="23">
        <f>SUM(I311:I314)</f>
        <v>0</v>
      </c>
      <c r="K310" s="35"/>
      <c r="L310" s="35"/>
    </row>
    <row r="311" spans="1:12" s="15" customFormat="1" ht="12.75">
      <c r="A311" s="13"/>
      <c r="B311" s="78"/>
      <c r="C311" s="46" t="s">
        <v>57</v>
      </c>
      <c r="D311" s="8">
        <v>1012700</v>
      </c>
      <c r="E311" s="8">
        <f t="shared" si="10"/>
        <v>1012700</v>
      </c>
      <c r="F311" s="8">
        <v>775600</v>
      </c>
      <c r="G311" s="8"/>
      <c r="H311" s="8"/>
      <c r="I311" s="8"/>
      <c r="K311" s="35"/>
      <c r="L311" s="35"/>
    </row>
    <row r="312" spans="1:12" s="15" customFormat="1" ht="12.75">
      <c r="A312" s="13"/>
      <c r="B312" s="78"/>
      <c r="C312" s="46" t="s">
        <v>58</v>
      </c>
      <c r="D312" s="8">
        <v>2001400</v>
      </c>
      <c r="E312" s="8">
        <f t="shared" si="10"/>
        <v>2001400</v>
      </c>
      <c r="F312" s="8">
        <v>1543000</v>
      </c>
      <c r="G312" s="8"/>
      <c r="H312" s="8"/>
      <c r="I312" s="8"/>
      <c r="K312" s="35"/>
      <c r="L312" s="35"/>
    </row>
    <row r="313" spans="1:12" s="15" customFormat="1" ht="38.25">
      <c r="A313" s="13"/>
      <c r="B313" s="78"/>
      <c r="C313" s="41" t="s">
        <v>430</v>
      </c>
      <c r="D313" s="8">
        <v>100000</v>
      </c>
      <c r="E313" s="8">
        <f>D313-I313</f>
        <v>100000</v>
      </c>
      <c r="F313" s="8"/>
      <c r="G313" s="8"/>
      <c r="H313" s="8"/>
      <c r="I313" s="8"/>
      <c r="K313" s="35"/>
      <c r="L313" s="35"/>
    </row>
    <row r="314" spans="1:12" s="15" customFormat="1" ht="38.25">
      <c r="A314" s="13"/>
      <c r="B314" s="78"/>
      <c r="C314" s="41" t="s">
        <v>415</v>
      </c>
      <c r="D314" s="8">
        <v>850000</v>
      </c>
      <c r="E314" s="8">
        <f t="shared" si="10"/>
        <v>850000</v>
      </c>
      <c r="F314" s="8"/>
      <c r="G314" s="8"/>
      <c r="H314" s="8"/>
      <c r="I314" s="8"/>
      <c r="K314" s="35"/>
      <c r="L314" s="35"/>
    </row>
    <row r="315" spans="1:12" s="26" customFormat="1" ht="12.75">
      <c r="A315" s="27"/>
      <c r="B315" s="94">
        <v>85202</v>
      </c>
      <c r="C315" s="45" t="s">
        <v>304</v>
      </c>
      <c r="D315" s="23">
        <f>SUM(D316:D319)</f>
        <v>4431500</v>
      </c>
      <c r="E315" s="23">
        <f t="shared" si="10"/>
        <v>4431500</v>
      </c>
      <c r="F315" s="23">
        <f>SUM(F316:F319)</f>
        <v>2564100</v>
      </c>
      <c r="G315" s="23">
        <f>SUM(G316:G319)</f>
        <v>639000</v>
      </c>
      <c r="H315" s="23">
        <f>SUM(H316:H319)</f>
        <v>0</v>
      </c>
      <c r="I315" s="23">
        <f>SUM(I316:I319)</f>
        <v>0</v>
      </c>
      <c r="K315" s="35"/>
      <c r="L315" s="35"/>
    </row>
    <row r="316" spans="1:12" s="15" customFormat="1" ht="12.75">
      <c r="A316" s="27"/>
      <c r="B316" s="94"/>
      <c r="C316" s="46" t="s">
        <v>59</v>
      </c>
      <c r="D316" s="8">
        <v>936300</v>
      </c>
      <c r="E316" s="8">
        <f t="shared" si="10"/>
        <v>936300</v>
      </c>
      <c r="F316" s="8">
        <v>722100</v>
      </c>
      <c r="G316" s="8"/>
      <c r="H316" s="8"/>
      <c r="I316" s="8"/>
      <c r="K316" s="35"/>
      <c r="L316" s="35"/>
    </row>
    <row r="317" spans="1:12" s="15" customFormat="1" ht="25.5">
      <c r="A317" s="13"/>
      <c r="B317" s="78"/>
      <c r="C317" s="46" t="s">
        <v>60</v>
      </c>
      <c r="D317" s="8">
        <v>1075200</v>
      </c>
      <c r="E317" s="8">
        <f t="shared" si="10"/>
        <v>1075200</v>
      </c>
      <c r="F317" s="8">
        <v>242000</v>
      </c>
      <c r="G317" s="8"/>
      <c r="H317" s="8"/>
      <c r="I317" s="8"/>
      <c r="K317" s="35"/>
      <c r="L317" s="35"/>
    </row>
    <row r="318" spans="1:12" s="15" customFormat="1" ht="51">
      <c r="A318" s="13"/>
      <c r="B318" s="78"/>
      <c r="C318" s="104" t="s">
        <v>521</v>
      </c>
      <c r="D318" s="8">
        <v>1781000</v>
      </c>
      <c r="E318" s="8">
        <f t="shared" si="10"/>
        <v>1781000</v>
      </c>
      <c r="F318" s="8">
        <v>1600000</v>
      </c>
      <c r="G318" s="8"/>
      <c r="H318" s="8"/>
      <c r="I318" s="8"/>
      <c r="K318" s="35"/>
      <c r="L318" s="35"/>
    </row>
    <row r="319" spans="1:12" s="15" customFormat="1" ht="51">
      <c r="A319" s="13"/>
      <c r="B319" s="78"/>
      <c r="C319" s="104" t="s">
        <v>522</v>
      </c>
      <c r="D319" s="8">
        <v>639000</v>
      </c>
      <c r="E319" s="8">
        <f t="shared" si="10"/>
        <v>639000</v>
      </c>
      <c r="F319" s="8"/>
      <c r="G319" s="8">
        <v>639000</v>
      </c>
      <c r="H319" s="8"/>
      <c r="I319" s="8"/>
      <c r="K319" s="35"/>
      <c r="L319" s="35"/>
    </row>
    <row r="320" spans="1:12" s="26" customFormat="1" ht="12.75">
      <c r="A320" s="27"/>
      <c r="B320" s="94">
        <v>85203</v>
      </c>
      <c r="C320" s="45" t="s">
        <v>305</v>
      </c>
      <c r="D320" s="23">
        <f>SUM(D321:D324)</f>
        <v>577300</v>
      </c>
      <c r="E320" s="23">
        <f t="shared" si="10"/>
        <v>577300</v>
      </c>
      <c r="F320" s="23">
        <f>SUM(F321:F324)</f>
        <v>236700</v>
      </c>
      <c r="G320" s="23">
        <f>SUM(G321:G324)</f>
        <v>263300</v>
      </c>
      <c r="H320" s="23">
        <f>SUM(H321:H324)</f>
        <v>0</v>
      </c>
      <c r="I320" s="23">
        <f>SUM(I321:I324)</f>
        <v>0</v>
      </c>
      <c r="K320" s="35"/>
      <c r="L320" s="35"/>
    </row>
    <row r="321" spans="1:12" s="15" customFormat="1" ht="25.5">
      <c r="A321" s="13"/>
      <c r="B321" s="78"/>
      <c r="C321" s="46" t="s">
        <v>61</v>
      </c>
      <c r="D321" s="8">
        <v>24000</v>
      </c>
      <c r="E321" s="8">
        <f t="shared" si="10"/>
        <v>24000</v>
      </c>
      <c r="F321" s="8"/>
      <c r="G321" s="8"/>
      <c r="H321" s="8"/>
      <c r="I321" s="8"/>
      <c r="K321" s="35"/>
      <c r="L321" s="35"/>
    </row>
    <row r="322" spans="1:12" s="15" customFormat="1" ht="76.5">
      <c r="A322" s="13"/>
      <c r="B322" s="78"/>
      <c r="C322" s="46" t="s">
        <v>523</v>
      </c>
      <c r="D322" s="8">
        <v>290000</v>
      </c>
      <c r="E322" s="8">
        <f t="shared" si="10"/>
        <v>290000</v>
      </c>
      <c r="F322" s="8">
        <v>236700</v>
      </c>
      <c r="G322" s="8"/>
      <c r="H322" s="8"/>
      <c r="I322" s="8"/>
      <c r="K322" s="35"/>
      <c r="L322" s="35"/>
    </row>
    <row r="323" spans="1:12" s="15" customFormat="1" ht="76.5">
      <c r="A323" s="13"/>
      <c r="B323" s="78"/>
      <c r="C323" s="46" t="s">
        <v>524</v>
      </c>
      <c r="D323" s="8">
        <v>223000</v>
      </c>
      <c r="E323" s="8">
        <f t="shared" si="10"/>
        <v>223000</v>
      </c>
      <c r="F323" s="8"/>
      <c r="G323" s="8">
        <v>223000</v>
      </c>
      <c r="H323" s="8"/>
      <c r="I323" s="8"/>
      <c r="K323" s="35"/>
      <c r="L323" s="35"/>
    </row>
    <row r="324" spans="1:12" s="15" customFormat="1" ht="25.5">
      <c r="A324" s="13"/>
      <c r="B324" s="78"/>
      <c r="C324" s="41" t="s">
        <v>406</v>
      </c>
      <c r="D324" s="8">
        <v>40300</v>
      </c>
      <c r="E324" s="8">
        <f t="shared" si="10"/>
        <v>40300</v>
      </c>
      <c r="F324" s="8"/>
      <c r="G324" s="8">
        <v>40300</v>
      </c>
      <c r="H324" s="8"/>
      <c r="I324" s="8"/>
      <c r="K324" s="35"/>
      <c r="L324" s="35"/>
    </row>
    <row r="325" spans="1:12" s="15" customFormat="1" ht="12.75">
      <c r="A325" s="13"/>
      <c r="B325" s="94">
        <v>85204</v>
      </c>
      <c r="C325" s="103" t="s">
        <v>306</v>
      </c>
      <c r="D325" s="23">
        <f>D326</f>
        <v>2214500</v>
      </c>
      <c r="E325" s="23">
        <f t="shared" si="10"/>
        <v>2214500</v>
      </c>
      <c r="F325" s="23">
        <f>F326</f>
        <v>14500</v>
      </c>
      <c r="G325" s="23">
        <f>G326</f>
        <v>0</v>
      </c>
      <c r="H325" s="23">
        <f>H326</f>
        <v>0</v>
      </c>
      <c r="I325" s="23">
        <f>I326</f>
        <v>0</v>
      </c>
      <c r="K325" s="35"/>
      <c r="L325" s="35"/>
    </row>
    <row r="326" spans="1:12" s="15" customFormat="1" ht="12.75">
      <c r="A326" s="13"/>
      <c r="B326" s="78"/>
      <c r="C326" s="100" t="s">
        <v>181</v>
      </c>
      <c r="D326" s="8">
        <v>2214500</v>
      </c>
      <c r="E326" s="8">
        <f t="shared" si="10"/>
        <v>2214500</v>
      </c>
      <c r="F326" s="8">
        <v>14500</v>
      </c>
      <c r="G326" s="8"/>
      <c r="H326" s="8"/>
      <c r="I326" s="8"/>
      <c r="K326" s="35"/>
      <c r="L326" s="35"/>
    </row>
    <row r="327" spans="1:12" s="15" customFormat="1" ht="38.25">
      <c r="A327" s="13"/>
      <c r="B327" s="94">
        <v>85212</v>
      </c>
      <c r="C327" s="103" t="s">
        <v>355</v>
      </c>
      <c r="D327" s="23">
        <f>SUM(D328:D329)</f>
        <v>20467000</v>
      </c>
      <c r="E327" s="23">
        <f t="shared" si="10"/>
        <v>20467000</v>
      </c>
      <c r="F327" s="23">
        <f>SUM(F328:F329)</f>
        <v>292800</v>
      </c>
      <c r="G327" s="23">
        <f>SUM(G328:G329)</f>
        <v>0</v>
      </c>
      <c r="H327" s="23">
        <f>SUM(H328:H329)</f>
        <v>0</v>
      </c>
      <c r="I327" s="23">
        <f>SUM(I328:I329)</f>
        <v>0</v>
      </c>
      <c r="K327" s="35"/>
      <c r="L327" s="35"/>
    </row>
    <row r="328" spans="1:12" s="15" customFormat="1" ht="63.75">
      <c r="A328" s="13"/>
      <c r="B328" s="78"/>
      <c r="C328" s="100" t="s">
        <v>356</v>
      </c>
      <c r="D328" s="8">
        <v>20455000</v>
      </c>
      <c r="E328" s="8">
        <f>D328-I328</f>
        <v>20455000</v>
      </c>
      <c r="F328" s="8">
        <v>292800</v>
      </c>
      <c r="G328" s="8"/>
      <c r="H328" s="8"/>
      <c r="I328" s="8"/>
      <c r="K328" s="35"/>
      <c r="L328" s="35"/>
    </row>
    <row r="329" spans="1:12" s="15" customFormat="1" ht="76.5">
      <c r="A329" s="13"/>
      <c r="B329" s="78"/>
      <c r="C329" s="104" t="s">
        <v>525</v>
      </c>
      <c r="D329" s="8">
        <v>12000</v>
      </c>
      <c r="E329" s="8">
        <f>D329-I329</f>
        <v>12000</v>
      </c>
      <c r="F329" s="8"/>
      <c r="G329" s="8"/>
      <c r="H329" s="8"/>
      <c r="I329" s="8"/>
      <c r="K329" s="35"/>
      <c r="L329" s="35"/>
    </row>
    <row r="330" spans="1:12" s="26" customFormat="1" ht="38.25">
      <c r="A330" s="27"/>
      <c r="B330" s="94">
        <v>85213</v>
      </c>
      <c r="C330" s="45" t="s">
        <v>382</v>
      </c>
      <c r="D330" s="23">
        <f>D331</f>
        <v>174000</v>
      </c>
      <c r="E330" s="23">
        <f t="shared" si="10"/>
        <v>174000</v>
      </c>
      <c r="F330" s="23">
        <f>F331</f>
        <v>0</v>
      </c>
      <c r="G330" s="23">
        <f>G331</f>
        <v>0</v>
      </c>
      <c r="H330" s="23">
        <f>H331</f>
        <v>0</v>
      </c>
      <c r="I330" s="23">
        <f>I331</f>
        <v>0</v>
      </c>
      <c r="K330" s="35"/>
      <c r="L330" s="35"/>
    </row>
    <row r="331" spans="1:12" s="15" customFormat="1" ht="51">
      <c r="A331" s="27"/>
      <c r="B331" s="94"/>
      <c r="C331" s="100" t="s">
        <v>85</v>
      </c>
      <c r="D331" s="8">
        <v>174000</v>
      </c>
      <c r="E331" s="8">
        <f t="shared" si="10"/>
        <v>174000</v>
      </c>
      <c r="F331" s="8"/>
      <c r="G331" s="8"/>
      <c r="H331" s="8"/>
      <c r="I331" s="8"/>
      <c r="K331" s="35"/>
      <c r="L331" s="35"/>
    </row>
    <row r="332" spans="1:12" s="26" customFormat="1" ht="25.5">
      <c r="A332" s="27"/>
      <c r="B332" s="94">
        <v>85214</v>
      </c>
      <c r="C332" s="45" t="s">
        <v>27</v>
      </c>
      <c r="D332" s="23">
        <f>SUM(D333:D335)</f>
        <v>5248000</v>
      </c>
      <c r="E332" s="23">
        <f t="shared" si="10"/>
        <v>5248000</v>
      </c>
      <c r="F332" s="23">
        <f>SUM(F333:F335)</f>
        <v>12200</v>
      </c>
      <c r="G332" s="23">
        <f>SUM(G333:G335)</f>
        <v>344200</v>
      </c>
      <c r="H332" s="23">
        <f>SUM(H333:H335)</f>
        <v>0</v>
      </c>
      <c r="I332" s="23">
        <f>SUM(I333:I335)</f>
        <v>0</v>
      </c>
      <c r="K332" s="35"/>
      <c r="L332" s="35"/>
    </row>
    <row r="333" spans="1:12" s="15" customFormat="1" ht="12.75">
      <c r="A333" s="27"/>
      <c r="B333" s="94"/>
      <c r="C333" s="41" t="s">
        <v>181</v>
      </c>
      <c r="D333" s="8">
        <v>2800000</v>
      </c>
      <c r="E333" s="8">
        <f t="shared" si="10"/>
        <v>2800000</v>
      </c>
      <c r="F333" s="8">
        <v>12200</v>
      </c>
      <c r="G333" s="8">
        <v>344200</v>
      </c>
      <c r="H333" s="8"/>
      <c r="I333" s="8"/>
      <c r="K333" s="35"/>
      <c r="L333" s="35"/>
    </row>
    <row r="334" spans="1:12" s="15" customFormat="1" ht="51">
      <c r="A334" s="27"/>
      <c r="B334" s="94"/>
      <c r="C334" s="100" t="s">
        <v>85</v>
      </c>
      <c r="D334" s="8">
        <v>1484000</v>
      </c>
      <c r="E334" s="8">
        <f t="shared" si="10"/>
        <v>1484000</v>
      </c>
      <c r="F334" s="8"/>
      <c r="G334" s="8"/>
      <c r="H334" s="8"/>
      <c r="I334" s="8"/>
      <c r="K334" s="35"/>
      <c r="L334" s="35"/>
    </row>
    <row r="335" spans="1:12" s="15" customFormat="1" ht="38.25">
      <c r="A335" s="27"/>
      <c r="B335" s="94"/>
      <c r="C335" s="100" t="s">
        <v>363</v>
      </c>
      <c r="D335" s="8">
        <v>964000</v>
      </c>
      <c r="E335" s="8">
        <f t="shared" si="10"/>
        <v>964000</v>
      </c>
      <c r="F335" s="8"/>
      <c r="G335" s="8"/>
      <c r="H335" s="8"/>
      <c r="I335" s="8"/>
      <c r="K335" s="35"/>
      <c r="L335" s="35"/>
    </row>
    <row r="336" spans="1:12" s="26" customFormat="1" ht="12.75">
      <c r="A336" s="27"/>
      <c r="B336" s="94">
        <v>85215</v>
      </c>
      <c r="C336" s="45" t="s">
        <v>308</v>
      </c>
      <c r="D336" s="23">
        <f>D337</f>
        <v>4900000</v>
      </c>
      <c r="E336" s="23">
        <f t="shared" si="10"/>
        <v>4900000</v>
      </c>
      <c r="F336" s="23">
        <f>F337</f>
        <v>0</v>
      </c>
      <c r="G336" s="23">
        <f>G337</f>
        <v>0</v>
      </c>
      <c r="H336" s="23">
        <f>H337</f>
        <v>0</v>
      </c>
      <c r="I336" s="23">
        <f>I337</f>
        <v>0</v>
      </c>
      <c r="K336" s="35"/>
      <c r="L336" s="35"/>
    </row>
    <row r="337" spans="1:12" s="15" customFormat="1" ht="12.75">
      <c r="A337" s="27"/>
      <c r="B337" s="94"/>
      <c r="C337" s="41" t="s">
        <v>181</v>
      </c>
      <c r="D337" s="8">
        <v>4900000</v>
      </c>
      <c r="E337" s="8">
        <f t="shared" si="10"/>
        <v>4900000</v>
      </c>
      <c r="F337" s="8"/>
      <c r="G337" s="8"/>
      <c r="H337" s="8"/>
      <c r="I337" s="8"/>
      <c r="K337" s="35"/>
      <c r="L337" s="35"/>
    </row>
    <row r="338" spans="1:12" s="15" customFormat="1" ht="12.75">
      <c r="A338" s="27"/>
      <c r="B338" s="94">
        <v>85218</v>
      </c>
      <c r="C338" s="103" t="s">
        <v>309</v>
      </c>
      <c r="D338" s="23">
        <f>D339</f>
        <v>78700</v>
      </c>
      <c r="E338" s="23">
        <f aca="true" t="shared" si="11" ref="E338:E402">D338-I338</f>
        <v>78700</v>
      </c>
      <c r="F338" s="23">
        <f>F339</f>
        <v>71700</v>
      </c>
      <c r="G338" s="23">
        <f>G339</f>
        <v>0</v>
      </c>
      <c r="H338" s="23">
        <f>H339</f>
        <v>0</v>
      </c>
      <c r="I338" s="23">
        <f>I339</f>
        <v>0</v>
      </c>
      <c r="K338" s="35"/>
      <c r="L338" s="35"/>
    </row>
    <row r="339" spans="1:12" s="15" customFormat="1" ht="14.25" customHeight="1">
      <c r="A339" s="27"/>
      <c r="B339" s="94"/>
      <c r="C339" s="100" t="s">
        <v>181</v>
      </c>
      <c r="D339" s="8">
        <v>78700</v>
      </c>
      <c r="E339" s="8">
        <f t="shared" si="11"/>
        <v>78700</v>
      </c>
      <c r="F339" s="8">
        <v>71700</v>
      </c>
      <c r="G339" s="8"/>
      <c r="H339" s="8"/>
      <c r="I339" s="8"/>
      <c r="K339" s="35"/>
      <c r="L339" s="35"/>
    </row>
    <row r="340" spans="1:12" s="26" customFormat="1" ht="12.75">
      <c r="A340" s="27"/>
      <c r="B340" s="94">
        <v>85219</v>
      </c>
      <c r="C340" s="45" t="s">
        <v>310</v>
      </c>
      <c r="D340" s="23">
        <f>SUM(D341:D343)</f>
        <v>3725500</v>
      </c>
      <c r="E340" s="23">
        <f t="shared" si="11"/>
        <v>3725500</v>
      </c>
      <c r="F340" s="23">
        <f>SUM(F341:F343)</f>
        <v>3135500</v>
      </c>
      <c r="G340" s="23">
        <f>SUM(G341:G343)</f>
        <v>0</v>
      </c>
      <c r="H340" s="23">
        <f>SUM(H341:H343)</f>
        <v>0</v>
      </c>
      <c r="I340" s="23">
        <f>SUM(I341:I343)</f>
        <v>0</v>
      </c>
      <c r="K340" s="35"/>
      <c r="L340" s="35"/>
    </row>
    <row r="341" spans="1:12" s="15" customFormat="1" ht="25.5">
      <c r="A341" s="27"/>
      <c r="B341" s="94"/>
      <c r="C341" s="46" t="s">
        <v>141</v>
      </c>
      <c r="D341" s="8">
        <v>1900600</v>
      </c>
      <c r="E341" s="8">
        <f t="shared" si="11"/>
        <v>1900600</v>
      </c>
      <c r="F341" s="8">
        <v>1557300</v>
      </c>
      <c r="G341" s="8"/>
      <c r="H341" s="8"/>
      <c r="I341" s="8"/>
      <c r="K341" s="35"/>
      <c r="L341" s="35"/>
    </row>
    <row r="342" spans="1:12" s="15" customFormat="1" ht="38.25">
      <c r="A342" s="27"/>
      <c r="B342" s="94"/>
      <c r="C342" s="100" t="s">
        <v>363</v>
      </c>
      <c r="D342" s="8">
        <v>1101000</v>
      </c>
      <c r="E342" s="8">
        <f t="shared" si="11"/>
        <v>1101000</v>
      </c>
      <c r="F342" s="8">
        <v>1101000</v>
      </c>
      <c r="G342" s="8"/>
      <c r="H342" s="8"/>
      <c r="I342" s="8"/>
      <c r="K342" s="35"/>
      <c r="L342" s="35"/>
    </row>
    <row r="343" spans="1:12" s="15" customFormat="1" ht="38.25">
      <c r="A343" s="27"/>
      <c r="B343" s="94"/>
      <c r="C343" s="46" t="s">
        <v>19</v>
      </c>
      <c r="D343" s="8">
        <v>723900</v>
      </c>
      <c r="E343" s="8">
        <f t="shared" si="11"/>
        <v>723900</v>
      </c>
      <c r="F343" s="8">
        <v>477200</v>
      </c>
      <c r="G343" s="8"/>
      <c r="H343" s="8"/>
      <c r="I343" s="8"/>
      <c r="K343" s="35"/>
      <c r="L343" s="35"/>
    </row>
    <row r="344" spans="1:12" s="15" customFormat="1" ht="25.5">
      <c r="A344" s="27"/>
      <c r="B344" s="94"/>
      <c r="C344" s="41" t="s">
        <v>177</v>
      </c>
      <c r="D344" s="8">
        <v>246700</v>
      </c>
      <c r="E344" s="8">
        <f t="shared" si="11"/>
        <v>246700</v>
      </c>
      <c r="F344" s="8"/>
      <c r="G344" s="8"/>
      <c r="H344" s="8"/>
      <c r="I344" s="8"/>
      <c r="K344" s="35"/>
      <c r="L344" s="35"/>
    </row>
    <row r="345" spans="1:12" s="26" customFormat="1" ht="38.25">
      <c r="A345" s="27"/>
      <c r="B345" s="94">
        <v>85220</v>
      </c>
      <c r="C345" s="45" t="s">
        <v>311</v>
      </c>
      <c r="D345" s="23">
        <f>D346</f>
        <v>418500</v>
      </c>
      <c r="E345" s="23">
        <f t="shared" si="11"/>
        <v>418500</v>
      </c>
      <c r="F345" s="23">
        <f>F346</f>
        <v>355000</v>
      </c>
      <c r="G345" s="23">
        <f>G346</f>
        <v>0</v>
      </c>
      <c r="H345" s="23">
        <f>H346</f>
        <v>0</v>
      </c>
      <c r="I345" s="23">
        <f>I346</f>
        <v>0</v>
      </c>
      <c r="K345" s="35"/>
      <c r="L345" s="35"/>
    </row>
    <row r="346" spans="1:12" s="15" customFormat="1" ht="12.75">
      <c r="A346" s="13"/>
      <c r="B346" s="78"/>
      <c r="C346" s="41" t="s">
        <v>181</v>
      </c>
      <c r="D346" s="8">
        <v>418500</v>
      </c>
      <c r="E346" s="8">
        <f t="shared" si="11"/>
        <v>418500</v>
      </c>
      <c r="F346" s="8">
        <v>355000</v>
      </c>
      <c r="G346" s="8"/>
      <c r="H346" s="8"/>
      <c r="I346" s="8"/>
      <c r="K346" s="35"/>
      <c r="L346" s="35"/>
    </row>
    <row r="347" spans="1:12" s="26" customFormat="1" ht="12.75">
      <c r="A347" s="27"/>
      <c r="B347" s="94">
        <v>85226</v>
      </c>
      <c r="C347" s="45" t="s">
        <v>313</v>
      </c>
      <c r="D347" s="23">
        <f>D348</f>
        <v>283900</v>
      </c>
      <c r="E347" s="23">
        <f t="shared" si="11"/>
        <v>283900</v>
      </c>
      <c r="F347" s="23">
        <f>F348</f>
        <v>228100</v>
      </c>
      <c r="G347" s="23">
        <f>G348</f>
        <v>0</v>
      </c>
      <c r="H347" s="23">
        <f>H348</f>
        <v>0</v>
      </c>
      <c r="I347" s="23">
        <f>I348</f>
        <v>0</v>
      </c>
      <c r="K347" s="35"/>
      <c r="L347" s="35"/>
    </row>
    <row r="348" spans="1:12" s="15" customFormat="1" ht="25.5">
      <c r="A348" s="13"/>
      <c r="B348" s="78"/>
      <c r="C348" s="46" t="s">
        <v>66</v>
      </c>
      <c r="D348" s="8">
        <v>283900</v>
      </c>
      <c r="E348" s="8">
        <f t="shared" si="11"/>
        <v>283900</v>
      </c>
      <c r="F348" s="8">
        <v>228100</v>
      </c>
      <c r="G348" s="8"/>
      <c r="H348" s="8"/>
      <c r="I348" s="8"/>
      <c r="K348" s="35"/>
      <c r="L348" s="35"/>
    </row>
    <row r="349" spans="1:12" s="26" customFormat="1" ht="25.5">
      <c r="A349" s="27"/>
      <c r="B349" s="94">
        <v>85228</v>
      </c>
      <c r="C349" s="45" t="s">
        <v>26</v>
      </c>
      <c r="D349" s="23">
        <f>D350+D351</f>
        <v>1042200</v>
      </c>
      <c r="E349" s="23">
        <f t="shared" si="11"/>
        <v>1042200</v>
      </c>
      <c r="F349" s="23">
        <f>F350+F351</f>
        <v>0</v>
      </c>
      <c r="G349" s="23">
        <f>G350+G351</f>
        <v>1042200</v>
      </c>
      <c r="H349" s="23">
        <f>H350+H351</f>
        <v>0</v>
      </c>
      <c r="I349" s="23">
        <f>I350+I351</f>
        <v>0</v>
      </c>
      <c r="K349" s="35"/>
      <c r="L349" s="35"/>
    </row>
    <row r="350" spans="1:12" s="15" customFormat="1" ht="12" customHeight="1">
      <c r="A350" s="27"/>
      <c r="B350" s="94"/>
      <c r="C350" s="41" t="s">
        <v>181</v>
      </c>
      <c r="D350" s="8">
        <v>953200</v>
      </c>
      <c r="E350" s="8">
        <f t="shared" si="11"/>
        <v>953200</v>
      </c>
      <c r="F350" s="8"/>
      <c r="G350" s="8">
        <v>953200</v>
      </c>
      <c r="H350" s="8"/>
      <c r="I350" s="8"/>
      <c r="K350" s="35"/>
      <c r="L350" s="35"/>
    </row>
    <row r="351" spans="1:12" s="15" customFormat="1" ht="51">
      <c r="A351" s="27"/>
      <c r="B351" s="94"/>
      <c r="C351" s="100" t="s">
        <v>394</v>
      </c>
      <c r="D351" s="8">
        <v>89000</v>
      </c>
      <c r="E351" s="8">
        <f t="shared" si="11"/>
        <v>89000</v>
      </c>
      <c r="F351" s="8"/>
      <c r="G351" s="8">
        <v>89000</v>
      </c>
      <c r="H351" s="8"/>
      <c r="I351" s="8"/>
      <c r="K351" s="35"/>
      <c r="L351" s="35"/>
    </row>
    <row r="352" spans="1:12" s="26" customFormat="1" ht="12.75">
      <c r="A352" s="27"/>
      <c r="B352" s="94">
        <v>85233</v>
      </c>
      <c r="C352" s="45" t="s">
        <v>54</v>
      </c>
      <c r="D352" s="23">
        <f>D353</f>
        <v>12300</v>
      </c>
      <c r="E352" s="23">
        <f>D352-I352</f>
        <v>12300</v>
      </c>
      <c r="F352" s="23">
        <f>F353</f>
        <v>0</v>
      </c>
      <c r="G352" s="23">
        <f>G353</f>
        <v>0</v>
      </c>
      <c r="H352" s="23">
        <f>H353</f>
        <v>0</v>
      </c>
      <c r="I352" s="23">
        <f>I353</f>
        <v>0</v>
      </c>
      <c r="K352" s="35"/>
      <c r="L352" s="35"/>
    </row>
    <row r="353" spans="1:12" s="15" customFormat="1" ht="12.75">
      <c r="A353" s="13"/>
      <c r="B353" s="78"/>
      <c r="C353" s="100" t="s">
        <v>181</v>
      </c>
      <c r="D353" s="8">
        <v>12300</v>
      </c>
      <c r="E353" s="8">
        <f>D353-I353</f>
        <v>12300</v>
      </c>
      <c r="F353" s="8"/>
      <c r="G353" s="8"/>
      <c r="H353" s="8"/>
      <c r="I353" s="8"/>
      <c r="K353" s="35"/>
      <c r="L353" s="35"/>
    </row>
    <row r="354" spans="1:12" s="26" customFormat="1" ht="12.75">
      <c r="A354" s="27"/>
      <c r="B354" s="94">
        <v>85295</v>
      </c>
      <c r="C354" s="45" t="s">
        <v>315</v>
      </c>
      <c r="D354" s="23">
        <f>SUM(D355:D359)</f>
        <v>729320</v>
      </c>
      <c r="E354" s="23">
        <f t="shared" si="11"/>
        <v>640100</v>
      </c>
      <c r="F354" s="23">
        <f>SUM(F355:F359)</f>
        <v>223900</v>
      </c>
      <c r="G354" s="23">
        <f>SUM(G355:G359)</f>
        <v>0</v>
      </c>
      <c r="H354" s="23">
        <f>SUM(H355:H359)</f>
        <v>0</v>
      </c>
      <c r="I354" s="23">
        <f>SUM(I355:I359)</f>
        <v>89220</v>
      </c>
      <c r="K354" s="35"/>
      <c r="L354" s="35"/>
    </row>
    <row r="355" spans="1:12" s="15" customFormat="1" ht="12.75">
      <c r="A355" s="13"/>
      <c r="B355" s="78"/>
      <c r="C355" s="41" t="s">
        <v>172</v>
      </c>
      <c r="D355" s="8">
        <v>586300</v>
      </c>
      <c r="E355" s="8">
        <f t="shared" si="11"/>
        <v>586300</v>
      </c>
      <c r="F355" s="8">
        <v>186300</v>
      </c>
      <c r="G355" s="8"/>
      <c r="H355" s="8"/>
      <c r="I355" s="8"/>
      <c r="K355" s="35"/>
      <c r="L355" s="35"/>
    </row>
    <row r="356" spans="1:12" s="15" customFormat="1" ht="25.5">
      <c r="A356" s="13"/>
      <c r="B356" s="78"/>
      <c r="C356" s="41" t="s">
        <v>474</v>
      </c>
      <c r="D356" s="8">
        <v>89220</v>
      </c>
      <c r="E356" s="8">
        <f t="shared" si="11"/>
        <v>0</v>
      </c>
      <c r="F356" s="8"/>
      <c r="G356" s="8"/>
      <c r="H356" s="8"/>
      <c r="I356" s="8">
        <v>89220</v>
      </c>
      <c r="K356" s="35"/>
      <c r="L356" s="35"/>
    </row>
    <row r="357" spans="1:12" s="15" customFormat="1" ht="12.75">
      <c r="A357" s="13"/>
      <c r="B357" s="78"/>
      <c r="C357" s="41" t="s">
        <v>316</v>
      </c>
      <c r="D357" s="8">
        <v>37800</v>
      </c>
      <c r="E357" s="8">
        <f t="shared" si="11"/>
        <v>37800</v>
      </c>
      <c r="F357" s="8">
        <v>34600</v>
      </c>
      <c r="G357" s="8"/>
      <c r="H357" s="8"/>
      <c r="I357" s="8"/>
      <c r="K357" s="35"/>
      <c r="L357" s="35"/>
    </row>
    <row r="358" spans="1:12" s="15" customFormat="1" ht="12.75">
      <c r="A358" s="13"/>
      <c r="B358" s="78"/>
      <c r="C358" s="41" t="s">
        <v>7</v>
      </c>
      <c r="D358" s="8">
        <v>3000</v>
      </c>
      <c r="E358" s="8">
        <f t="shared" si="11"/>
        <v>3000</v>
      </c>
      <c r="F358" s="8">
        <v>3000</v>
      </c>
      <c r="G358" s="8"/>
      <c r="H358" s="8"/>
      <c r="I358" s="8"/>
      <c r="K358" s="35"/>
      <c r="L358" s="35"/>
    </row>
    <row r="359" spans="1:12" s="15" customFormat="1" ht="25.5">
      <c r="A359" s="13"/>
      <c r="B359" s="78"/>
      <c r="C359" s="41" t="s">
        <v>169</v>
      </c>
      <c r="D359" s="8">
        <v>13000</v>
      </c>
      <c r="E359" s="8">
        <f t="shared" si="11"/>
        <v>13000</v>
      </c>
      <c r="F359" s="8"/>
      <c r="G359" s="8"/>
      <c r="H359" s="8"/>
      <c r="I359" s="8"/>
      <c r="K359" s="35"/>
      <c r="L359" s="35"/>
    </row>
    <row r="360" spans="1:12" s="26" customFormat="1" ht="25.5">
      <c r="A360" s="17">
        <v>853</v>
      </c>
      <c r="B360" s="71"/>
      <c r="C360" s="98" t="s">
        <v>248</v>
      </c>
      <c r="D360" s="18">
        <f>D361+D367+D370+D372+D374</f>
        <v>4975100</v>
      </c>
      <c r="E360" s="18">
        <f t="shared" si="11"/>
        <v>4975100</v>
      </c>
      <c r="F360" s="18">
        <f>F361+F367+F370+F372+F374</f>
        <v>3873200</v>
      </c>
      <c r="G360" s="18">
        <f>G361+G367+G370+G372+G374</f>
        <v>210000</v>
      </c>
      <c r="H360" s="18">
        <f>H361+H367+H370+H372+H374</f>
        <v>50000</v>
      </c>
      <c r="I360" s="18">
        <f>I361+I367+I370+I372+I374</f>
        <v>0</v>
      </c>
      <c r="K360" s="35"/>
      <c r="L360" s="35"/>
    </row>
    <row r="361" spans="1:12" s="26" customFormat="1" ht="12.75">
      <c r="A361" s="27"/>
      <c r="B361" s="94">
        <v>85305</v>
      </c>
      <c r="C361" s="45" t="s">
        <v>307</v>
      </c>
      <c r="D361" s="23">
        <f>SUM(D362:D366)</f>
        <v>2492900</v>
      </c>
      <c r="E361" s="23">
        <f t="shared" si="11"/>
        <v>2492900</v>
      </c>
      <c r="F361" s="23">
        <f>SUM(F362:F366)</f>
        <v>1923100</v>
      </c>
      <c r="G361" s="23">
        <f>SUM(G362:G366)</f>
        <v>0</v>
      </c>
      <c r="H361" s="23">
        <f>SUM(H362:H366)</f>
        <v>50000</v>
      </c>
      <c r="I361" s="23">
        <f>SUM(I362:I366)</f>
        <v>0</v>
      </c>
      <c r="K361" s="35"/>
      <c r="L361" s="35"/>
    </row>
    <row r="362" spans="1:12" s="26" customFormat="1" ht="12.75">
      <c r="A362" s="27"/>
      <c r="B362" s="94"/>
      <c r="C362" s="46" t="s">
        <v>62</v>
      </c>
      <c r="D362" s="8">
        <v>350100</v>
      </c>
      <c r="E362" s="8">
        <f t="shared" si="11"/>
        <v>350100</v>
      </c>
      <c r="F362" s="8">
        <v>278100</v>
      </c>
      <c r="G362" s="8"/>
      <c r="H362" s="8"/>
      <c r="I362" s="8"/>
      <c r="K362" s="35"/>
      <c r="L362" s="35"/>
    </row>
    <row r="363" spans="1:12" s="26" customFormat="1" ht="12.75">
      <c r="A363" s="27"/>
      <c r="B363" s="94"/>
      <c r="C363" s="46" t="s">
        <v>63</v>
      </c>
      <c r="D363" s="8">
        <v>909100</v>
      </c>
      <c r="E363" s="8">
        <f t="shared" si="11"/>
        <v>909100</v>
      </c>
      <c r="F363" s="8">
        <v>760000</v>
      </c>
      <c r="G363" s="8"/>
      <c r="H363" s="8"/>
      <c r="I363" s="8"/>
      <c r="K363" s="35"/>
      <c r="L363" s="35"/>
    </row>
    <row r="364" spans="1:12" s="26" customFormat="1" ht="12.75">
      <c r="A364" s="27"/>
      <c r="B364" s="94"/>
      <c r="C364" s="46" t="s">
        <v>64</v>
      </c>
      <c r="D364" s="8">
        <v>541800</v>
      </c>
      <c r="E364" s="8">
        <f t="shared" si="11"/>
        <v>541800</v>
      </c>
      <c r="F364" s="8">
        <v>410000</v>
      </c>
      <c r="G364" s="8"/>
      <c r="H364" s="8"/>
      <c r="I364" s="8"/>
      <c r="K364" s="35"/>
      <c r="L364" s="35"/>
    </row>
    <row r="365" spans="1:12" s="26" customFormat="1" ht="25.5">
      <c r="A365" s="27"/>
      <c r="B365" s="94"/>
      <c r="C365" s="46" t="s">
        <v>65</v>
      </c>
      <c r="D365" s="8">
        <v>641900</v>
      </c>
      <c r="E365" s="8">
        <f>D365-I365</f>
        <v>641900</v>
      </c>
      <c r="F365" s="8">
        <v>475000</v>
      </c>
      <c r="G365" s="8"/>
      <c r="H365" s="8"/>
      <c r="I365" s="8"/>
      <c r="K365" s="35"/>
      <c r="L365" s="35"/>
    </row>
    <row r="366" spans="1:12" s="26" customFormat="1" ht="12.75">
      <c r="A366" s="27"/>
      <c r="B366" s="94"/>
      <c r="C366" s="41" t="s">
        <v>516</v>
      </c>
      <c r="D366" s="8">
        <v>50000</v>
      </c>
      <c r="E366" s="8">
        <f t="shared" si="11"/>
        <v>50000</v>
      </c>
      <c r="F366" s="8"/>
      <c r="G366" s="8"/>
      <c r="H366" s="8">
        <v>50000</v>
      </c>
      <c r="I366" s="8"/>
      <c r="K366" s="35"/>
      <c r="L366" s="35"/>
    </row>
    <row r="367" spans="1:12" s="15" customFormat="1" ht="25.5">
      <c r="A367" s="13"/>
      <c r="B367" s="94">
        <v>85321</v>
      </c>
      <c r="C367" s="45" t="s">
        <v>350</v>
      </c>
      <c r="D367" s="23">
        <f>D368+D369</f>
        <v>234000</v>
      </c>
      <c r="E367" s="23">
        <f t="shared" si="11"/>
        <v>234000</v>
      </c>
      <c r="F367" s="23">
        <f>F368+F369</f>
        <v>162600</v>
      </c>
      <c r="G367" s="23">
        <f>G368+G369</f>
        <v>0</v>
      </c>
      <c r="H367" s="23">
        <f>H368+H369</f>
        <v>0</v>
      </c>
      <c r="I367" s="23">
        <f>I368+I369</f>
        <v>0</v>
      </c>
      <c r="K367" s="35"/>
      <c r="L367" s="35"/>
    </row>
    <row r="368" spans="1:12" s="15" customFormat="1" ht="12.75">
      <c r="A368" s="13"/>
      <c r="B368" s="78"/>
      <c r="C368" s="41" t="s">
        <v>67</v>
      </c>
      <c r="D368" s="8">
        <v>64000</v>
      </c>
      <c r="E368" s="8">
        <f t="shared" si="11"/>
        <v>64000</v>
      </c>
      <c r="F368" s="8"/>
      <c r="G368" s="8"/>
      <c r="H368" s="8"/>
      <c r="I368" s="8"/>
      <c r="K368" s="35"/>
      <c r="L368" s="35"/>
    </row>
    <row r="369" spans="1:12" s="15" customFormat="1" ht="51">
      <c r="A369" s="13"/>
      <c r="B369" s="78"/>
      <c r="C369" s="100" t="s">
        <v>386</v>
      </c>
      <c r="D369" s="8">
        <v>170000</v>
      </c>
      <c r="E369" s="8">
        <f t="shared" si="11"/>
        <v>170000</v>
      </c>
      <c r="F369" s="8">
        <v>162600</v>
      </c>
      <c r="G369" s="8"/>
      <c r="H369" s="8"/>
      <c r="I369" s="8"/>
      <c r="K369" s="35"/>
      <c r="L369" s="35"/>
    </row>
    <row r="370" spans="1:12" s="26" customFormat="1" ht="12.75">
      <c r="A370" s="27"/>
      <c r="B370" s="94">
        <v>85322</v>
      </c>
      <c r="C370" s="45" t="s">
        <v>312</v>
      </c>
      <c r="D370" s="23">
        <f>D371</f>
        <v>39900</v>
      </c>
      <c r="E370" s="23">
        <f t="shared" si="11"/>
        <v>39900</v>
      </c>
      <c r="F370" s="23">
        <f>F371</f>
        <v>32500</v>
      </c>
      <c r="G370" s="23">
        <f>G371</f>
        <v>0</v>
      </c>
      <c r="H370" s="23">
        <f>H371</f>
        <v>0</v>
      </c>
      <c r="I370" s="23">
        <f>I371</f>
        <v>0</v>
      </c>
      <c r="K370" s="35"/>
      <c r="L370" s="35"/>
    </row>
    <row r="371" spans="1:12" s="15" customFormat="1" ht="12.75">
      <c r="A371" s="13"/>
      <c r="B371" s="78"/>
      <c r="C371" s="41" t="s">
        <v>181</v>
      </c>
      <c r="D371" s="8">
        <v>39900</v>
      </c>
      <c r="E371" s="8">
        <f t="shared" si="11"/>
        <v>39900</v>
      </c>
      <c r="F371" s="8">
        <v>32500</v>
      </c>
      <c r="G371" s="8"/>
      <c r="H371" s="8"/>
      <c r="I371" s="8"/>
      <c r="K371" s="35"/>
      <c r="L371" s="35"/>
    </row>
    <row r="372" spans="1:12" s="26" customFormat="1" ht="12.75">
      <c r="A372" s="27"/>
      <c r="B372" s="94">
        <v>85333</v>
      </c>
      <c r="C372" s="45" t="s">
        <v>314</v>
      </c>
      <c r="D372" s="23">
        <f>SUM(D373:D373)</f>
        <v>1998300</v>
      </c>
      <c r="E372" s="23">
        <f t="shared" si="11"/>
        <v>1998300</v>
      </c>
      <c r="F372" s="23">
        <f>SUM(F373:F373)</f>
        <v>1755000</v>
      </c>
      <c r="G372" s="23">
        <f>SUM(G373:G373)</f>
        <v>0</v>
      </c>
      <c r="H372" s="23">
        <f>SUM(H373:H373)</f>
        <v>0</v>
      </c>
      <c r="I372" s="23">
        <f>SUM(I373:I373)</f>
        <v>0</v>
      </c>
      <c r="K372" s="35"/>
      <c r="L372" s="35"/>
    </row>
    <row r="373" spans="1:12" s="15" customFormat="1" ht="12.75">
      <c r="A373" s="27"/>
      <c r="B373" s="94"/>
      <c r="C373" s="104" t="s">
        <v>173</v>
      </c>
      <c r="D373" s="8">
        <v>1998300</v>
      </c>
      <c r="E373" s="8">
        <f t="shared" si="11"/>
        <v>1998300</v>
      </c>
      <c r="F373" s="8">
        <v>1755000</v>
      </c>
      <c r="G373" s="8"/>
      <c r="H373" s="8"/>
      <c r="I373" s="8"/>
      <c r="K373" s="35"/>
      <c r="L373" s="35"/>
    </row>
    <row r="374" spans="1:12" s="26" customFormat="1" ht="12.75">
      <c r="A374" s="27"/>
      <c r="B374" s="94">
        <v>85395</v>
      </c>
      <c r="C374" s="45" t="s">
        <v>190</v>
      </c>
      <c r="D374" s="23">
        <f>SUM(D375:D378)</f>
        <v>210000</v>
      </c>
      <c r="E374" s="23">
        <f t="shared" si="11"/>
        <v>210000</v>
      </c>
      <c r="F374" s="23">
        <f>SUM(F375:F378)</f>
        <v>0</v>
      </c>
      <c r="G374" s="23">
        <f>SUM(G375:G378)</f>
        <v>210000</v>
      </c>
      <c r="H374" s="23">
        <f>SUM(H375:H378)</f>
        <v>0</v>
      </c>
      <c r="I374" s="23">
        <f>SUM(I375:I378)</f>
        <v>0</v>
      </c>
      <c r="K374" s="35"/>
      <c r="L374" s="35"/>
    </row>
    <row r="375" spans="1:12" s="15" customFormat="1" ht="25.5">
      <c r="A375" s="13"/>
      <c r="B375" s="78"/>
      <c r="C375" s="41" t="s">
        <v>416</v>
      </c>
      <c r="D375" s="8">
        <v>15000</v>
      </c>
      <c r="E375" s="8">
        <f t="shared" si="11"/>
        <v>15000</v>
      </c>
      <c r="F375" s="8"/>
      <c r="G375" s="8">
        <v>15000</v>
      </c>
      <c r="H375" s="8"/>
      <c r="I375" s="8"/>
      <c r="K375" s="35"/>
      <c r="L375" s="35"/>
    </row>
    <row r="376" spans="1:12" s="15" customFormat="1" ht="38.25">
      <c r="A376" s="13"/>
      <c r="B376" s="78"/>
      <c r="C376" s="41" t="s">
        <v>417</v>
      </c>
      <c r="D376" s="8">
        <v>70000</v>
      </c>
      <c r="E376" s="8">
        <f t="shared" si="11"/>
        <v>70000</v>
      </c>
      <c r="F376" s="8"/>
      <c r="G376" s="8">
        <v>70000</v>
      </c>
      <c r="H376" s="8"/>
      <c r="I376" s="8"/>
      <c r="K376" s="35"/>
      <c r="L376" s="35"/>
    </row>
    <row r="377" spans="1:12" s="15" customFormat="1" ht="25.5">
      <c r="A377" s="13"/>
      <c r="B377" s="78"/>
      <c r="C377" s="41" t="s">
        <v>418</v>
      </c>
      <c r="D377" s="8">
        <v>25000</v>
      </c>
      <c r="E377" s="8">
        <f t="shared" si="11"/>
        <v>25000</v>
      </c>
      <c r="F377" s="8"/>
      <c r="G377" s="8">
        <v>25000</v>
      </c>
      <c r="H377" s="8"/>
      <c r="I377" s="8"/>
      <c r="K377" s="35"/>
      <c r="L377" s="35"/>
    </row>
    <row r="378" spans="1:12" s="15" customFormat="1" ht="38.25">
      <c r="A378" s="13"/>
      <c r="B378" s="78"/>
      <c r="C378" s="41" t="s">
        <v>419</v>
      </c>
      <c r="D378" s="8">
        <v>100000</v>
      </c>
      <c r="E378" s="8">
        <f t="shared" si="11"/>
        <v>100000</v>
      </c>
      <c r="F378" s="8"/>
      <c r="G378" s="8">
        <v>100000</v>
      </c>
      <c r="H378" s="8"/>
      <c r="I378" s="8"/>
      <c r="K378" s="35"/>
      <c r="L378" s="35"/>
    </row>
    <row r="379" spans="1:12" s="26" customFormat="1" ht="21" customHeight="1">
      <c r="A379" s="17">
        <v>854</v>
      </c>
      <c r="B379" s="95"/>
      <c r="C379" s="98" t="s">
        <v>136</v>
      </c>
      <c r="D379" s="18">
        <f>D380+D399+D401+D406+D410+D412+D414+D416+D418</f>
        <v>11235100</v>
      </c>
      <c r="E379" s="18">
        <f t="shared" si="11"/>
        <v>11235100</v>
      </c>
      <c r="F379" s="18">
        <f>F380+F399+F401+F406+F410+F412+F414+F416+F418</f>
        <v>8679200</v>
      </c>
      <c r="G379" s="18">
        <f>G380+G399+G401+G406+G410+G412+G414+G416+G418</f>
        <v>577200</v>
      </c>
      <c r="H379" s="18">
        <f>H380+H399+H401+H406+H410+H412+H414+H416+H418</f>
        <v>0</v>
      </c>
      <c r="I379" s="18">
        <f>I380+I399+I401+I406+I410+I412+I414+I416+I418</f>
        <v>0</v>
      </c>
      <c r="K379" s="35"/>
      <c r="L379" s="35"/>
    </row>
    <row r="380" spans="1:12" s="26" customFormat="1" ht="12.75">
      <c r="A380" s="27"/>
      <c r="B380" s="94">
        <v>85401</v>
      </c>
      <c r="C380" s="45" t="s">
        <v>317</v>
      </c>
      <c r="D380" s="23">
        <f>SUM(D381:D398)</f>
        <v>2837700</v>
      </c>
      <c r="E380" s="23">
        <f t="shared" si="11"/>
        <v>2837700</v>
      </c>
      <c r="F380" s="23">
        <f>SUM(F381:F398)</f>
        <v>2459700</v>
      </c>
      <c r="G380" s="23">
        <f>SUM(G381:G398)</f>
        <v>0</v>
      </c>
      <c r="H380" s="23">
        <f>SUM(H381:H398)</f>
        <v>0</v>
      </c>
      <c r="I380" s="23">
        <f>SUM(I381:I398)</f>
        <v>0</v>
      </c>
      <c r="K380" s="35"/>
      <c r="L380" s="35"/>
    </row>
    <row r="381" spans="1:12" s="26" customFormat="1" ht="12.75">
      <c r="A381" s="27"/>
      <c r="B381" s="94"/>
      <c r="C381" s="41" t="s">
        <v>222</v>
      </c>
      <c r="D381" s="8">
        <v>142900</v>
      </c>
      <c r="E381" s="8">
        <f t="shared" si="11"/>
        <v>142900</v>
      </c>
      <c r="F381" s="8">
        <v>123000</v>
      </c>
      <c r="G381" s="8"/>
      <c r="H381" s="8"/>
      <c r="I381" s="8"/>
      <c r="K381" s="35"/>
      <c r="L381" s="35"/>
    </row>
    <row r="382" spans="1:12" s="26" customFormat="1" ht="12.75">
      <c r="A382" s="27"/>
      <c r="B382" s="94"/>
      <c r="C382" s="41" t="s">
        <v>223</v>
      </c>
      <c r="D382" s="8">
        <v>211300</v>
      </c>
      <c r="E382" s="8">
        <f t="shared" si="11"/>
        <v>211300</v>
      </c>
      <c r="F382" s="8">
        <v>195400</v>
      </c>
      <c r="G382" s="8"/>
      <c r="H382" s="8"/>
      <c r="I382" s="8"/>
      <c r="K382" s="35"/>
      <c r="L382" s="35"/>
    </row>
    <row r="383" spans="1:12" s="26" customFormat="1" ht="12.75">
      <c r="A383" s="27"/>
      <c r="B383" s="94"/>
      <c r="C383" s="41" t="s">
        <v>224</v>
      </c>
      <c r="D383" s="8">
        <v>208600</v>
      </c>
      <c r="E383" s="8">
        <f t="shared" si="11"/>
        <v>208600</v>
      </c>
      <c r="F383" s="8">
        <v>172500</v>
      </c>
      <c r="G383" s="8"/>
      <c r="H383" s="8"/>
      <c r="I383" s="8"/>
      <c r="K383" s="35"/>
      <c r="L383" s="35"/>
    </row>
    <row r="384" spans="1:12" s="26" customFormat="1" ht="12.75">
      <c r="A384" s="27"/>
      <c r="B384" s="94"/>
      <c r="C384" s="41" t="s">
        <v>225</v>
      </c>
      <c r="D384" s="8">
        <v>67800</v>
      </c>
      <c r="E384" s="8">
        <f t="shared" si="11"/>
        <v>67800</v>
      </c>
      <c r="F384" s="8">
        <v>57800</v>
      </c>
      <c r="G384" s="8"/>
      <c r="H384" s="8"/>
      <c r="I384" s="8"/>
      <c r="K384" s="35"/>
      <c r="L384" s="35"/>
    </row>
    <row r="385" spans="1:12" s="26" customFormat="1" ht="12.75">
      <c r="A385" s="27"/>
      <c r="B385" s="94"/>
      <c r="C385" s="41" t="s">
        <v>226</v>
      </c>
      <c r="D385" s="8">
        <v>131900</v>
      </c>
      <c r="E385" s="8">
        <f t="shared" si="11"/>
        <v>131900</v>
      </c>
      <c r="F385" s="8">
        <v>116200</v>
      </c>
      <c r="G385" s="8"/>
      <c r="H385" s="8"/>
      <c r="I385" s="8"/>
      <c r="K385" s="35"/>
      <c r="L385" s="35"/>
    </row>
    <row r="386" spans="1:12" s="26" customFormat="1" ht="12.75">
      <c r="A386" s="27"/>
      <c r="B386" s="94"/>
      <c r="C386" s="41" t="s">
        <v>227</v>
      </c>
      <c r="D386" s="8">
        <v>77500</v>
      </c>
      <c r="E386" s="8">
        <f t="shared" si="11"/>
        <v>77500</v>
      </c>
      <c r="F386" s="8">
        <v>61700</v>
      </c>
      <c r="G386" s="8"/>
      <c r="H386" s="8"/>
      <c r="I386" s="8"/>
      <c r="K386" s="35"/>
      <c r="L386" s="35"/>
    </row>
    <row r="387" spans="1:12" s="26" customFormat="1" ht="12.75">
      <c r="A387" s="27"/>
      <c r="B387" s="94"/>
      <c r="C387" s="41" t="s">
        <v>228</v>
      </c>
      <c r="D387" s="8">
        <v>45000</v>
      </c>
      <c r="E387" s="8">
        <f t="shared" si="11"/>
        <v>45000</v>
      </c>
      <c r="F387" s="8">
        <v>39300</v>
      </c>
      <c r="G387" s="8"/>
      <c r="H387" s="8"/>
      <c r="I387" s="8"/>
      <c r="K387" s="35"/>
      <c r="L387" s="35"/>
    </row>
    <row r="388" spans="1:12" s="26" customFormat="1" ht="12.75">
      <c r="A388" s="27"/>
      <c r="B388" s="94"/>
      <c r="C388" s="41" t="s">
        <v>229</v>
      </c>
      <c r="D388" s="8">
        <v>188100</v>
      </c>
      <c r="E388" s="8">
        <f t="shared" si="11"/>
        <v>188100</v>
      </c>
      <c r="F388" s="8">
        <v>165900</v>
      </c>
      <c r="G388" s="8"/>
      <c r="H388" s="8"/>
      <c r="I388" s="8"/>
      <c r="K388" s="35"/>
      <c r="L388" s="35"/>
    </row>
    <row r="389" spans="1:12" s="26" customFormat="1" ht="12.75">
      <c r="A389" s="27"/>
      <c r="B389" s="94"/>
      <c r="C389" s="41" t="s">
        <v>230</v>
      </c>
      <c r="D389" s="8">
        <v>102700</v>
      </c>
      <c r="E389" s="8">
        <f t="shared" si="11"/>
        <v>102700</v>
      </c>
      <c r="F389" s="8">
        <v>97700</v>
      </c>
      <c r="G389" s="8"/>
      <c r="H389" s="8"/>
      <c r="I389" s="8"/>
      <c r="K389" s="35"/>
      <c r="L389" s="35"/>
    </row>
    <row r="390" spans="1:12" s="26" customFormat="1" ht="12.75">
      <c r="A390" s="27"/>
      <c r="B390" s="94"/>
      <c r="C390" s="41" t="s">
        <v>231</v>
      </c>
      <c r="D390" s="8">
        <v>241300</v>
      </c>
      <c r="E390" s="8">
        <f t="shared" si="11"/>
        <v>241300</v>
      </c>
      <c r="F390" s="8">
        <v>204600</v>
      </c>
      <c r="G390" s="8"/>
      <c r="H390" s="8"/>
      <c r="I390" s="8"/>
      <c r="K390" s="35"/>
      <c r="L390" s="35"/>
    </row>
    <row r="391" spans="1:12" s="26" customFormat="1" ht="12.75">
      <c r="A391" s="27"/>
      <c r="B391" s="94"/>
      <c r="C391" s="41" t="s">
        <v>232</v>
      </c>
      <c r="D391" s="8">
        <v>190400</v>
      </c>
      <c r="E391" s="8">
        <f t="shared" si="11"/>
        <v>190400</v>
      </c>
      <c r="F391" s="8">
        <v>163800</v>
      </c>
      <c r="G391" s="8"/>
      <c r="H391" s="8"/>
      <c r="I391" s="8"/>
      <c r="K391" s="35"/>
      <c r="L391" s="35"/>
    </row>
    <row r="392" spans="1:12" s="26" customFormat="1" ht="12.75">
      <c r="A392" s="27"/>
      <c r="B392" s="94"/>
      <c r="C392" s="41" t="s">
        <v>233</v>
      </c>
      <c r="D392" s="8">
        <v>139700</v>
      </c>
      <c r="E392" s="8">
        <f t="shared" si="11"/>
        <v>139700</v>
      </c>
      <c r="F392" s="8">
        <v>121800</v>
      </c>
      <c r="G392" s="8"/>
      <c r="H392" s="8"/>
      <c r="I392" s="8"/>
      <c r="K392" s="35"/>
      <c r="L392" s="35"/>
    </row>
    <row r="393" spans="1:12" s="26" customFormat="1" ht="12.75">
      <c r="A393" s="27"/>
      <c r="B393" s="94"/>
      <c r="C393" s="41" t="s">
        <v>234</v>
      </c>
      <c r="D393" s="8">
        <v>208700</v>
      </c>
      <c r="E393" s="8">
        <f t="shared" si="11"/>
        <v>208700</v>
      </c>
      <c r="F393" s="8">
        <v>184700</v>
      </c>
      <c r="G393" s="8"/>
      <c r="H393" s="8"/>
      <c r="I393" s="8"/>
      <c r="K393" s="35"/>
      <c r="L393" s="35"/>
    </row>
    <row r="394" spans="1:12" s="26" customFormat="1" ht="12.75">
      <c r="A394" s="27"/>
      <c r="B394" s="94"/>
      <c r="C394" s="41" t="s">
        <v>235</v>
      </c>
      <c r="D394" s="8">
        <v>190000</v>
      </c>
      <c r="E394" s="8">
        <f t="shared" si="11"/>
        <v>190000</v>
      </c>
      <c r="F394" s="8">
        <v>174300</v>
      </c>
      <c r="G394" s="8"/>
      <c r="H394" s="8"/>
      <c r="I394" s="8"/>
      <c r="K394" s="35"/>
      <c r="L394" s="35"/>
    </row>
    <row r="395" spans="1:12" s="26" customFormat="1" ht="12.75">
      <c r="A395" s="27"/>
      <c r="B395" s="94"/>
      <c r="C395" s="41" t="s">
        <v>237</v>
      </c>
      <c r="D395" s="8">
        <v>50900</v>
      </c>
      <c r="E395" s="8">
        <f t="shared" si="11"/>
        <v>50900</v>
      </c>
      <c r="F395" s="8">
        <v>45200</v>
      </c>
      <c r="G395" s="8"/>
      <c r="H395" s="8"/>
      <c r="I395" s="8"/>
      <c r="K395" s="35"/>
      <c r="L395" s="35"/>
    </row>
    <row r="396" spans="1:12" s="26" customFormat="1" ht="25.5">
      <c r="A396" s="27"/>
      <c r="B396" s="94"/>
      <c r="C396" s="41" t="s">
        <v>420</v>
      </c>
      <c r="D396" s="8">
        <v>51500</v>
      </c>
      <c r="E396" s="8">
        <f t="shared" si="11"/>
        <v>51500</v>
      </c>
      <c r="F396" s="8">
        <v>44200</v>
      </c>
      <c r="G396" s="8"/>
      <c r="H396" s="8"/>
      <c r="I396" s="8"/>
      <c r="K396" s="35"/>
      <c r="L396" s="35"/>
    </row>
    <row r="397" spans="1:12" s="26" customFormat="1" ht="12.75">
      <c r="A397" s="27"/>
      <c r="B397" s="94"/>
      <c r="C397" s="41" t="s">
        <v>238</v>
      </c>
      <c r="D397" s="8">
        <v>164000</v>
      </c>
      <c r="E397" s="8">
        <f t="shared" si="11"/>
        <v>164000</v>
      </c>
      <c r="F397" s="8">
        <v>142500</v>
      </c>
      <c r="G397" s="8"/>
      <c r="H397" s="8"/>
      <c r="I397" s="8"/>
      <c r="K397" s="35"/>
      <c r="L397" s="35"/>
    </row>
    <row r="398" spans="1:12" s="26" customFormat="1" ht="25.5">
      <c r="A398" s="27"/>
      <c r="B398" s="94"/>
      <c r="C398" s="41" t="s">
        <v>240</v>
      </c>
      <c r="D398" s="8">
        <v>425400</v>
      </c>
      <c r="E398" s="8">
        <f t="shared" si="11"/>
        <v>425400</v>
      </c>
      <c r="F398" s="8">
        <v>349100</v>
      </c>
      <c r="G398" s="8"/>
      <c r="H398" s="8"/>
      <c r="I398" s="8"/>
      <c r="K398" s="35"/>
      <c r="L398" s="35"/>
    </row>
    <row r="399" spans="1:12" s="26" customFormat="1" ht="25.5">
      <c r="A399" s="13"/>
      <c r="B399" s="94">
        <v>85406</v>
      </c>
      <c r="C399" s="45" t="s">
        <v>395</v>
      </c>
      <c r="D399" s="23">
        <f>D400</f>
        <v>2131100</v>
      </c>
      <c r="E399" s="23">
        <f t="shared" si="11"/>
        <v>2131100</v>
      </c>
      <c r="F399" s="23">
        <f>F400</f>
        <v>1934800</v>
      </c>
      <c r="G399" s="23">
        <f>G400</f>
        <v>0</v>
      </c>
      <c r="H399" s="23">
        <f>H400</f>
        <v>0</v>
      </c>
      <c r="I399" s="23">
        <f>I400</f>
        <v>0</v>
      </c>
      <c r="K399" s="35"/>
      <c r="L399" s="35"/>
    </row>
    <row r="400" spans="1:12" s="26" customFormat="1" ht="25.5">
      <c r="A400" s="13"/>
      <c r="B400" s="78"/>
      <c r="C400" s="41" t="s">
        <v>421</v>
      </c>
      <c r="D400" s="8">
        <v>2131100</v>
      </c>
      <c r="E400" s="8">
        <f t="shared" si="11"/>
        <v>2131100</v>
      </c>
      <c r="F400" s="8">
        <v>1934800</v>
      </c>
      <c r="G400" s="8"/>
      <c r="H400" s="8"/>
      <c r="I400" s="8"/>
      <c r="K400" s="35"/>
      <c r="L400" s="35"/>
    </row>
    <row r="401" spans="1:12" s="26" customFormat="1" ht="12.75">
      <c r="A401" s="27"/>
      <c r="B401" s="94">
        <v>85407</v>
      </c>
      <c r="C401" s="45" t="s">
        <v>333</v>
      </c>
      <c r="D401" s="23">
        <f>SUM(D402:D405)</f>
        <v>3801300</v>
      </c>
      <c r="E401" s="23">
        <f t="shared" si="11"/>
        <v>3801300</v>
      </c>
      <c r="F401" s="23">
        <f>SUM(F402:F405)</f>
        <v>3024000</v>
      </c>
      <c r="G401" s="23">
        <f>SUM(G402:G405)</f>
        <v>153200</v>
      </c>
      <c r="H401" s="23">
        <f>SUM(H402:H405)</f>
        <v>0</v>
      </c>
      <c r="I401" s="23">
        <f>SUM(I402:I405)</f>
        <v>0</v>
      </c>
      <c r="K401" s="35"/>
      <c r="L401" s="35"/>
    </row>
    <row r="402" spans="1:12" s="26" customFormat="1" ht="12.75">
      <c r="A402" s="27"/>
      <c r="B402" s="94"/>
      <c r="C402" s="41" t="s">
        <v>334</v>
      </c>
      <c r="D402" s="8">
        <v>789400</v>
      </c>
      <c r="E402" s="8">
        <f t="shared" si="11"/>
        <v>789400</v>
      </c>
      <c r="F402" s="8">
        <v>676200</v>
      </c>
      <c r="G402" s="8"/>
      <c r="H402" s="8"/>
      <c r="I402" s="8"/>
      <c r="K402" s="35"/>
      <c r="L402" s="35"/>
    </row>
    <row r="403" spans="1:12" s="26" customFormat="1" ht="12.75">
      <c r="A403" s="13"/>
      <c r="B403" s="78"/>
      <c r="C403" s="41" t="s">
        <v>335</v>
      </c>
      <c r="D403" s="5">
        <v>2704300</v>
      </c>
      <c r="E403" s="8">
        <f aca="true" t="shared" si="12" ref="E403:E458">D403-I403</f>
        <v>2704300</v>
      </c>
      <c r="F403" s="8">
        <v>2266500</v>
      </c>
      <c r="G403" s="5"/>
      <c r="H403" s="5"/>
      <c r="I403" s="5"/>
      <c r="K403" s="35"/>
      <c r="L403" s="35"/>
    </row>
    <row r="404" spans="1:12" s="26" customFormat="1" ht="25.5">
      <c r="A404" s="13"/>
      <c r="B404" s="78"/>
      <c r="C404" s="41" t="s">
        <v>336</v>
      </c>
      <c r="D404" s="5">
        <v>154400</v>
      </c>
      <c r="E404" s="8">
        <f t="shared" si="12"/>
        <v>154400</v>
      </c>
      <c r="F404" s="8">
        <v>81300</v>
      </c>
      <c r="G404" s="5"/>
      <c r="H404" s="5"/>
      <c r="I404" s="5"/>
      <c r="K404" s="35"/>
      <c r="L404" s="35"/>
    </row>
    <row r="405" spans="1:12" s="26" customFormat="1" ht="12.75">
      <c r="A405" s="13"/>
      <c r="B405" s="78"/>
      <c r="C405" s="41" t="s">
        <v>337</v>
      </c>
      <c r="D405" s="5">
        <v>153200</v>
      </c>
      <c r="E405" s="8">
        <f t="shared" si="12"/>
        <v>153200</v>
      </c>
      <c r="F405" s="8"/>
      <c r="G405" s="5">
        <v>153200</v>
      </c>
      <c r="H405" s="5"/>
      <c r="I405" s="5"/>
      <c r="K405" s="35"/>
      <c r="L405" s="35"/>
    </row>
    <row r="406" spans="1:12" s="26" customFormat="1" ht="12.75">
      <c r="A406" s="13"/>
      <c r="B406" s="94">
        <v>85410</v>
      </c>
      <c r="C406" s="45" t="s">
        <v>338</v>
      </c>
      <c r="D406" s="43">
        <f>SUM(D407:D409)</f>
        <v>1977600</v>
      </c>
      <c r="E406" s="23">
        <f t="shared" si="12"/>
        <v>1977600</v>
      </c>
      <c r="F406" s="43">
        <f>SUM(F407:F409)</f>
        <v>1185400</v>
      </c>
      <c r="G406" s="43">
        <f>SUM(G407:G409)</f>
        <v>424000</v>
      </c>
      <c r="H406" s="43">
        <f>SUM(H407:H409)</f>
        <v>0</v>
      </c>
      <c r="I406" s="43">
        <f>SUM(I407:I409)</f>
        <v>0</v>
      </c>
      <c r="K406" s="35"/>
      <c r="L406" s="35"/>
    </row>
    <row r="407" spans="1:12" s="26" customFormat="1" ht="12.75">
      <c r="A407" s="13"/>
      <c r="B407" s="78"/>
      <c r="C407" s="41" t="s">
        <v>339</v>
      </c>
      <c r="D407" s="5">
        <v>1179800</v>
      </c>
      <c r="E407" s="8">
        <f t="shared" si="12"/>
        <v>1179800</v>
      </c>
      <c r="F407" s="8">
        <v>891700</v>
      </c>
      <c r="G407" s="5"/>
      <c r="H407" s="5"/>
      <c r="I407" s="5"/>
      <c r="K407" s="35"/>
      <c r="L407" s="35"/>
    </row>
    <row r="408" spans="1:12" s="26" customFormat="1" ht="12.75">
      <c r="A408" s="13"/>
      <c r="B408" s="78"/>
      <c r="C408" s="41" t="s">
        <v>340</v>
      </c>
      <c r="D408" s="5">
        <v>373800</v>
      </c>
      <c r="E408" s="8">
        <f t="shared" si="12"/>
        <v>373800</v>
      </c>
      <c r="F408" s="8">
        <v>293700</v>
      </c>
      <c r="G408" s="5"/>
      <c r="H408" s="5"/>
      <c r="I408" s="5"/>
      <c r="K408" s="35"/>
      <c r="L408" s="35"/>
    </row>
    <row r="409" spans="1:12" s="26" customFormat="1" ht="12.75">
      <c r="A409" s="13"/>
      <c r="B409" s="78"/>
      <c r="C409" s="41" t="s">
        <v>341</v>
      </c>
      <c r="D409" s="5">
        <v>424000</v>
      </c>
      <c r="E409" s="8">
        <f t="shared" si="12"/>
        <v>424000</v>
      </c>
      <c r="F409" s="8"/>
      <c r="G409" s="5">
        <v>424000</v>
      </c>
      <c r="H409" s="5"/>
      <c r="I409" s="5"/>
      <c r="K409" s="35"/>
      <c r="L409" s="35"/>
    </row>
    <row r="410" spans="1:12" s="26" customFormat="1" ht="38.25">
      <c r="A410" s="13"/>
      <c r="B410" s="94">
        <v>85412</v>
      </c>
      <c r="C410" s="45" t="s">
        <v>83</v>
      </c>
      <c r="D410" s="43">
        <f>SUM(D411:D411)</f>
        <v>150000</v>
      </c>
      <c r="E410" s="23">
        <f t="shared" si="12"/>
        <v>150000</v>
      </c>
      <c r="F410" s="43">
        <f>SUM(F411:F411)</f>
        <v>0</v>
      </c>
      <c r="G410" s="43">
        <f>SUM(G411:G411)</f>
        <v>0</v>
      </c>
      <c r="H410" s="43">
        <f>SUM(H411:H411)</f>
        <v>0</v>
      </c>
      <c r="I410" s="43">
        <f>SUM(I411:I411)</f>
        <v>0</v>
      </c>
      <c r="K410" s="35"/>
      <c r="L410" s="35"/>
    </row>
    <row r="411" spans="1:12" s="26" customFormat="1" ht="12.75">
      <c r="A411" s="13"/>
      <c r="B411" s="78"/>
      <c r="C411" s="41" t="s">
        <v>86</v>
      </c>
      <c r="D411" s="5">
        <v>150000</v>
      </c>
      <c r="E411" s="8">
        <f t="shared" si="12"/>
        <v>150000</v>
      </c>
      <c r="F411" s="5"/>
      <c r="G411" s="5"/>
      <c r="H411" s="5"/>
      <c r="I411" s="5"/>
      <c r="K411" s="35"/>
      <c r="L411" s="35"/>
    </row>
    <row r="412" spans="1:12" s="26" customFormat="1" ht="12.75">
      <c r="A412" s="13"/>
      <c r="B412" s="94">
        <v>85415</v>
      </c>
      <c r="C412" s="45" t="s">
        <v>342</v>
      </c>
      <c r="D412" s="43">
        <f>SUM(D413:D413)</f>
        <v>100000</v>
      </c>
      <c r="E412" s="23">
        <f t="shared" si="12"/>
        <v>100000</v>
      </c>
      <c r="F412" s="43">
        <f>SUM(F413:F413)</f>
        <v>0</v>
      </c>
      <c r="G412" s="43">
        <f>SUM(G413:G413)</f>
        <v>0</v>
      </c>
      <c r="H412" s="43">
        <f>SUM(H413:H413)</f>
        <v>0</v>
      </c>
      <c r="I412" s="43">
        <f>SUM(I413:I413)</f>
        <v>0</v>
      </c>
      <c r="K412" s="35"/>
      <c r="L412" s="35"/>
    </row>
    <row r="413" spans="1:12" s="26" customFormat="1" ht="12.75">
      <c r="A413" s="13"/>
      <c r="B413" s="78"/>
      <c r="C413" s="41" t="s">
        <v>87</v>
      </c>
      <c r="D413" s="5">
        <v>100000</v>
      </c>
      <c r="E413" s="8">
        <f t="shared" si="12"/>
        <v>100000</v>
      </c>
      <c r="F413" s="5"/>
      <c r="G413" s="5"/>
      <c r="H413" s="5"/>
      <c r="I413" s="5"/>
      <c r="K413" s="35"/>
      <c r="L413" s="35"/>
    </row>
    <row r="414" spans="1:12" s="26" customFormat="1" ht="12.75">
      <c r="A414" s="13"/>
      <c r="B414" s="94">
        <v>85417</v>
      </c>
      <c r="C414" s="45" t="s">
        <v>343</v>
      </c>
      <c r="D414" s="43">
        <f>D415</f>
        <v>80800</v>
      </c>
      <c r="E414" s="23">
        <f t="shared" si="12"/>
        <v>80800</v>
      </c>
      <c r="F414" s="43">
        <f>F415</f>
        <v>75300</v>
      </c>
      <c r="G414" s="43">
        <f>G415</f>
        <v>0</v>
      </c>
      <c r="H414" s="43">
        <f>H415</f>
        <v>0</v>
      </c>
      <c r="I414" s="43">
        <f>I415</f>
        <v>0</v>
      </c>
      <c r="K414" s="35"/>
      <c r="L414" s="35"/>
    </row>
    <row r="415" spans="1:12" s="26" customFormat="1" ht="12.75">
      <c r="A415" s="13"/>
      <c r="B415" s="94"/>
      <c r="C415" s="41" t="s">
        <v>23</v>
      </c>
      <c r="D415" s="5">
        <v>80800</v>
      </c>
      <c r="E415" s="8">
        <f t="shared" si="12"/>
        <v>80800</v>
      </c>
      <c r="F415" s="8">
        <v>75300</v>
      </c>
      <c r="G415" s="5"/>
      <c r="H415" s="5"/>
      <c r="I415" s="5"/>
      <c r="K415" s="35"/>
      <c r="L415" s="35"/>
    </row>
    <row r="416" spans="1:12" s="26" customFormat="1" ht="12.75">
      <c r="A416" s="27"/>
      <c r="B416" s="94">
        <v>85446</v>
      </c>
      <c r="C416" s="45" t="s">
        <v>54</v>
      </c>
      <c r="D416" s="43">
        <f>D417</f>
        <v>50300</v>
      </c>
      <c r="E416" s="23">
        <f t="shared" si="12"/>
        <v>50300</v>
      </c>
      <c r="F416" s="43">
        <f>F417</f>
        <v>0</v>
      </c>
      <c r="G416" s="43">
        <f>G417</f>
        <v>0</v>
      </c>
      <c r="H416" s="43">
        <f>H417</f>
        <v>0</v>
      </c>
      <c r="I416" s="43">
        <f>I417</f>
        <v>0</v>
      </c>
      <c r="K416" s="35"/>
      <c r="L416" s="35"/>
    </row>
    <row r="417" spans="1:12" s="26" customFormat="1" ht="12.75">
      <c r="A417" s="27"/>
      <c r="B417" s="94"/>
      <c r="C417" s="41" t="s">
        <v>31</v>
      </c>
      <c r="D417" s="5">
        <v>50300</v>
      </c>
      <c r="E417" s="8">
        <f t="shared" si="12"/>
        <v>50300</v>
      </c>
      <c r="F417" s="5"/>
      <c r="G417" s="5"/>
      <c r="H417" s="5"/>
      <c r="I417" s="5"/>
      <c r="K417" s="35"/>
      <c r="L417" s="35"/>
    </row>
    <row r="418" spans="1:12" s="26" customFormat="1" ht="12.75">
      <c r="A418" s="13"/>
      <c r="B418" s="94">
        <v>85495</v>
      </c>
      <c r="C418" s="45" t="s">
        <v>190</v>
      </c>
      <c r="D418" s="43">
        <f>SUM(D419:D421)</f>
        <v>106300</v>
      </c>
      <c r="E418" s="23">
        <f t="shared" si="12"/>
        <v>106300</v>
      </c>
      <c r="F418" s="43">
        <f>SUM(F419:F421)</f>
        <v>0</v>
      </c>
      <c r="G418" s="43">
        <f>SUM(G419:G421)</f>
        <v>0</v>
      </c>
      <c r="H418" s="43">
        <f>SUM(H419:H421)</f>
        <v>0</v>
      </c>
      <c r="I418" s="43">
        <f>SUM(I419:I421)</f>
        <v>0</v>
      </c>
      <c r="K418" s="35"/>
      <c r="L418" s="35"/>
    </row>
    <row r="419" spans="1:12" s="26" customFormat="1" ht="25.5">
      <c r="A419" s="13"/>
      <c r="B419" s="94"/>
      <c r="C419" s="41" t="s">
        <v>6</v>
      </c>
      <c r="D419" s="5">
        <v>25000</v>
      </c>
      <c r="E419" s="8">
        <f t="shared" si="12"/>
        <v>25000</v>
      </c>
      <c r="F419" s="5"/>
      <c r="G419" s="5"/>
      <c r="H419" s="5"/>
      <c r="I419" s="5"/>
      <c r="K419" s="35"/>
      <c r="L419" s="35"/>
    </row>
    <row r="420" spans="1:12" s="26" customFormat="1" ht="12.75">
      <c r="A420" s="13"/>
      <c r="B420" s="94"/>
      <c r="C420" s="41" t="s">
        <v>384</v>
      </c>
      <c r="D420" s="5">
        <v>30000</v>
      </c>
      <c r="E420" s="8">
        <f t="shared" si="12"/>
        <v>30000</v>
      </c>
      <c r="F420" s="5"/>
      <c r="G420" s="5"/>
      <c r="H420" s="5"/>
      <c r="I420" s="5"/>
      <c r="K420" s="35"/>
      <c r="L420" s="35"/>
    </row>
    <row r="421" spans="1:12" s="26" customFormat="1" ht="25.5">
      <c r="A421" s="13"/>
      <c r="B421" s="94"/>
      <c r="C421" s="41" t="s">
        <v>169</v>
      </c>
      <c r="D421" s="5">
        <v>51300</v>
      </c>
      <c r="E421" s="8">
        <f t="shared" si="12"/>
        <v>51300</v>
      </c>
      <c r="F421" s="5"/>
      <c r="G421" s="5"/>
      <c r="H421" s="5"/>
      <c r="I421" s="5"/>
      <c r="K421" s="35"/>
      <c r="L421" s="35"/>
    </row>
    <row r="422" spans="1:12" s="26" customFormat="1" ht="25.5">
      <c r="A422" s="17">
        <v>900</v>
      </c>
      <c r="B422" s="71"/>
      <c r="C422" s="98" t="s">
        <v>130</v>
      </c>
      <c r="D422" s="18">
        <f>D423+D430+D432+D434+D440+D442+D445+D447</f>
        <v>150462800</v>
      </c>
      <c r="E422" s="18">
        <f t="shared" si="12"/>
        <v>11342300</v>
      </c>
      <c r="F422" s="18">
        <f>F423+F430+F432+F434+F440+F442+F445+F447</f>
        <v>2151300</v>
      </c>
      <c r="G422" s="18">
        <f>G423+G430+G432+G434+G440+G442+G445+G447</f>
        <v>0</v>
      </c>
      <c r="H422" s="18">
        <f>H423+H430+H432+H434+H440+H442+H445+H447</f>
        <v>350000</v>
      </c>
      <c r="I422" s="18">
        <f>I423+I430+I432+I434+I440+I442+I445+I447</f>
        <v>139120500</v>
      </c>
      <c r="K422" s="35"/>
      <c r="L422" s="35"/>
    </row>
    <row r="423" spans="1:12" s="26" customFormat="1" ht="12.75">
      <c r="A423" s="27"/>
      <c r="B423" s="94">
        <v>90001</v>
      </c>
      <c r="C423" s="45" t="s">
        <v>84</v>
      </c>
      <c r="D423" s="23">
        <f>SUM(D424:D429)</f>
        <v>124907500</v>
      </c>
      <c r="E423" s="23">
        <f t="shared" si="12"/>
        <v>0</v>
      </c>
      <c r="F423" s="23">
        <f>SUM(F424:F429)</f>
        <v>0</v>
      </c>
      <c r="G423" s="23">
        <f>SUM(G424:G429)</f>
        <v>0</v>
      </c>
      <c r="H423" s="23">
        <f>SUM(H424:H429)</f>
        <v>0</v>
      </c>
      <c r="I423" s="23">
        <f>SUM(I424:I429)</f>
        <v>124907500</v>
      </c>
      <c r="K423" s="35"/>
      <c r="L423" s="35"/>
    </row>
    <row r="424" spans="1:12" s="15" customFormat="1" ht="51">
      <c r="A424" s="13"/>
      <c r="B424" s="78"/>
      <c r="C424" s="41" t="s">
        <v>499</v>
      </c>
      <c r="D424" s="8">
        <v>18387703</v>
      </c>
      <c r="E424" s="8">
        <f t="shared" si="12"/>
        <v>0</v>
      </c>
      <c r="F424" s="8"/>
      <c r="G424" s="8"/>
      <c r="H424" s="8"/>
      <c r="I424" s="8">
        <v>18387703</v>
      </c>
      <c r="K424" s="35"/>
      <c r="L424" s="35"/>
    </row>
    <row r="425" spans="1:12" s="15" customFormat="1" ht="89.25">
      <c r="A425" s="13"/>
      <c r="B425" s="78"/>
      <c r="C425" s="41" t="s">
        <v>500</v>
      </c>
      <c r="D425" s="8">
        <v>37713937</v>
      </c>
      <c r="E425" s="8">
        <f t="shared" si="12"/>
        <v>0</v>
      </c>
      <c r="F425" s="8"/>
      <c r="G425" s="8"/>
      <c r="H425" s="8"/>
      <c r="I425" s="8">
        <v>37713937</v>
      </c>
      <c r="K425" s="35"/>
      <c r="L425" s="35"/>
    </row>
    <row r="426" spans="1:12" s="15" customFormat="1" ht="63.75">
      <c r="A426" s="13"/>
      <c r="B426" s="78"/>
      <c r="C426" s="41" t="s">
        <v>501</v>
      </c>
      <c r="D426" s="8">
        <v>27415610</v>
      </c>
      <c r="E426" s="8">
        <f t="shared" si="12"/>
        <v>0</v>
      </c>
      <c r="F426" s="8"/>
      <c r="G426" s="8"/>
      <c r="H426" s="8"/>
      <c r="I426" s="8">
        <v>27415610</v>
      </c>
      <c r="K426" s="35"/>
      <c r="L426" s="35"/>
    </row>
    <row r="427" spans="1:12" s="15" customFormat="1" ht="76.5">
      <c r="A427" s="13"/>
      <c r="B427" s="78"/>
      <c r="C427" s="41" t="s">
        <v>502</v>
      </c>
      <c r="D427" s="8">
        <v>34206614</v>
      </c>
      <c r="E427" s="8">
        <f t="shared" si="12"/>
        <v>0</v>
      </c>
      <c r="F427" s="8"/>
      <c r="G427" s="8"/>
      <c r="H427" s="8"/>
      <c r="I427" s="8">
        <v>34206614</v>
      </c>
      <c r="K427" s="35"/>
      <c r="L427" s="35"/>
    </row>
    <row r="428" spans="1:12" s="15" customFormat="1" ht="38.25">
      <c r="A428" s="13"/>
      <c r="B428" s="78"/>
      <c r="C428" s="41" t="s">
        <v>503</v>
      </c>
      <c r="D428" s="8">
        <v>804964</v>
      </c>
      <c r="E428" s="8">
        <f t="shared" si="12"/>
        <v>0</v>
      </c>
      <c r="F428" s="8"/>
      <c r="G428" s="8"/>
      <c r="H428" s="8"/>
      <c r="I428" s="8">
        <v>804964</v>
      </c>
      <c r="K428" s="35"/>
      <c r="L428" s="35"/>
    </row>
    <row r="429" spans="1:12" s="15" customFormat="1" ht="25.5">
      <c r="A429" s="13"/>
      <c r="B429" s="78"/>
      <c r="C429" s="41" t="s">
        <v>504</v>
      </c>
      <c r="D429" s="8">
        <v>6378672</v>
      </c>
      <c r="E429" s="8">
        <f t="shared" si="12"/>
        <v>0</v>
      </c>
      <c r="F429" s="8"/>
      <c r="G429" s="8"/>
      <c r="H429" s="8"/>
      <c r="I429" s="8">
        <v>6378672</v>
      </c>
      <c r="K429" s="35"/>
      <c r="L429" s="35"/>
    </row>
    <row r="430" spans="1:12" s="26" customFormat="1" ht="12.75">
      <c r="A430" s="27"/>
      <c r="B430" s="94">
        <v>90002</v>
      </c>
      <c r="C430" s="45" t="s">
        <v>364</v>
      </c>
      <c r="D430" s="23">
        <f>D431</f>
        <v>15000</v>
      </c>
      <c r="E430" s="23">
        <f>D430-I430</f>
        <v>15000</v>
      </c>
      <c r="F430" s="23">
        <f>F431</f>
        <v>0</v>
      </c>
      <c r="G430" s="23">
        <f>G431</f>
        <v>0</v>
      </c>
      <c r="H430" s="23">
        <f>H431</f>
        <v>0</v>
      </c>
      <c r="I430" s="23">
        <f>I431</f>
        <v>0</v>
      </c>
      <c r="K430" s="35"/>
      <c r="L430" s="35"/>
    </row>
    <row r="431" spans="1:12" s="15" customFormat="1" ht="12.75">
      <c r="A431" s="13"/>
      <c r="B431" s="78"/>
      <c r="C431" s="41" t="s">
        <v>365</v>
      </c>
      <c r="D431" s="8">
        <v>15000</v>
      </c>
      <c r="E431" s="8">
        <f>D431-I431</f>
        <v>15000</v>
      </c>
      <c r="F431" s="8"/>
      <c r="G431" s="8"/>
      <c r="H431" s="8"/>
      <c r="I431" s="8"/>
      <c r="K431" s="35"/>
      <c r="L431" s="35"/>
    </row>
    <row r="432" spans="1:12" s="26" customFormat="1" ht="12.75">
      <c r="A432" s="27"/>
      <c r="B432" s="94">
        <v>90003</v>
      </c>
      <c r="C432" s="45" t="s">
        <v>344</v>
      </c>
      <c r="D432" s="23">
        <f>D433</f>
        <v>3050000</v>
      </c>
      <c r="E432" s="23">
        <f t="shared" si="12"/>
        <v>3050000</v>
      </c>
      <c r="F432" s="23">
        <f>F433</f>
        <v>0</v>
      </c>
      <c r="G432" s="23">
        <f>G433</f>
        <v>0</v>
      </c>
      <c r="H432" s="23">
        <f>H433</f>
        <v>0</v>
      </c>
      <c r="I432" s="23">
        <f>I433</f>
        <v>0</v>
      </c>
      <c r="K432" s="35"/>
      <c r="L432" s="35"/>
    </row>
    <row r="433" spans="1:12" s="15" customFormat="1" ht="12.75">
      <c r="A433" s="13"/>
      <c r="B433" s="78"/>
      <c r="C433" s="41" t="s">
        <v>88</v>
      </c>
      <c r="D433" s="8">
        <v>3050000</v>
      </c>
      <c r="E433" s="8">
        <f t="shared" si="12"/>
        <v>3050000</v>
      </c>
      <c r="F433" s="8"/>
      <c r="G433" s="8"/>
      <c r="H433" s="8"/>
      <c r="I433" s="8"/>
      <c r="K433" s="35"/>
      <c r="L433" s="35"/>
    </row>
    <row r="434" spans="1:12" s="26" customFormat="1" ht="12.75">
      <c r="A434" s="27"/>
      <c r="B434" s="94">
        <v>90004</v>
      </c>
      <c r="C434" s="45" t="s">
        <v>345</v>
      </c>
      <c r="D434" s="23">
        <f>SUM(D435:D439)</f>
        <v>1740000</v>
      </c>
      <c r="E434" s="23">
        <f t="shared" si="12"/>
        <v>1740000</v>
      </c>
      <c r="F434" s="23">
        <f>SUM(F435:F439)</f>
        <v>0</v>
      </c>
      <c r="G434" s="23">
        <f>SUM(G435:G439)</f>
        <v>0</v>
      </c>
      <c r="H434" s="23">
        <f>SUM(H435:H439)</f>
        <v>0</v>
      </c>
      <c r="I434" s="23">
        <f>SUM(I435:I439)</f>
        <v>0</v>
      </c>
      <c r="K434" s="35"/>
      <c r="L434" s="35"/>
    </row>
    <row r="435" spans="1:12" s="15" customFormat="1" ht="12.75">
      <c r="A435" s="13"/>
      <c r="B435" s="94"/>
      <c r="C435" s="41" t="s">
        <v>69</v>
      </c>
      <c r="D435" s="8">
        <v>1100000</v>
      </c>
      <c r="E435" s="8">
        <f t="shared" si="12"/>
        <v>1100000</v>
      </c>
      <c r="F435" s="8"/>
      <c r="G435" s="8"/>
      <c r="H435" s="8"/>
      <c r="I435" s="8"/>
      <c r="K435" s="35"/>
      <c r="L435" s="35"/>
    </row>
    <row r="436" spans="1:12" s="15" customFormat="1" ht="25.5">
      <c r="A436" s="13"/>
      <c r="B436" s="94"/>
      <c r="C436" s="41" t="s">
        <v>10</v>
      </c>
      <c r="D436" s="8">
        <v>310000</v>
      </c>
      <c r="E436" s="8">
        <f t="shared" si="12"/>
        <v>310000</v>
      </c>
      <c r="F436" s="8"/>
      <c r="G436" s="8"/>
      <c r="H436" s="8"/>
      <c r="I436" s="8"/>
      <c r="K436" s="35"/>
      <c r="L436" s="35"/>
    </row>
    <row r="437" spans="1:12" s="15" customFormat="1" ht="12.75">
      <c r="A437" s="13"/>
      <c r="B437" s="94"/>
      <c r="C437" s="41" t="s">
        <v>422</v>
      </c>
      <c r="D437" s="8">
        <v>20000</v>
      </c>
      <c r="E437" s="8">
        <f t="shared" si="12"/>
        <v>20000</v>
      </c>
      <c r="F437" s="8"/>
      <c r="G437" s="8"/>
      <c r="H437" s="8"/>
      <c r="I437" s="8"/>
      <c r="K437" s="35"/>
      <c r="L437" s="35"/>
    </row>
    <row r="438" spans="1:12" s="15" customFormat="1" ht="12.75">
      <c r="A438" s="13"/>
      <c r="B438" s="94"/>
      <c r="C438" s="41" t="s">
        <v>423</v>
      </c>
      <c r="D438" s="8">
        <v>60000</v>
      </c>
      <c r="E438" s="8">
        <f t="shared" si="12"/>
        <v>60000</v>
      </c>
      <c r="F438" s="8"/>
      <c r="G438" s="8"/>
      <c r="H438" s="8"/>
      <c r="I438" s="8"/>
      <c r="K438" s="35"/>
      <c r="L438" s="35"/>
    </row>
    <row r="439" spans="1:12" s="15" customFormat="1" ht="12.75">
      <c r="A439" s="13"/>
      <c r="B439" s="94"/>
      <c r="C439" s="41" t="s">
        <v>424</v>
      </c>
      <c r="D439" s="8">
        <v>250000</v>
      </c>
      <c r="E439" s="8">
        <f t="shared" si="12"/>
        <v>250000</v>
      </c>
      <c r="F439" s="8"/>
      <c r="G439" s="8"/>
      <c r="H439" s="8"/>
      <c r="I439" s="8"/>
      <c r="K439" s="35"/>
      <c r="L439" s="35"/>
    </row>
    <row r="440" spans="1:12" s="15" customFormat="1" ht="12.75">
      <c r="A440" s="13"/>
      <c r="B440" s="94">
        <v>90013</v>
      </c>
      <c r="C440" s="45" t="s">
        <v>346</v>
      </c>
      <c r="D440" s="23">
        <f>SUM(D441:D441)</f>
        <v>197600</v>
      </c>
      <c r="E440" s="23">
        <f t="shared" si="12"/>
        <v>197600</v>
      </c>
      <c r="F440" s="23">
        <f>SUM(F441:F441)</f>
        <v>106600</v>
      </c>
      <c r="G440" s="23">
        <f>SUM(G441:G441)</f>
        <v>0</v>
      </c>
      <c r="H440" s="23">
        <f>SUM(H441:H441)</f>
        <v>0</v>
      </c>
      <c r="I440" s="23">
        <f>SUM(I441:I441)</f>
        <v>0</v>
      </c>
      <c r="K440" s="35"/>
      <c r="L440" s="35"/>
    </row>
    <row r="441" spans="1:12" s="15" customFormat="1" ht="25.5">
      <c r="A441" s="13"/>
      <c r="B441" s="78"/>
      <c r="C441" s="46" t="s">
        <v>70</v>
      </c>
      <c r="D441" s="8">
        <v>197600</v>
      </c>
      <c r="E441" s="8">
        <f t="shared" si="12"/>
        <v>197600</v>
      </c>
      <c r="F441" s="8">
        <v>106600</v>
      </c>
      <c r="G441" s="8"/>
      <c r="H441" s="8"/>
      <c r="I441" s="8"/>
      <c r="K441" s="35"/>
      <c r="L441" s="35"/>
    </row>
    <row r="442" spans="1:12" s="26" customFormat="1" ht="12.75">
      <c r="A442" s="27"/>
      <c r="B442" s="94">
        <v>90015</v>
      </c>
      <c r="C442" s="45" t="s">
        <v>347</v>
      </c>
      <c r="D442" s="23">
        <f>SUM(D443:D444)</f>
        <v>2950000</v>
      </c>
      <c r="E442" s="23">
        <f t="shared" si="12"/>
        <v>2850000</v>
      </c>
      <c r="F442" s="23">
        <f>SUM(F443:F444)</f>
        <v>0</v>
      </c>
      <c r="G442" s="23">
        <f>SUM(G443:G444)</f>
        <v>0</v>
      </c>
      <c r="H442" s="23">
        <f>SUM(H443:H444)</f>
        <v>0</v>
      </c>
      <c r="I442" s="23">
        <f>SUM(I443:I444)</f>
        <v>100000</v>
      </c>
      <c r="K442" s="35"/>
      <c r="L442" s="35"/>
    </row>
    <row r="443" spans="1:12" s="15" customFormat="1" ht="12.75">
      <c r="A443" s="13"/>
      <c r="B443" s="94"/>
      <c r="C443" s="41" t="s">
        <v>89</v>
      </c>
      <c r="D443" s="8">
        <v>2850000</v>
      </c>
      <c r="E443" s="8">
        <f t="shared" si="12"/>
        <v>2850000</v>
      </c>
      <c r="F443" s="8"/>
      <c r="G443" s="8"/>
      <c r="H443" s="8"/>
      <c r="I443" s="8"/>
      <c r="K443" s="35"/>
      <c r="L443" s="35"/>
    </row>
    <row r="444" spans="1:12" s="15" customFormat="1" ht="12.75">
      <c r="A444" s="13"/>
      <c r="B444" s="94"/>
      <c r="C444" s="47" t="s">
        <v>475</v>
      </c>
      <c r="D444" s="8">
        <v>100000</v>
      </c>
      <c r="E444" s="8">
        <f t="shared" si="12"/>
        <v>0</v>
      </c>
      <c r="F444" s="8"/>
      <c r="G444" s="8"/>
      <c r="H444" s="8"/>
      <c r="I444" s="8">
        <v>100000</v>
      </c>
      <c r="K444" s="35"/>
      <c r="L444" s="35"/>
    </row>
    <row r="445" spans="1:12" s="26" customFormat="1" ht="12.75">
      <c r="A445" s="27"/>
      <c r="B445" s="94">
        <v>90017</v>
      </c>
      <c r="C445" s="45" t="s">
        <v>348</v>
      </c>
      <c r="D445" s="23">
        <f>SUM(D446:D446)</f>
        <v>1561000</v>
      </c>
      <c r="E445" s="23">
        <f t="shared" si="12"/>
        <v>1561000</v>
      </c>
      <c r="F445" s="23">
        <f>SUM(F446:F446)</f>
        <v>1311000</v>
      </c>
      <c r="G445" s="23">
        <f>SUM(G446:G446)</f>
        <v>0</v>
      </c>
      <c r="H445" s="23">
        <f>SUM(H446:H446)</f>
        <v>0</v>
      </c>
      <c r="I445" s="23">
        <f>SUM(I446:I446)</f>
        <v>0</v>
      </c>
      <c r="K445" s="35"/>
      <c r="L445" s="35"/>
    </row>
    <row r="446" spans="1:12" s="15" customFormat="1" ht="12.75">
      <c r="A446" s="13"/>
      <c r="B446" s="94"/>
      <c r="C446" s="46" t="s">
        <v>21</v>
      </c>
      <c r="D446" s="8">
        <v>1561000</v>
      </c>
      <c r="E446" s="8">
        <f t="shared" si="12"/>
        <v>1561000</v>
      </c>
      <c r="F446" s="8">
        <v>1311000</v>
      </c>
      <c r="G446" s="8"/>
      <c r="H446" s="8"/>
      <c r="I446" s="8"/>
      <c r="K446" s="35"/>
      <c r="L446" s="35"/>
    </row>
    <row r="447" spans="1:12" s="26" customFormat="1" ht="12.75">
      <c r="A447" s="27"/>
      <c r="B447" s="94">
        <v>90095</v>
      </c>
      <c r="C447" s="45" t="s">
        <v>190</v>
      </c>
      <c r="D447" s="23">
        <f>SUM(D448:D470)</f>
        <v>16041700</v>
      </c>
      <c r="E447" s="23">
        <f t="shared" si="12"/>
        <v>1928700</v>
      </c>
      <c r="F447" s="23">
        <f>SUM(F448:F470)</f>
        <v>733700</v>
      </c>
      <c r="G447" s="23">
        <f>SUM(G448:G470)</f>
        <v>0</v>
      </c>
      <c r="H447" s="23">
        <f>SUM(H448:H470)</f>
        <v>350000</v>
      </c>
      <c r="I447" s="23">
        <f>SUM(I448:I470)</f>
        <v>14113000</v>
      </c>
      <c r="K447" s="35"/>
      <c r="L447" s="35"/>
    </row>
    <row r="448" spans="1:12" s="15" customFormat="1" ht="12.75">
      <c r="A448" s="13"/>
      <c r="B448" s="78"/>
      <c r="C448" s="41" t="s">
        <v>369</v>
      </c>
      <c r="D448" s="8">
        <v>77600</v>
      </c>
      <c r="E448" s="8">
        <f t="shared" si="12"/>
        <v>77600</v>
      </c>
      <c r="F448" s="8"/>
      <c r="G448" s="8"/>
      <c r="H448" s="8"/>
      <c r="I448" s="8"/>
      <c r="K448" s="35"/>
      <c r="L448" s="35"/>
    </row>
    <row r="449" spans="1:12" s="15" customFormat="1" ht="12.75">
      <c r="A449" s="13"/>
      <c r="B449" s="78"/>
      <c r="C449" s="41" t="s">
        <v>425</v>
      </c>
      <c r="D449" s="8">
        <v>33000</v>
      </c>
      <c r="E449" s="8">
        <f t="shared" si="12"/>
        <v>33000</v>
      </c>
      <c r="F449" s="8"/>
      <c r="G449" s="8"/>
      <c r="H449" s="8"/>
      <c r="I449" s="8"/>
      <c r="K449" s="35"/>
      <c r="L449" s="35"/>
    </row>
    <row r="450" spans="1:12" s="15" customFormat="1" ht="12.75">
      <c r="A450" s="13"/>
      <c r="B450" s="78"/>
      <c r="C450" s="41" t="s">
        <v>90</v>
      </c>
      <c r="D450" s="8">
        <v>5000</v>
      </c>
      <c r="E450" s="8">
        <f t="shared" si="12"/>
        <v>5000</v>
      </c>
      <c r="F450" s="8"/>
      <c r="G450" s="8"/>
      <c r="H450" s="8"/>
      <c r="I450" s="8"/>
      <c r="K450" s="35"/>
      <c r="L450" s="35"/>
    </row>
    <row r="451" spans="1:12" s="15" customFormat="1" ht="12.75">
      <c r="A451" s="13"/>
      <c r="B451" s="78"/>
      <c r="C451" s="41" t="s">
        <v>91</v>
      </c>
      <c r="D451" s="8">
        <v>4000</v>
      </c>
      <c r="E451" s="8">
        <f t="shared" si="12"/>
        <v>4000</v>
      </c>
      <c r="F451" s="8"/>
      <c r="G451" s="8"/>
      <c r="H451" s="8"/>
      <c r="I451" s="8"/>
      <c r="K451" s="35"/>
      <c r="L451" s="35"/>
    </row>
    <row r="452" spans="1:12" s="15" customFormat="1" ht="12.75">
      <c r="A452" s="13"/>
      <c r="B452" s="78"/>
      <c r="C452" s="41" t="s">
        <v>92</v>
      </c>
      <c r="D452" s="8">
        <v>20000</v>
      </c>
      <c r="E452" s="8">
        <f t="shared" si="12"/>
        <v>20000</v>
      </c>
      <c r="F452" s="8"/>
      <c r="G452" s="8"/>
      <c r="H452" s="8"/>
      <c r="I452" s="8"/>
      <c r="K452" s="35"/>
      <c r="L452" s="35"/>
    </row>
    <row r="453" spans="1:12" s="15" customFormat="1" ht="12.75">
      <c r="A453" s="13"/>
      <c r="B453" s="78"/>
      <c r="C453" s="41" t="s">
        <v>71</v>
      </c>
      <c r="D453" s="8">
        <v>10000</v>
      </c>
      <c r="E453" s="8">
        <f t="shared" si="12"/>
        <v>10000</v>
      </c>
      <c r="F453" s="8"/>
      <c r="G453" s="8"/>
      <c r="H453" s="8"/>
      <c r="I453" s="8"/>
      <c r="K453" s="35"/>
      <c r="L453" s="35"/>
    </row>
    <row r="454" spans="1:12" s="15" customFormat="1" ht="25.5">
      <c r="A454" s="13"/>
      <c r="B454" s="78"/>
      <c r="C454" s="41" t="s">
        <v>49</v>
      </c>
      <c r="D454" s="8">
        <v>12000</v>
      </c>
      <c r="E454" s="8">
        <f t="shared" si="12"/>
        <v>12000</v>
      </c>
      <c r="F454" s="8"/>
      <c r="G454" s="8"/>
      <c r="H454" s="8"/>
      <c r="I454" s="8"/>
      <c r="K454" s="35"/>
      <c r="L454" s="35"/>
    </row>
    <row r="455" spans="1:12" s="15" customFormat="1" ht="12.75" customHeight="1">
      <c r="A455" s="13"/>
      <c r="B455" s="78"/>
      <c r="C455" s="41" t="s">
        <v>50</v>
      </c>
      <c r="D455" s="8">
        <v>11000</v>
      </c>
      <c r="E455" s="8">
        <f t="shared" si="12"/>
        <v>11000</v>
      </c>
      <c r="F455" s="8"/>
      <c r="G455" s="8"/>
      <c r="H455" s="8"/>
      <c r="I455" s="8"/>
      <c r="K455" s="35"/>
      <c r="L455" s="35"/>
    </row>
    <row r="456" spans="1:12" s="15" customFormat="1" ht="25.5">
      <c r="A456" s="13"/>
      <c r="B456" s="78"/>
      <c r="C456" s="41" t="s">
        <v>354</v>
      </c>
      <c r="D456" s="8">
        <v>112000</v>
      </c>
      <c r="E456" s="8">
        <f t="shared" si="12"/>
        <v>112000</v>
      </c>
      <c r="F456" s="8"/>
      <c r="G456" s="8"/>
      <c r="H456" s="8"/>
      <c r="I456" s="8"/>
      <c r="K456" s="35"/>
      <c r="L456" s="35"/>
    </row>
    <row r="457" spans="1:12" s="15" customFormat="1" ht="25.5">
      <c r="A457" s="13"/>
      <c r="B457" s="78"/>
      <c r="C457" s="41" t="s">
        <v>529</v>
      </c>
      <c r="D457" s="8">
        <v>1135000</v>
      </c>
      <c r="E457" s="8">
        <f t="shared" si="12"/>
        <v>1135000</v>
      </c>
      <c r="F457" s="8">
        <v>733700</v>
      </c>
      <c r="G457" s="8"/>
      <c r="H457" s="8"/>
      <c r="I457" s="8"/>
      <c r="K457" s="35"/>
      <c r="L457" s="35"/>
    </row>
    <row r="458" spans="1:12" s="15" customFormat="1" ht="25.5">
      <c r="A458" s="13"/>
      <c r="B458" s="94"/>
      <c r="C458" s="47" t="s">
        <v>442</v>
      </c>
      <c r="D458" s="8">
        <v>159100</v>
      </c>
      <c r="E458" s="8">
        <f t="shared" si="12"/>
        <v>159100</v>
      </c>
      <c r="F458" s="8"/>
      <c r="G458" s="8"/>
      <c r="H458" s="8"/>
      <c r="I458" s="8"/>
      <c r="K458" s="35"/>
      <c r="L458" s="35"/>
    </row>
    <row r="459" spans="1:12" s="15" customFormat="1" ht="12.75">
      <c r="A459" s="13"/>
      <c r="B459" s="78"/>
      <c r="C459" s="47" t="s">
        <v>476</v>
      </c>
      <c r="D459" s="5">
        <v>813000</v>
      </c>
      <c r="E459" s="8">
        <f aca="true" t="shared" si="13" ref="E459:E511">D459-I459</f>
        <v>0</v>
      </c>
      <c r="F459" s="8"/>
      <c r="G459" s="8"/>
      <c r="H459" s="8"/>
      <c r="I459" s="5">
        <v>813000</v>
      </c>
      <c r="K459" s="35"/>
      <c r="L459" s="35"/>
    </row>
    <row r="460" spans="1:12" s="15" customFormat="1" ht="12.75">
      <c r="A460" s="13"/>
      <c r="B460" s="78"/>
      <c r="C460" s="47" t="s">
        <v>477</v>
      </c>
      <c r="D460" s="5">
        <v>1000000</v>
      </c>
      <c r="E460" s="8">
        <f t="shared" si="13"/>
        <v>0</v>
      </c>
      <c r="F460" s="8"/>
      <c r="G460" s="8"/>
      <c r="H460" s="8"/>
      <c r="I460" s="5">
        <v>1000000</v>
      </c>
      <c r="K460" s="35"/>
      <c r="L460" s="35"/>
    </row>
    <row r="461" spans="1:12" s="15" customFormat="1" ht="25.5">
      <c r="A461" s="13"/>
      <c r="B461" s="78"/>
      <c r="C461" s="47" t="s">
        <v>478</v>
      </c>
      <c r="D461" s="5">
        <v>200000</v>
      </c>
      <c r="E461" s="8">
        <f t="shared" si="13"/>
        <v>0</v>
      </c>
      <c r="F461" s="8"/>
      <c r="G461" s="8"/>
      <c r="H461" s="8"/>
      <c r="I461" s="5">
        <v>200000</v>
      </c>
      <c r="K461" s="35"/>
      <c r="L461" s="35"/>
    </row>
    <row r="462" spans="1:12" s="15" customFormat="1" ht="38.25">
      <c r="A462" s="13"/>
      <c r="B462" s="78"/>
      <c r="C462" s="47" t="s">
        <v>479</v>
      </c>
      <c r="D462" s="5">
        <v>120000</v>
      </c>
      <c r="E462" s="8">
        <f t="shared" si="13"/>
        <v>0</v>
      </c>
      <c r="F462" s="8"/>
      <c r="G462" s="8"/>
      <c r="H462" s="8"/>
      <c r="I462" s="5">
        <v>120000</v>
      </c>
      <c r="K462" s="35"/>
      <c r="L462" s="35"/>
    </row>
    <row r="463" spans="1:12" s="15" customFormat="1" ht="38.25">
      <c r="A463" s="13"/>
      <c r="B463" s="78"/>
      <c r="C463" s="47" t="s">
        <v>480</v>
      </c>
      <c r="D463" s="5">
        <v>180000</v>
      </c>
      <c r="E463" s="8">
        <f t="shared" si="13"/>
        <v>0</v>
      </c>
      <c r="F463" s="8"/>
      <c r="G463" s="8"/>
      <c r="H463" s="8"/>
      <c r="I463" s="5">
        <v>180000</v>
      </c>
      <c r="K463" s="35"/>
      <c r="L463" s="35"/>
    </row>
    <row r="464" spans="1:12" s="15" customFormat="1" ht="25.5">
      <c r="A464" s="13"/>
      <c r="B464" s="94"/>
      <c r="C464" s="47" t="s">
        <v>481</v>
      </c>
      <c r="D464" s="5">
        <v>1300000</v>
      </c>
      <c r="E464" s="8">
        <f t="shared" si="13"/>
        <v>0</v>
      </c>
      <c r="F464" s="8"/>
      <c r="G464" s="8"/>
      <c r="H464" s="8"/>
      <c r="I464" s="5">
        <v>1300000</v>
      </c>
      <c r="K464" s="35"/>
      <c r="L464" s="35"/>
    </row>
    <row r="465" spans="1:12" s="15" customFormat="1" ht="25.5">
      <c r="A465" s="13"/>
      <c r="B465" s="94"/>
      <c r="C465" s="47" t="s">
        <v>482</v>
      </c>
      <c r="D465" s="5">
        <v>100000</v>
      </c>
      <c r="E465" s="8">
        <f t="shared" si="13"/>
        <v>0</v>
      </c>
      <c r="F465" s="8"/>
      <c r="G465" s="8"/>
      <c r="H465" s="8"/>
      <c r="I465" s="5">
        <v>100000</v>
      </c>
      <c r="K465" s="35"/>
      <c r="L465" s="35"/>
    </row>
    <row r="466" spans="1:12" s="15" customFormat="1" ht="25.5">
      <c r="A466" s="13"/>
      <c r="B466" s="78"/>
      <c r="C466" s="47" t="s">
        <v>493</v>
      </c>
      <c r="D466" s="5">
        <v>6000000</v>
      </c>
      <c r="E466" s="8">
        <f t="shared" si="13"/>
        <v>0</v>
      </c>
      <c r="F466" s="8"/>
      <c r="G466" s="8"/>
      <c r="H466" s="8"/>
      <c r="I466" s="5">
        <v>6000000</v>
      </c>
      <c r="K466" s="35"/>
      <c r="L466" s="35"/>
    </row>
    <row r="467" spans="1:12" s="15" customFormat="1" ht="25.5">
      <c r="A467" s="13"/>
      <c r="B467" s="78"/>
      <c r="C467" s="47" t="s">
        <v>494</v>
      </c>
      <c r="D467" s="5">
        <v>3400000</v>
      </c>
      <c r="E467" s="8">
        <f t="shared" si="13"/>
        <v>0</v>
      </c>
      <c r="F467" s="8"/>
      <c r="G467" s="8"/>
      <c r="H467" s="8"/>
      <c r="I467" s="5">
        <v>3400000</v>
      </c>
      <c r="K467" s="35"/>
      <c r="L467" s="35"/>
    </row>
    <row r="468" spans="1:12" s="15" customFormat="1" ht="12.75">
      <c r="A468" s="13"/>
      <c r="B468" s="78"/>
      <c r="C468" s="47" t="s">
        <v>495</v>
      </c>
      <c r="D468" s="5">
        <v>1000000</v>
      </c>
      <c r="E468" s="8">
        <f t="shared" si="13"/>
        <v>0</v>
      </c>
      <c r="F468" s="8"/>
      <c r="G468" s="8"/>
      <c r="H468" s="8"/>
      <c r="I468" s="5">
        <v>1000000</v>
      </c>
      <c r="K468" s="35"/>
      <c r="L468" s="35"/>
    </row>
    <row r="469" spans="1:12" s="15" customFormat="1" ht="25.5">
      <c r="A469" s="13"/>
      <c r="B469" s="78"/>
      <c r="C469" s="47" t="s">
        <v>517</v>
      </c>
      <c r="D469" s="5">
        <v>250000</v>
      </c>
      <c r="E469" s="8">
        <f t="shared" si="13"/>
        <v>250000</v>
      </c>
      <c r="F469" s="8"/>
      <c r="G469" s="8"/>
      <c r="H469" s="5">
        <v>250000</v>
      </c>
      <c r="I469" s="5"/>
      <c r="K469" s="35"/>
      <c r="L469" s="35"/>
    </row>
    <row r="470" spans="1:12" s="15" customFormat="1" ht="12.75">
      <c r="A470" s="13"/>
      <c r="B470" s="78"/>
      <c r="C470" s="47" t="s">
        <v>518</v>
      </c>
      <c r="D470" s="5">
        <v>100000</v>
      </c>
      <c r="E470" s="8">
        <f t="shared" si="13"/>
        <v>100000</v>
      </c>
      <c r="F470" s="8"/>
      <c r="G470" s="8"/>
      <c r="H470" s="5">
        <v>100000</v>
      </c>
      <c r="I470" s="5"/>
      <c r="K470" s="35"/>
      <c r="L470" s="35"/>
    </row>
    <row r="471" spans="1:12" s="26" customFormat="1" ht="25.5">
      <c r="A471" s="17">
        <v>921</v>
      </c>
      <c r="B471" s="71"/>
      <c r="C471" s="98" t="s">
        <v>349</v>
      </c>
      <c r="D471" s="18">
        <f>D472+D476+D480+D483+D485+D487+D490</f>
        <v>13610000</v>
      </c>
      <c r="E471" s="18">
        <f t="shared" si="13"/>
        <v>7210000</v>
      </c>
      <c r="F471" s="18">
        <f>F472+F476+F480+F483+F485+F487+F490</f>
        <v>0</v>
      </c>
      <c r="G471" s="18">
        <f>G472+G476+G480+G483+G485+G487+G490</f>
        <v>5969000</v>
      </c>
      <c r="H471" s="18">
        <f>H472+H476+H480+H483+H485+H487+H490</f>
        <v>476000</v>
      </c>
      <c r="I471" s="18">
        <f>I472+I476+I480+I483+I485+I487+I490</f>
        <v>6400000</v>
      </c>
      <c r="K471" s="35"/>
      <c r="L471" s="35"/>
    </row>
    <row r="472" spans="1:12" s="26" customFormat="1" ht="12.75">
      <c r="A472" s="27"/>
      <c r="B472" s="94">
        <v>92106</v>
      </c>
      <c r="C472" s="45" t="s">
        <v>370</v>
      </c>
      <c r="D472" s="23">
        <f>SUM(D473:D475)</f>
        <v>3280000</v>
      </c>
      <c r="E472" s="23">
        <f t="shared" si="13"/>
        <v>2080000</v>
      </c>
      <c r="F472" s="23">
        <f>SUM(F473:F475)</f>
        <v>0</v>
      </c>
      <c r="G472" s="23">
        <f>SUM(G473:G475)</f>
        <v>2080000</v>
      </c>
      <c r="H472" s="23">
        <f>SUM(H473:H475)</f>
        <v>0</v>
      </c>
      <c r="I472" s="23">
        <f>SUM(I473:I475)</f>
        <v>1200000</v>
      </c>
      <c r="K472" s="35"/>
      <c r="L472" s="35"/>
    </row>
    <row r="473" spans="1:12" s="15" customFormat="1" ht="12.75">
      <c r="A473" s="13"/>
      <c r="B473" s="78"/>
      <c r="C473" s="46" t="s">
        <v>72</v>
      </c>
      <c r="D473" s="8">
        <v>1980000</v>
      </c>
      <c r="E473" s="8">
        <f t="shared" si="13"/>
        <v>1980000</v>
      </c>
      <c r="F473" s="8"/>
      <c r="G473" s="8">
        <v>1980000</v>
      </c>
      <c r="H473" s="8"/>
      <c r="I473" s="8"/>
      <c r="K473" s="35"/>
      <c r="L473" s="35"/>
    </row>
    <row r="474" spans="1:12" s="15" customFormat="1" ht="25.5">
      <c r="A474" s="13"/>
      <c r="B474" s="78"/>
      <c r="C474" s="46" t="s">
        <v>443</v>
      </c>
      <c r="D474" s="8">
        <v>100000</v>
      </c>
      <c r="E474" s="8">
        <f t="shared" si="13"/>
        <v>100000</v>
      </c>
      <c r="F474" s="8"/>
      <c r="G474" s="8">
        <v>100000</v>
      </c>
      <c r="H474" s="8"/>
      <c r="I474" s="8"/>
      <c r="K474" s="35"/>
      <c r="L474" s="35"/>
    </row>
    <row r="475" spans="1:12" s="15" customFormat="1" ht="25.5">
      <c r="A475" s="13"/>
      <c r="B475" s="78"/>
      <c r="C475" s="41" t="s">
        <v>496</v>
      </c>
      <c r="D475" s="8">
        <v>1200000</v>
      </c>
      <c r="E475" s="8">
        <f t="shared" si="13"/>
        <v>0</v>
      </c>
      <c r="F475" s="8"/>
      <c r="G475" s="8"/>
      <c r="H475" s="8"/>
      <c r="I475" s="8">
        <v>1200000</v>
      </c>
      <c r="K475" s="35"/>
      <c r="L475" s="35"/>
    </row>
    <row r="476" spans="1:12" s="26" customFormat="1" ht="12.75">
      <c r="A476" s="27"/>
      <c r="B476" s="94">
        <v>92109</v>
      </c>
      <c r="C476" s="45" t="s">
        <v>371</v>
      </c>
      <c r="D476" s="23">
        <f>SUM(D477:D479)</f>
        <v>5989000</v>
      </c>
      <c r="E476" s="23">
        <f t="shared" si="13"/>
        <v>989000</v>
      </c>
      <c r="F476" s="23">
        <f>SUM(F477:F479)</f>
        <v>0</v>
      </c>
      <c r="G476" s="23">
        <f>SUM(G477:G479)</f>
        <v>989000</v>
      </c>
      <c r="H476" s="23">
        <f>SUM(H477:H479)</f>
        <v>0</v>
      </c>
      <c r="I476" s="23">
        <f>SUM(I477:I479)</f>
        <v>5000000</v>
      </c>
      <c r="K476" s="35"/>
      <c r="L476" s="35"/>
    </row>
    <row r="477" spans="1:12" s="15" customFormat="1" ht="12.75">
      <c r="A477" s="13"/>
      <c r="B477" s="78"/>
      <c r="C477" s="46" t="s">
        <v>73</v>
      </c>
      <c r="D477" s="8">
        <v>829000</v>
      </c>
      <c r="E477" s="8">
        <f t="shared" si="13"/>
        <v>829000</v>
      </c>
      <c r="F477" s="8"/>
      <c r="G477" s="8">
        <v>829000</v>
      </c>
      <c r="H477" s="8"/>
      <c r="I477" s="8"/>
      <c r="K477" s="35"/>
      <c r="L477" s="35"/>
    </row>
    <row r="478" spans="1:12" s="15" customFormat="1" ht="12.75">
      <c r="A478" s="13"/>
      <c r="B478" s="78"/>
      <c r="C478" s="41" t="s">
        <v>372</v>
      </c>
      <c r="D478" s="8">
        <v>160000</v>
      </c>
      <c r="E478" s="8">
        <f t="shared" si="13"/>
        <v>160000</v>
      </c>
      <c r="F478" s="8"/>
      <c r="G478" s="8">
        <v>160000</v>
      </c>
      <c r="H478" s="8"/>
      <c r="I478" s="8"/>
      <c r="K478" s="35"/>
      <c r="L478" s="35"/>
    </row>
    <row r="479" spans="1:12" s="15" customFormat="1" ht="12.75">
      <c r="A479" s="13"/>
      <c r="B479" s="78"/>
      <c r="C479" s="41" t="s">
        <v>497</v>
      </c>
      <c r="D479" s="8">
        <v>5000000</v>
      </c>
      <c r="E479" s="8">
        <f t="shared" si="13"/>
        <v>0</v>
      </c>
      <c r="F479" s="8"/>
      <c r="G479" s="8"/>
      <c r="H479" s="8"/>
      <c r="I479" s="8">
        <v>5000000</v>
      </c>
      <c r="K479" s="35"/>
      <c r="L479" s="35"/>
    </row>
    <row r="480" spans="1:12" s="26" customFormat="1" ht="12.75">
      <c r="A480" s="27"/>
      <c r="B480" s="94">
        <v>92110</v>
      </c>
      <c r="C480" s="45" t="s">
        <v>373</v>
      </c>
      <c r="D480" s="23">
        <f>SUM(D481:D482)</f>
        <v>812000</v>
      </c>
      <c r="E480" s="23">
        <f t="shared" si="13"/>
        <v>612000</v>
      </c>
      <c r="F480" s="23">
        <f>SUM(F481:F482)</f>
        <v>0</v>
      </c>
      <c r="G480" s="23">
        <f>SUM(G481:G482)</f>
        <v>612000</v>
      </c>
      <c r="H480" s="23">
        <f>SUM(H481:H482)</f>
        <v>0</v>
      </c>
      <c r="I480" s="23">
        <f>SUM(I481:I482)</f>
        <v>200000</v>
      </c>
      <c r="K480" s="35"/>
      <c r="L480" s="35"/>
    </row>
    <row r="481" spans="1:12" s="15" customFormat="1" ht="12.75">
      <c r="A481" s="13"/>
      <c r="B481" s="78"/>
      <c r="C481" s="46" t="s">
        <v>74</v>
      </c>
      <c r="D481" s="8">
        <v>612000</v>
      </c>
      <c r="E481" s="8">
        <f t="shared" si="13"/>
        <v>612000</v>
      </c>
      <c r="F481" s="8"/>
      <c r="G481" s="8">
        <v>612000</v>
      </c>
      <c r="H481" s="8"/>
      <c r="I481" s="8"/>
      <c r="K481" s="35"/>
      <c r="L481" s="35"/>
    </row>
    <row r="482" spans="1:12" s="15" customFormat="1" ht="25.5">
      <c r="A482" s="13"/>
      <c r="B482" s="78"/>
      <c r="C482" s="41" t="s">
        <v>483</v>
      </c>
      <c r="D482" s="8">
        <v>200000</v>
      </c>
      <c r="E482" s="8">
        <f t="shared" si="13"/>
        <v>0</v>
      </c>
      <c r="F482" s="8"/>
      <c r="G482" s="8"/>
      <c r="H482" s="8"/>
      <c r="I482" s="8">
        <v>200000</v>
      </c>
      <c r="K482" s="35"/>
      <c r="L482" s="35"/>
    </row>
    <row r="483" spans="1:12" s="26" customFormat="1" ht="12.75">
      <c r="A483" s="27"/>
      <c r="B483" s="94">
        <v>92114</v>
      </c>
      <c r="C483" s="45" t="s">
        <v>174</v>
      </c>
      <c r="D483" s="23">
        <f>D484</f>
        <v>450000</v>
      </c>
      <c r="E483" s="23">
        <f t="shared" si="13"/>
        <v>450000</v>
      </c>
      <c r="F483" s="23">
        <f>F484</f>
        <v>0</v>
      </c>
      <c r="G483" s="23">
        <f>G484</f>
        <v>0</v>
      </c>
      <c r="H483" s="23">
        <f>H484</f>
        <v>0</v>
      </c>
      <c r="I483" s="23">
        <f>I484</f>
        <v>0</v>
      </c>
      <c r="K483" s="35"/>
      <c r="L483" s="35"/>
    </row>
    <row r="484" spans="1:12" s="15" customFormat="1" ht="12.75">
      <c r="A484" s="13"/>
      <c r="B484" s="78"/>
      <c r="C484" s="41" t="s">
        <v>175</v>
      </c>
      <c r="D484" s="8">
        <v>450000</v>
      </c>
      <c r="E484" s="8">
        <f t="shared" si="13"/>
        <v>450000</v>
      </c>
      <c r="F484" s="8"/>
      <c r="G484" s="8"/>
      <c r="H484" s="8"/>
      <c r="I484" s="8"/>
      <c r="K484" s="35"/>
      <c r="L484" s="35"/>
    </row>
    <row r="485" spans="1:12" s="26" customFormat="1" ht="12.75">
      <c r="A485" s="27"/>
      <c r="B485" s="94">
        <v>92116</v>
      </c>
      <c r="C485" s="45" t="s">
        <v>374</v>
      </c>
      <c r="D485" s="23">
        <f>D486</f>
        <v>2118000</v>
      </c>
      <c r="E485" s="23">
        <f t="shared" si="13"/>
        <v>2118000</v>
      </c>
      <c r="F485" s="23">
        <f>F486</f>
        <v>0</v>
      </c>
      <c r="G485" s="23">
        <f>G486</f>
        <v>2118000</v>
      </c>
      <c r="H485" s="23">
        <f>H486</f>
        <v>0</v>
      </c>
      <c r="I485" s="23">
        <f>I486</f>
        <v>0</v>
      </c>
      <c r="K485" s="35"/>
      <c r="L485" s="35"/>
    </row>
    <row r="486" spans="1:12" s="15" customFormat="1" ht="12.75">
      <c r="A486" s="13"/>
      <c r="B486" s="78"/>
      <c r="C486" s="46" t="s">
        <v>75</v>
      </c>
      <c r="D486" s="8">
        <v>2118000</v>
      </c>
      <c r="E486" s="8">
        <f t="shared" si="13"/>
        <v>2118000</v>
      </c>
      <c r="F486" s="8"/>
      <c r="G486" s="8">
        <v>2118000</v>
      </c>
      <c r="H486" s="8"/>
      <c r="I486" s="8"/>
      <c r="K486" s="35"/>
      <c r="L486" s="35"/>
    </row>
    <row r="487" spans="1:12" s="26" customFormat="1" ht="12.75">
      <c r="A487" s="27"/>
      <c r="B487" s="94">
        <v>92120</v>
      </c>
      <c r="C487" s="45" t="s">
        <v>426</v>
      </c>
      <c r="D487" s="23">
        <f>SUM(D488:D489)</f>
        <v>611000</v>
      </c>
      <c r="E487" s="23">
        <f t="shared" si="13"/>
        <v>611000</v>
      </c>
      <c r="F487" s="23">
        <f>SUM(F488:F489)</f>
        <v>0</v>
      </c>
      <c r="G487" s="23">
        <f>SUM(G488:G489)</f>
        <v>0</v>
      </c>
      <c r="H487" s="23">
        <f>SUM(H488:H489)</f>
        <v>476000</v>
      </c>
      <c r="I487" s="23">
        <f>SUM(I488:I489)</f>
        <v>0</v>
      </c>
      <c r="K487" s="35"/>
      <c r="L487" s="35"/>
    </row>
    <row r="488" spans="1:12" s="15" customFormat="1" ht="12.75">
      <c r="A488" s="13"/>
      <c r="B488" s="78"/>
      <c r="C488" s="41" t="s">
        <v>181</v>
      </c>
      <c r="D488" s="8">
        <v>135000</v>
      </c>
      <c r="E488" s="8">
        <f t="shared" si="13"/>
        <v>135000</v>
      </c>
      <c r="F488" s="8"/>
      <c r="G488" s="8"/>
      <c r="H488" s="8"/>
      <c r="I488" s="8"/>
      <c r="K488" s="35"/>
      <c r="L488" s="35"/>
    </row>
    <row r="489" spans="1:12" s="15" customFormat="1" ht="12.75">
      <c r="A489" s="13"/>
      <c r="B489" s="78"/>
      <c r="C489" s="47" t="s">
        <v>519</v>
      </c>
      <c r="D489" s="8">
        <v>476000</v>
      </c>
      <c r="E489" s="8">
        <f t="shared" si="13"/>
        <v>476000</v>
      </c>
      <c r="F489" s="8"/>
      <c r="G489" s="8"/>
      <c r="H489" s="8">
        <v>476000</v>
      </c>
      <c r="I489" s="8"/>
      <c r="K489" s="35"/>
      <c r="L489" s="35"/>
    </row>
    <row r="490" spans="1:12" s="26" customFormat="1" ht="12.75">
      <c r="A490" s="27"/>
      <c r="B490" s="94">
        <v>92195</v>
      </c>
      <c r="C490" s="45" t="s">
        <v>190</v>
      </c>
      <c r="D490" s="23">
        <f>SUM(D491:D491)</f>
        <v>350000</v>
      </c>
      <c r="E490" s="23">
        <f t="shared" si="13"/>
        <v>350000</v>
      </c>
      <c r="F490" s="23">
        <f>SUM(F491:F491)</f>
        <v>0</v>
      </c>
      <c r="G490" s="23">
        <f>SUM(G491:G491)</f>
        <v>170000</v>
      </c>
      <c r="H490" s="23">
        <f>SUM(H491:H491)</f>
        <v>0</v>
      </c>
      <c r="I490" s="23">
        <f>SUM(I491:I491)</f>
        <v>0</v>
      </c>
      <c r="K490" s="35"/>
      <c r="L490" s="35"/>
    </row>
    <row r="491" spans="1:12" s="15" customFormat="1" ht="12.75">
      <c r="A491" s="13"/>
      <c r="B491" s="78"/>
      <c r="C491" s="41" t="s">
        <v>181</v>
      </c>
      <c r="D491" s="8">
        <v>350000</v>
      </c>
      <c r="E491" s="8">
        <f t="shared" si="13"/>
        <v>350000</v>
      </c>
      <c r="F491" s="8"/>
      <c r="G491" s="8">
        <v>170000</v>
      </c>
      <c r="H491" s="8"/>
      <c r="I491" s="8"/>
      <c r="K491" s="35"/>
      <c r="L491" s="35"/>
    </row>
    <row r="492" spans="1:12" s="38" customFormat="1" ht="38.25">
      <c r="A492" s="17">
        <v>925</v>
      </c>
      <c r="B492" s="71"/>
      <c r="C492" s="98" t="s">
        <v>131</v>
      </c>
      <c r="D492" s="18">
        <f>D493+D495</f>
        <v>4391500</v>
      </c>
      <c r="E492" s="18">
        <f t="shared" si="13"/>
        <v>4391500</v>
      </c>
      <c r="F492" s="18">
        <f>F493+F495</f>
        <v>2570300</v>
      </c>
      <c r="G492" s="18">
        <f>G493+G495</f>
        <v>0</v>
      </c>
      <c r="H492" s="18">
        <f>H493+H495</f>
        <v>0</v>
      </c>
      <c r="I492" s="18">
        <f>I493+I495</f>
        <v>0</v>
      </c>
      <c r="K492" s="49"/>
      <c r="L492" s="49"/>
    </row>
    <row r="493" spans="1:12" s="26" customFormat="1" ht="12.75">
      <c r="A493" s="27"/>
      <c r="B493" s="94">
        <v>92503</v>
      </c>
      <c r="C493" s="45" t="s">
        <v>385</v>
      </c>
      <c r="D493" s="23">
        <f>D494</f>
        <v>10000</v>
      </c>
      <c r="E493" s="23">
        <f t="shared" si="13"/>
        <v>10000</v>
      </c>
      <c r="F493" s="23">
        <f>F494</f>
        <v>0</v>
      </c>
      <c r="G493" s="23">
        <f>G494</f>
        <v>0</v>
      </c>
      <c r="H493" s="23">
        <f>H494</f>
        <v>0</v>
      </c>
      <c r="I493" s="23">
        <f>I494</f>
        <v>0</v>
      </c>
      <c r="K493" s="35"/>
      <c r="L493" s="35"/>
    </row>
    <row r="494" spans="1:12" s="15" customFormat="1" ht="12.75">
      <c r="A494" s="13"/>
      <c r="B494" s="78"/>
      <c r="C494" s="41" t="s">
        <v>181</v>
      </c>
      <c r="D494" s="8">
        <v>10000</v>
      </c>
      <c r="E494" s="8">
        <f t="shared" si="13"/>
        <v>10000</v>
      </c>
      <c r="F494" s="8"/>
      <c r="G494" s="8"/>
      <c r="H494" s="8"/>
      <c r="I494" s="8"/>
      <c r="K494" s="35"/>
      <c r="L494" s="35"/>
    </row>
    <row r="495" spans="1:12" s="26" customFormat="1" ht="12.75">
      <c r="A495" s="27"/>
      <c r="B495" s="94">
        <v>92504</v>
      </c>
      <c r="C495" s="45" t="s">
        <v>375</v>
      </c>
      <c r="D495" s="23">
        <f>SUM(D496:D496)</f>
        <v>4381500</v>
      </c>
      <c r="E495" s="23">
        <f t="shared" si="13"/>
        <v>4381500</v>
      </c>
      <c r="F495" s="23">
        <f>SUM(F496:F496)</f>
        <v>2570300</v>
      </c>
      <c r="G495" s="23">
        <f>SUM(G496:G496)</f>
        <v>0</v>
      </c>
      <c r="H495" s="23">
        <f>SUM(H496:H496)</f>
        <v>0</v>
      </c>
      <c r="I495" s="23">
        <f>SUM(I496:I496)</f>
        <v>0</v>
      </c>
      <c r="K495" s="35"/>
      <c r="L495" s="35"/>
    </row>
    <row r="496" spans="1:12" s="15" customFormat="1" ht="12.75">
      <c r="A496" s="13"/>
      <c r="B496" s="94"/>
      <c r="C496" s="46" t="s">
        <v>526</v>
      </c>
      <c r="D496" s="8">
        <v>4381500</v>
      </c>
      <c r="E496" s="8">
        <f t="shared" si="13"/>
        <v>4381500</v>
      </c>
      <c r="F496" s="8">
        <v>2570300</v>
      </c>
      <c r="G496" s="8"/>
      <c r="H496" s="8"/>
      <c r="I496" s="8"/>
      <c r="K496" s="35"/>
      <c r="L496" s="35"/>
    </row>
    <row r="497" spans="1:12" s="38" customFormat="1" ht="20.25" customHeight="1">
      <c r="A497" s="17">
        <v>926</v>
      </c>
      <c r="B497" s="71"/>
      <c r="C497" s="98" t="s">
        <v>137</v>
      </c>
      <c r="D497" s="18">
        <f>D498+D505+D507</f>
        <v>11590000</v>
      </c>
      <c r="E497" s="18">
        <f t="shared" si="13"/>
        <v>2480000</v>
      </c>
      <c r="F497" s="18">
        <f>F498+F505+F507</f>
        <v>0</v>
      </c>
      <c r="G497" s="18">
        <f>G498+G505+G507</f>
        <v>2162000</v>
      </c>
      <c r="H497" s="18">
        <f>H498+H505+H507</f>
        <v>100000</v>
      </c>
      <c r="I497" s="18">
        <f>I498+I505+I507</f>
        <v>9110000</v>
      </c>
      <c r="J497" s="56"/>
      <c r="K497" s="49"/>
      <c r="L497" s="49"/>
    </row>
    <row r="498" spans="1:12" s="26" customFormat="1" ht="12.75">
      <c r="A498" s="50"/>
      <c r="B498" s="96">
        <v>92601</v>
      </c>
      <c r="C498" s="45" t="s">
        <v>79</v>
      </c>
      <c r="D498" s="23">
        <f>SUM(D499:D504)</f>
        <v>9170000</v>
      </c>
      <c r="E498" s="23">
        <f t="shared" si="13"/>
        <v>100000</v>
      </c>
      <c r="F498" s="23">
        <f>SUM(F499:F504)</f>
        <v>0</v>
      </c>
      <c r="G498" s="23">
        <f>SUM(G499:G504)</f>
        <v>0</v>
      </c>
      <c r="H498" s="23">
        <f>SUM(H499:H504)</f>
        <v>100000</v>
      </c>
      <c r="I498" s="23">
        <f>SUM(I499:I504)</f>
        <v>9070000</v>
      </c>
      <c r="K498" s="35"/>
      <c r="L498" s="35"/>
    </row>
    <row r="499" spans="1:12" s="15" customFormat="1" ht="25.5">
      <c r="A499" s="27"/>
      <c r="B499" s="94"/>
      <c r="C499" s="47" t="s">
        <v>484</v>
      </c>
      <c r="D499" s="5">
        <v>20000</v>
      </c>
      <c r="E499" s="8">
        <f t="shared" si="13"/>
        <v>0</v>
      </c>
      <c r="F499" s="8"/>
      <c r="G499" s="8"/>
      <c r="H499" s="8"/>
      <c r="I499" s="5">
        <v>20000</v>
      </c>
      <c r="K499" s="35"/>
      <c r="L499" s="35"/>
    </row>
    <row r="500" spans="1:12" s="15" customFormat="1" ht="12.75">
      <c r="A500" s="27"/>
      <c r="B500" s="94"/>
      <c r="C500" s="47" t="s">
        <v>485</v>
      </c>
      <c r="D500" s="5">
        <v>1000000</v>
      </c>
      <c r="E500" s="8">
        <f t="shared" si="13"/>
        <v>0</v>
      </c>
      <c r="F500" s="8"/>
      <c r="G500" s="8"/>
      <c r="H500" s="8"/>
      <c r="I500" s="5">
        <v>1000000</v>
      </c>
      <c r="K500" s="35"/>
      <c r="L500" s="35"/>
    </row>
    <row r="501" spans="1:12" s="15" customFormat="1" ht="25.5">
      <c r="A501" s="27"/>
      <c r="B501" s="94"/>
      <c r="C501" s="47" t="s">
        <v>486</v>
      </c>
      <c r="D501" s="5">
        <v>50000</v>
      </c>
      <c r="E501" s="8">
        <f t="shared" si="13"/>
        <v>0</v>
      </c>
      <c r="F501" s="8"/>
      <c r="G501" s="8"/>
      <c r="H501" s="8"/>
      <c r="I501" s="5">
        <v>50000</v>
      </c>
      <c r="K501" s="35"/>
      <c r="L501" s="35"/>
    </row>
    <row r="502" spans="1:12" s="15" customFormat="1" ht="25.5">
      <c r="A502" s="27"/>
      <c r="B502" s="94"/>
      <c r="C502" s="47" t="s">
        <v>487</v>
      </c>
      <c r="D502" s="5">
        <v>200000</v>
      </c>
      <c r="E502" s="8">
        <f t="shared" si="13"/>
        <v>0</v>
      </c>
      <c r="F502" s="8"/>
      <c r="G502" s="8"/>
      <c r="H502" s="8"/>
      <c r="I502" s="5">
        <v>200000</v>
      </c>
      <c r="K502" s="35"/>
      <c r="L502" s="35"/>
    </row>
    <row r="503" spans="1:12" s="15" customFormat="1" ht="12.75">
      <c r="A503" s="27"/>
      <c r="B503" s="94"/>
      <c r="C503" s="47" t="s">
        <v>498</v>
      </c>
      <c r="D503" s="8">
        <v>7800000</v>
      </c>
      <c r="E503" s="8">
        <f t="shared" si="13"/>
        <v>0</v>
      </c>
      <c r="F503" s="8"/>
      <c r="G503" s="8"/>
      <c r="H503" s="8"/>
      <c r="I503" s="8">
        <v>7800000</v>
      </c>
      <c r="K503" s="35"/>
      <c r="L503" s="35"/>
    </row>
    <row r="504" spans="1:12" s="15" customFormat="1" ht="12.75">
      <c r="A504" s="27"/>
      <c r="B504" s="94"/>
      <c r="C504" s="47" t="s">
        <v>520</v>
      </c>
      <c r="D504" s="8">
        <v>100000</v>
      </c>
      <c r="E504" s="8">
        <f t="shared" si="13"/>
        <v>100000</v>
      </c>
      <c r="F504" s="8"/>
      <c r="G504" s="8"/>
      <c r="H504" s="8">
        <v>100000</v>
      </c>
      <c r="I504" s="8"/>
      <c r="K504" s="35"/>
      <c r="L504" s="35"/>
    </row>
    <row r="505" spans="1:12" s="26" customFormat="1" ht="12.75">
      <c r="A505" s="27"/>
      <c r="B505" s="94">
        <v>92604</v>
      </c>
      <c r="C505" s="45" t="s">
        <v>377</v>
      </c>
      <c r="D505" s="23">
        <f>D506</f>
        <v>1920000</v>
      </c>
      <c r="E505" s="23">
        <f t="shared" si="13"/>
        <v>1920000</v>
      </c>
      <c r="F505" s="23">
        <f>F506</f>
        <v>0</v>
      </c>
      <c r="G505" s="23">
        <f>G506</f>
        <v>1920000</v>
      </c>
      <c r="H505" s="23">
        <f>H506</f>
        <v>0</v>
      </c>
      <c r="I505" s="23">
        <f>I506</f>
        <v>0</v>
      </c>
      <c r="K505" s="35"/>
      <c r="L505" s="35"/>
    </row>
    <row r="506" spans="1:12" s="15" customFormat="1" ht="25.5">
      <c r="A506" s="27"/>
      <c r="B506" s="94"/>
      <c r="C506" s="46" t="s">
        <v>249</v>
      </c>
      <c r="D506" s="8">
        <v>1920000</v>
      </c>
      <c r="E506" s="8">
        <f t="shared" si="13"/>
        <v>1920000</v>
      </c>
      <c r="F506" s="8"/>
      <c r="G506" s="8">
        <v>1920000</v>
      </c>
      <c r="H506" s="8"/>
      <c r="I506" s="8"/>
      <c r="K506" s="35"/>
      <c r="L506" s="35"/>
    </row>
    <row r="507" spans="1:12" s="26" customFormat="1" ht="12.75">
      <c r="A507" s="27"/>
      <c r="B507" s="94">
        <v>92695</v>
      </c>
      <c r="C507" s="45" t="s">
        <v>190</v>
      </c>
      <c r="D507" s="23">
        <f>SUM(D508:D510)</f>
        <v>500000</v>
      </c>
      <c r="E507" s="23">
        <f t="shared" si="13"/>
        <v>460000</v>
      </c>
      <c r="F507" s="23">
        <f>SUM(F508:F510)</f>
        <v>0</v>
      </c>
      <c r="G507" s="23">
        <f>SUM(G508:G510)</f>
        <v>242000</v>
      </c>
      <c r="H507" s="23">
        <f>SUM(H508:H510)</f>
        <v>0</v>
      </c>
      <c r="I507" s="23">
        <f>SUM(I508:I510)</f>
        <v>40000</v>
      </c>
      <c r="K507" s="35"/>
      <c r="L507" s="35"/>
    </row>
    <row r="508" spans="1:12" s="15" customFormat="1" ht="12.75">
      <c r="A508" s="13"/>
      <c r="B508" s="78"/>
      <c r="C508" s="41" t="s">
        <v>181</v>
      </c>
      <c r="D508" s="8">
        <v>450000</v>
      </c>
      <c r="E508" s="8">
        <f t="shared" si="13"/>
        <v>450000</v>
      </c>
      <c r="F508" s="8"/>
      <c r="G508" s="8">
        <v>242000</v>
      </c>
      <c r="H508" s="8"/>
      <c r="I508" s="8"/>
      <c r="K508" s="35"/>
      <c r="L508" s="35"/>
    </row>
    <row r="509" spans="1:12" s="15" customFormat="1" ht="25.5">
      <c r="A509" s="13"/>
      <c r="B509" s="78"/>
      <c r="C509" s="41" t="s">
        <v>527</v>
      </c>
      <c r="D509" s="8">
        <v>40000</v>
      </c>
      <c r="E509" s="8">
        <f t="shared" si="13"/>
        <v>0</v>
      </c>
      <c r="F509" s="8"/>
      <c r="G509" s="8"/>
      <c r="H509" s="8"/>
      <c r="I509" s="8">
        <v>40000</v>
      </c>
      <c r="K509" s="35"/>
      <c r="L509" s="35"/>
    </row>
    <row r="510" spans="1:12" s="15" customFormat="1" ht="25.5">
      <c r="A510" s="58"/>
      <c r="B510" s="79"/>
      <c r="C510" s="105" t="s">
        <v>427</v>
      </c>
      <c r="D510" s="8">
        <v>10000</v>
      </c>
      <c r="E510" s="8">
        <f t="shared" si="13"/>
        <v>10000</v>
      </c>
      <c r="F510" s="8"/>
      <c r="G510" s="8"/>
      <c r="H510" s="8"/>
      <c r="I510" s="8"/>
      <c r="K510" s="35"/>
      <c r="L510" s="35"/>
    </row>
    <row r="511" spans="1:12" s="26" customFormat="1" ht="24" customHeight="1">
      <c r="A511" s="112" t="s">
        <v>139</v>
      </c>
      <c r="B511" s="113"/>
      <c r="C511" s="106" t="s">
        <v>378</v>
      </c>
      <c r="D511" s="19">
        <f>D6+D14+D17+D45+D48+D69+D86+D113+D116+D133+D137+D140+D146+D289+D309+D360+D379+D422+D471+D492+D497</f>
        <v>551645078</v>
      </c>
      <c r="E511" s="19">
        <f t="shared" si="13"/>
        <v>338300330</v>
      </c>
      <c r="F511" s="19">
        <f>F6+F14+F17+F45+F48+F69+F86+F113+F116+F133+F137+F140+F146+F289+F309+F360+F379+F422+F471+F492+F497</f>
        <v>169624513</v>
      </c>
      <c r="G511" s="19">
        <f>G6+G14+G17+G45+G48+G69+G86+G113+G116+G133+G137+G140+G146+G289+G309+G360+G379+G422+G471+G492+G497</f>
        <v>21515700</v>
      </c>
      <c r="H511" s="19">
        <f>H6+H14+H17+H45+H48+H69+H86+H113+H116+H133+H137+H140+H146+H289+H309+H360+H379+H422+H471+H492+H497</f>
        <v>4716900</v>
      </c>
      <c r="I511" s="19">
        <f>I6+I14+I17+I45+I48+I69+I86+I113+I116+I133+I137+I140+I146+I289+I309+I360+I379+I422+I471+I492+I497</f>
        <v>213344748</v>
      </c>
      <c r="K511" s="35"/>
      <c r="L511" s="35"/>
    </row>
    <row r="512" spans="1:12" s="15" customFormat="1" ht="12.75">
      <c r="A512" s="122"/>
      <c r="B512" s="123"/>
      <c r="C512" s="47"/>
      <c r="D512" s="8"/>
      <c r="E512" s="8"/>
      <c r="F512" s="8"/>
      <c r="G512" s="8"/>
      <c r="H512" s="8"/>
      <c r="I512" s="8"/>
      <c r="K512" s="35"/>
      <c r="L512" s="35"/>
    </row>
    <row r="513" spans="1:12" s="26" customFormat="1" ht="24" customHeight="1">
      <c r="A513" s="110" t="s">
        <v>140</v>
      </c>
      <c r="B513" s="111"/>
      <c r="C513" s="106" t="s">
        <v>379</v>
      </c>
      <c r="D513" s="19">
        <f>D514</f>
        <v>4236000</v>
      </c>
      <c r="E513" s="19">
        <f>D513-I513</f>
        <v>4236000</v>
      </c>
      <c r="F513" s="19">
        <f>F514</f>
        <v>0</v>
      </c>
      <c r="G513" s="19">
        <f>G514</f>
        <v>0</v>
      </c>
      <c r="H513" s="19">
        <f>H514</f>
        <v>0</v>
      </c>
      <c r="I513" s="19">
        <f>I514</f>
        <v>0</v>
      </c>
      <c r="K513" s="35"/>
      <c r="L513" s="35"/>
    </row>
    <row r="514" spans="1:12" s="15" customFormat="1" ht="25.5">
      <c r="A514" s="57"/>
      <c r="B514" s="57" t="s">
        <v>353</v>
      </c>
      <c r="C514" s="97" t="s">
        <v>380</v>
      </c>
      <c r="D514" s="8">
        <v>4236000</v>
      </c>
      <c r="E514" s="8">
        <f>D514-I514</f>
        <v>4236000</v>
      </c>
      <c r="F514" s="8"/>
      <c r="G514" s="8"/>
      <c r="H514" s="8"/>
      <c r="I514" s="8"/>
      <c r="K514" s="35"/>
      <c r="L514" s="35"/>
    </row>
    <row r="515" spans="1:12" s="26" customFormat="1" ht="24" customHeight="1">
      <c r="A515" s="112" t="s">
        <v>138</v>
      </c>
      <c r="B515" s="113"/>
      <c r="C515" s="106" t="s">
        <v>134</v>
      </c>
      <c r="D515" s="19">
        <f>D513+D511</f>
        <v>555881078</v>
      </c>
      <c r="E515" s="19">
        <f>D515-I515</f>
        <v>342536330</v>
      </c>
      <c r="F515" s="19">
        <f>F511+F513</f>
        <v>169624513</v>
      </c>
      <c r="G515" s="19">
        <f>G511+G513</f>
        <v>21515700</v>
      </c>
      <c r="H515" s="19">
        <f>H511+H513</f>
        <v>4716900</v>
      </c>
      <c r="I515" s="19">
        <f>I511+I513</f>
        <v>213344748</v>
      </c>
      <c r="J515" s="52"/>
      <c r="K515" s="35"/>
      <c r="L515" s="35"/>
    </row>
    <row r="516" spans="1:9" ht="12.75">
      <c r="A516" s="88"/>
      <c r="B516" s="89"/>
      <c r="C516" s="88"/>
      <c r="D516" s="92"/>
      <c r="E516" s="92"/>
      <c r="F516" s="92"/>
      <c r="G516" s="92"/>
      <c r="H516" s="92"/>
      <c r="I516" s="92"/>
    </row>
    <row r="517" spans="1:9" ht="12.75">
      <c r="A517" s="88"/>
      <c r="B517" s="88"/>
      <c r="C517" s="88"/>
      <c r="D517" s="92"/>
      <c r="E517" s="92"/>
      <c r="F517" s="92"/>
      <c r="G517" s="92"/>
      <c r="H517" s="92"/>
      <c r="I517" s="92"/>
    </row>
    <row r="518" spans="1:9" ht="12.75">
      <c r="A518" s="88"/>
      <c r="B518" s="88"/>
      <c r="C518" s="88"/>
      <c r="D518" s="92"/>
      <c r="E518" s="92"/>
      <c r="F518" s="92"/>
      <c r="G518" s="92"/>
      <c r="H518" s="92"/>
      <c r="I518" s="92"/>
    </row>
    <row r="519" spans="1:9" ht="12.75">
      <c r="A519" s="88"/>
      <c r="B519" s="88"/>
      <c r="C519" s="88"/>
      <c r="D519" s="92"/>
      <c r="E519" s="92"/>
      <c r="F519" s="92"/>
      <c r="G519" s="92"/>
      <c r="H519" s="92"/>
      <c r="I519" s="92"/>
    </row>
    <row r="520" spans="1:9" ht="12.75">
      <c r="A520" s="88"/>
      <c r="B520" s="88"/>
      <c r="C520" s="90"/>
      <c r="D520" s="92"/>
      <c r="E520" s="92"/>
      <c r="F520" s="92"/>
      <c r="G520" s="92"/>
      <c r="H520" s="92"/>
      <c r="I520" s="92"/>
    </row>
    <row r="521" spans="1:9" ht="12.75">
      <c r="A521" s="88"/>
      <c r="B521" s="88"/>
      <c r="C521" s="90"/>
      <c r="D521" s="92"/>
      <c r="E521" s="92"/>
      <c r="F521" s="92"/>
      <c r="G521" s="92"/>
      <c r="H521" s="92"/>
      <c r="I521" s="92"/>
    </row>
    <row r="522" spans="1:9" ht="12.75">
      <c r="A522" s="88"/>
      <c r="B522" s="88"/>
      <c r="C522" s="90"/>
      <c r="D522" s="92"/>
      <c r="E522" s="92"/>
      <c r="F522" s="92"/>
      <c r="G522" s="92"/>
      <c r="H522" s="92"/>
      <c r="I522" s="92"/>
    </row>
    <row r="523" spans="1:9" ht="12.75">
      <c r="A523" s="88"/>
      <c r="B523" s="88"/>
      <c r="C523" s="90"/>
      <c r="D523" s="92"/>
      <c r="E523" s="92"/>
      <c r="F523" s="92"/>
      <c r="G523" s="92"/>
      <c r="H523" s="92"/>
      <c r="I523" s="92"/>
    </row>
    <row r="524" spans="1:9" ht="12.75">
      <c r="A524" s="88"/>
      <c r="B524" s="88"/>
      <c r="C524" s="90"/>
      <c r="D524" s="92"/>
      <c r="E524" s="92"/>
      <c r="F524" s="92"/>
      <c r="G524" s="92"/>
      <c r="H524" s="92"/>
      <c r="I524" s="92"/>
    </row>
    <row r="525" spans="1:9" ht="12.75">
      <c r="A525" s="88"/>
      <c r="B525" s="88"/>
      <c r="C525" s="88"/>
      <c r="D525" s="92"/>
      <c r="E525" s="92"/>
      <c r="F525" s="92"/>
      <c r="G525" s="92"/>
      <c r="H525" s="92"/>
      <c r="I525" s="92"/>
    </row>
    <row r="526" spans="1:9" ht="12.75">
      <c r="A526" s="88"/>
      <c r="B526" s="88"/>
      <c r="C526" s="88"/>
      <c r="D526" s="92"/>
      <c r="E526" s="92"/>
      <c r="F526" s="92"/>
      <c r="G526" s="92"/>
      <c r="H526" s="92"/>
      <c r="I526" s="92"/>
    </row>
    <row r="527" spans="1:9" ht="12.75">
      <c r="A527" s="88"/>
      <c r="B527" s="88"/>
      <c r="C527" s="88"/>
      <c r="D527" s="92"/>
      <c r="E527" s="92"/>
      <c r="F527" s="92"/>
      <c r="G527" s="92"/>
      <c r="H527" s="92"/>
      <c r="I527" s="92"/>
    </row>
    <row r="528" spans="1:9" ht="12.75">
      <c r="A528" s="88"/>
      <c r="B528" s="88"/>
      <c r="C528" s="88"/>
      <c r="D528" s="92"/>
      <c r="E528" s="92"/>
      <c r="F528" s="92"/>
      <c r="G528" s="92"/>
      <c r="H528" s="92"/>
      <c r="I528" s="92"/>
    </row>
    <row r="529" spans="1:9" ht="12.75">
      <c r="A529" s="88"/>
      <c r="B529" s="88"/>
      <c r="C529" s="88"/>
      <c r="D529" s="92"/>
      <c r="E529" s="92"/>
      <c r="F529" s="92"/>
      <c r="G529" s="92"/>
      <c r="H529" s="92"/>
      <c r="I529" s="92"/>
    </row>
    <row r="530" spans="1:9" ht="12.75">
      <c r="A530" s="88"/>
      <c r="B530" s="88"/>
      <c r="C530" s="88"/>
      <c r="D530" s="92"/>
      <c r="E530" s="92"/>
      <c r="F530" s="92"/>
      <c r="G530" s="92"/>
      <c r="H530" s="92"/>
      <c r="I530" s="92"/>
    </row>
    <row r="531" spans="1:9" ht="12.75">
      <c r="A531" s="88"/>
      <c r="B531" s="88"/>
      <c r="C531" s="88"/>
      <c r="D531" s="92"/>
      <c r="E531" s="92"/>
      <c r="F531" s="92"/>
      <c r="G531" s="92"/>
      <c r="H531" s="92"/>
      <c r="I531" s="92"/>
    </row>
    <row r="532" spans="1:9" ht="12.75">
      <c r="A532" s="88"/>
      <c r="B532" s="88"/>
      <c r="C532" s="88"/>
      <c r="D532" s="92"/>
      <c r="E532" s="92"/>
      <c r="F532" s="92"/>
      <c r="G532" s="92"/>
      <c r="H532" s="92"/>
      <c r="I532" s="92"/>
    </row>
    <row r="533" spans="1:9" ht="12.75">
      <c r="A533" s="88"/>
      <c r="B533" s="88"/>
      <c r="C533" s="88"/>
      <c r="D533" s="92"/>
      <c r="E533" s="92"/>
      <c r="F533" s="92"/>
      <c r="G533" s="92"/>
      <c r="H533" s="92"/>
      <c r="I533" s="92"/>
    </row>
    <row r="534" spans="1:9" ht="12.75">
      <c r="A534" s="88"/>
      <c r="B534" s="88"/>
      <c r="C534" s="88"/>
      <c r="D534" s="92"/>
      <c r="E534" s="92"/>
      <c r="F534" s="92"/>
      <c r="G534" s="92"/>
      <c r="H534" s="92"/>
      <c r="I534" s="92"/>
    </row>
    <row r="535" spans="1:9" ht="12.75">
      <c r="A535" s="88"/>
      <c r="B535" s="88"/>
      <c r="C535" s="88"/>
      <c r="D535" s="92"/>
      <c r="E535" s="92"/>
      <c r="F535" s="92"/>
      <c r="G535" s="92"/>
      <c r="H535" s="92"/>
      <c r="I535" s="92"/>
    </row>
    <row r="536" spans="1:9" ht="12.75">
      <c r="A536" s="88"/>
      <c r="B536" s="88"/>
      <c r="C536" s="88"/>
      <c r="D536" s="92"/>
      <c r="E536" s="92"/>
      <c r="F536" s="92"/>
      <c r="G536" s="92"/>
      <c r="H536" s="92"/>
      <c r="I536" s="92"/>
    </row>
    <row r="537" spans="1:9" ht="12.75">
      <c r="A537" s="88"/>
      <c r="B537" s="88"/>
      <c r="C537" s="88"/>
      <c r="D537" s="92"/>
      <c r="E537" s="92"/>
      <c r="F537" s="92"/>
      <c r="G537" s="92"/>
      <c r="H537" s="92"/>
      <c r="I537" s="92"/>
    </row>
    <row r="538" spans="1:9" ht="12.75">
      <c r="A538" s="88"/>
      <c r="B538" s="88"/>
      <c r="C538" s="88"/>
      <c r="D538" s="92"/>
      <c r="E538" s="92"/>
      <c r="F538" s="92"/>
      <c r="G538" s="92"/>
      <c r="H538" s="92"/>
      <c r="I538" s="92"/>
    </row>
    <row r="539" spans="1:9" ht="12.75">
      <c r="A539" s="88"/>
      <c r="B539" s="88"/>
      <c r="C539" s="88"/>
      <c r="D539" s="92"/>
      <c r="E539" s="92"/>
      <c r="F539" s="92"/>
      <c r="G539" s="92"/>
      <c r="H539" s="92"/>
      <c r="I539" s="92"/>
    </row>
    <row r="540" spans="1:9" ht="12.75">
      <c r="A540" s="88"/>
      <c r="B540" s="88"/>
      <c r="C540" s="88"/>
      <c r="D540" s="92"/>
      <c r="E540" s="92"/>
      <c r="F540" s="92"/>
      <c r="G540" s="92"/>
      <c r="H540" s="92"/>
      <c r="I540" s="92"/>
    </row>
    <row r="541" spans="1:9" ht="12.75">
      <c r="A541" s="88"/>
      <c r="B541" s="88"/>
      <c r="C541" s="88"/>
      <c r="D541" s="92"/>
      <c r="E541" s="92"/>
      <c r="F541" s="92"/>
      <c r="G541" s="92"/>
      <c r="H541" s="92"/>
      <c r="I541" s="92"/>
    </row>
    <row r="542" spans="1:9" ht="12.75">
      <c r="A542" s="88"/>
      <c r="B542" s="88"/>
      <c r="C542" s="88"/>
      <c r="D542" s="92"/>
      <c r="E542" s="92"/>
      <c r="F542" s="92"/>
      <c r="G542" s="92"/>
      <c r="H542" s="92"/>
      <c r="I542" s="92"/>
    </row>
    <row r="543" spans="1:9" ht="12.75">
      <c r="A543" s="88"/>
      <c r="B543" s="88"/>
      <c r="C543" s="88"/>
      <c r="D543" s="92"/>
      <c r="E543" s="92"/>
      <c r="F543" s="92"/>
      <c r="G543" s="92"/>
      <c r="H543" s="92"/>
      <c r="I543" s="92"/>
    </row>
    <row r="544" spans="1:9" ht="12.75">
      <c r="A544" s="88"/>
      <c r="B544" s="88"/>
      <c r="C544" s="88"/>
      <c r="D544" s="92"/>
      <c r="E544" s="92"/>
      <c r="F544" s="92"/>
      <c r="G544" s="92"/>
      <c r="H544" s="92"/>
      <c r="I544" s="92"/>
    </row>
    <row r="545" spans="1:9" ht="12.75">
      <c r="A545" s="88"/>
      <c r="B545" s="88"/>
      <c r="C545" s="88"/>
      <c r="D545" s="92"/>
      <c r="E545" s="92"/>
      <c r="F545" s="92"/>
      <c r="G545" s="92"/>
      <c r="H545" s="92"/>
      <c r="I545" s="92"/>
    </row>
    <row r="546" spans="1:9" ht="12.75">
      <c r="A546" s="88"/>
      <c r="B546" s="88"/>
      <c r="C546" s="88"/>
      <c r="D546" s="92"/>
      <c r="E546" s="92"/>
      <c r="F546" s="92"/>
      <c r="G546" s="92"/>
      <c r="H546" s="92"/>
      <c r="I546" s="92"/>
    </row>
    <row r="547" spans="1:9" ht="12.75">
      <c r="A547" s="88"/>
      <c r="B547" s="88"/>
      <c r="C547" s="88"/>
      <c r="D547" s="92"/>
      <c r="E547" s="92"/>
      <c r="F547" s="92"/>
      <c r="G547" s="92"/>
      <c r="H547" s="92"/>
      <c r="I547" s="92"/>
    </row>
    <row r="548" spans="1:9" ht="12.75">
      <c r="A548" s="88"/>
      <c r="B548" s="88"/>
      <c r="C548" s="88"/>
      <c r="D548" s="92"/>
      <c r="E548" s="92"/>
      <c r="F548" s="92"/>
      <c r="G548" s="92"/>
      <c r="H548" s="92"/>
      <c r="I548" s="92"/>
    </row>
    <row r="549" spans="1:9" ht="12.75">
      <c r="A549" s="88"/>
      <c r="B549" s="88"/>
      <c r="C549" s="88"/>
      <c r="D549" s="92"/>
      <c r="E549" s="92"/>
      <c r="F549" s="92"/>
      <c r="G549" s="92"/>
      <c r="H549" s="92"/>
      <c r="I549" s="92"/>
    </row>
    <row r="550" spans="1:9" ht="12.75">
      <c r="A550" s="88"/>
      <c r="B550" s="88"/>
      <c r="C550" s="88"/>
      <c r="D550" s="92"/>
      <c r="E550" s="92"/>
      <c r="F550" s="92"/>
      <c r="G550" s="92"/>
      <c r="H550" s="92"/>
      <c r="I550" s="92"/>
    </row>
    <row r="551" spans="1:9" ht="12.75">
      <c r="A551" s="88"/>
      <c r="B551" s="88"/>
      <c r="C551" s="88"/>
      <c r="D551" s="92"/>
      <c r="E551" s="92"/>
      <c r="F551" s="92"/>
      <c r="G551" s="92"/>
      <c r="H551" s="92"/>
      <c r="I551" s="92"/>
    </row>
    <row r="552" spans="1:9" ht="12.75">
      <c r="A552" s="88"/>
      <c r="B552" s="88"/>
      <c r="C552" s="88"/>
      <c r="D552" s="92"/>
      <c r="E552" s="92"/>
      <c r="F552" s="92"/>
      <c r="G552" s="92"/>
      <c r="H552" s="92"/>
      <c r="I552" s="92"/>
    </row>
    <row r="553" spans="1:9" ht="12.75">
      <c r="A553" s="88"/>
      <c r="B553" s="88"/>
      <c r="C553" s="88"/>
      <c r="D553" s="92"/>
      <c r="E553" s="92"/>
      <c r="F553" s="92"/>
      <c r="G553" s="92"/>
      <c r="H553" s="92"/>
      <c r="I553" s="92"/>
    </row>
    <row r="554" spans="1:9" ht="12.75">
      <c r="A554" s="88"/>
      <c r="B554" s="88"/>
      <c r="C554" s="88"/>
      <c r="D554" s="92"/>
      <c r="E554" s="92"/>
      <c r="F554" s="92"/>
      <c r="G554" s="92"/>
      <c r="H554" s="92"/>
      <c r="I554" s="92"/>
    </row>
    <row r="555" spans="1:9" ht="12.75">
      <c r="A555" s="88"/>
      <c r="B555" s="88"/>
      <c r="C555" s="88"/>
      <c r="D555" s="92"/>
      <c r="E555" s="92"/>
      <c r="F555" s="92"/>
      <c r="G555" s="92"/>
      <c r="H555" s="92"/>
      <c r="I555" s="92"/>
    </row>
    <row r="556" spans="1:9" ht="12.75">
      <c r="A556" s="88"/>
      <c r="B556" s="88"/>
      <c r="C556" s="88"/>
      <c r="D556" s="92"/>
      <c r="E556" s="92"/>
      <c r="F556" s="92"/>
      <c r="G556" s="92"/>
      <c r="H556" s="92"/>
      <c r="I556" s="92"/>
    </row>
    <row r="557" spans="1:9" ht="12.75">
      <c r="A557" s="88"/>
      <c r="B557" s="88"/>
      <c r="C557" s="88"/>
      <c r="D557" s="92"/>
      <c r="E557" s="92"/>
      <c r="F557" s="92"/>
      <c r="G557" s="92"/>
      <c r="H557" s="92"/>
      <c r="I557" s="92"/>
    </row>
    <row r="558" spans="1:9" ht="12.75">
      <c r="A558" s="88"/>
      <c r="B558" s="88"/>
      <c r="C558" s="88"/>
      <c r="D558" s="92"/>
      <c r="E558" s="92"/>
      <c r="F558" s="92"/>
      <c r="G558" s="92"/>
      <c r="H558" s="92"/>
      <c r="I558" s="92"/>
    </row>
    <row r="559" spans="1:9" ht="12.75">
      <c r="A559" s="88"/>
      <c r="B559" s="88"/>
      <c r="C559" s="88"/>
      <c r="D559" s="92"/>
      <c r="E559" s="92"/>
      <c r="F559" s="92"/>
      <c r="G559" s="92"/>
      <c r="H559" s="92"/>
      <c r="I559" s="92"/>
    </row>
    <row r="560" spans="1:9" ht="12.75">
      <c r="A560" s="88"/>
      <c r="B560" s="88"/>
      <c r="C560" s="88"/>
      <c r="D560" s="92"/>
      <c r="E560" s="92"/>
      <c r="F560" s="92"/>
      <c r="G560" s="92"/>
      <c r="H560" s="92"/>
      <c r="I560" s="92"/>
    </row>
    <row r="561" spans="1:9" ht="12.75">
      <c r="A561" s="88"/>
      <c r="B561" s="88"/>
      <c r="C561" s="88"/>
      <c r="D561" s="92"/>
      <c r="E561" s="92"/>
      <c r="F561" s="92"/>
      <c r="G561" s="92"/>
      <c r="H561" s="92"/>
      <c r="I561" s="92"/>
    </row>
    <row r="562" spans="1:9" ht="12.75">
      <c r="A562" s="88"/>
      <c r="B562" s="88"/>
      <c r="C562" s="88"/>
      <c r="D562" s="92"/>
      <c r="E562" s="92"/>
      <c r="F562" s="92"/>
      <c r="G562" s="92"/>
      <c r="H562" s="92"/>
      <c r="I562" s="92"/>
    </row>
    <row r="563" spans="1:9" ht="12.75">
      <c r="A563" s="88"/>
      <c r="B563" s="88"/>
      <c r="C563" s="88"/>
      <c r="D563" s="92"/>
      <c r="E563" s="92"/>
      <c r="F563" s="92"/>
      <c r="G563" s="92"/>
      <c r="H563" s="92"/>
      <c r="I563" s="92"/>
    </row>
    <row r="564" spans="1:9" ht="12.75">
      <c r="A564" s="88"/>
      <c r="B564" s="88"/>
      <c r="C564" s="88"/>
      <c r="D564" s="92"/>
      <c r="E564" s="92"/>
      <c r="F564" s="92"/>
      <c r="G564" s="92"/>
      <c r="H564" s="92"/>
      <c r="I564" s="92"/>
    </row>
    <row r="565" spans="1:9" ht="12.75">
      <c r="A565" s="88"/>
      <c r="B565" s="88"/>
      <c r="C565" s="88"/>
      <c r="D565" s="92"/>
      <c r="E565" s="92"/>
      <c r="F565" s="92"/>
      <c r="G565" s="92"/>
      <c r="H565" s="92"/>
      <c r="I565" s="92"/>
    </row>
    <row r="566" spans="1:9" ht="12.75">
      <c r="A566" s="88"/>
      <c r="B566" s="89"/>
      <c r="C566" s="88"/>
      <c r="D566" s="92"/>
      <c r="E566" s="92"/>
      <c r="F566" s="92"/>
      <c r="G566" s="92"/>
      <c r="H566" s="92"/>
      <c r="I566" s="92"/>
    </row>
    <row r="567" spans="1:9" ht="12.75">
      <c r="A567" s="88"/>
      <c r="B567" s="89"/>
      <c r="C567" s="88"/>
      <c r="D567" s="92"/>
      <c r="E567" s="92"/>
      <c r="F567" s="92"/>
      <c r="G567" s="92"/>
      <c r="H567" s="92"/>
      <c r="I567" s="92"/>
    </row>
    <row r="568" spans="1:9" ht="12.75">
      <c r="A568" s="88"/>
      <c r="B568" s="89"/>
      <c r="C568" s="88"/>
      <c r="D568" s="92"/>
      <c r="E568" s="92"/>
      <c r="F568" s="92"/>
      <c r="G568" s="92"/>
      <c r="H568" s="92"/>
      <c r="I568" s="92"/>
    </row>
    <row r="569" spans="1:9" ht="12.75">
      <c r="A569" s="88"/>
      <c r="B569" s="89"/>
      <c r="C569" s="88"/>
      <c r="D569" s="92"/>
      <c r="E569" s="92"/>
      <c r="F569" s="92"/>
      <c r="G569" s="92"/>
      <c r="H569" s="92"/>
      <c r="I569" s="92"/>
    </row>
    <row r="570" spans="1:9" ht="12.75">
      <c r="A570" s="88"/>
      <c r="B570" s="89"/>
      <c r="C570" s="88"/>
      <c r="D570" s="92"/>
      <c r="E570" s="92"/>
      <c r="F570" s="92"/>
      <c r="G570" s="92"/>
      <c r="H570" s="92"/>
      <c r="I570" s="92"/>
    </row>
    <row r="571" spans="1:9" ht="12.75">
      <c r="A571" s="88"/>
      <c r="B571" s="89"/>
      <c r="C571" s="88"/>
      <c r="D571" s="92"/>
      <c r="E571" s="92"/>
      <c r="F571" s="92"/>
      <c r="G571" s="92"/>
      <c r="H571" s="92"/>
      <c r="I571" s="92"/>
    </row>
    <row r="572" spans="1:9" ht="12.75">
      <c r="A572" s="88"/>
      <c r="B572" s="89"/>
      <c r="C572" s="88"/>
      <c r="D572" s="92"/>
      <c r="E572" s="92"/>
      <c r="F572" s="92"/>
      <c r="G572" s="92"/>
      <c r="H572" s="92"/>
      <c r="I572" s="92"/>
    </row>
    <row r="573" spans="1:9" ht="12.75">
      <c r="A573" s="88"/>
      <c r="B573" s="89"/>
      <c r="C573" s="88"/>
      <c r="D573" s="92"/>
      <c r="E573" s="92"/>
      <c r="F573" s="92"/>
      <c r="G573" s="92"/>
      <c r="H573" s="92"/>
      <c r="I573" s="92"/>
    </row>
    <row r="574" spans="1:9" ht="12.75">
      <c r="A574" s="88"/>
      <c r="B574" s="89"/>
      <c r="C574" s="88"/>
      <c r="D574" s="92"/>
      <c r="E574" s="92"/>
      <c r="F574" s="92"/>
      <c r="G574" s="92"/>
      <c r="H574" s="92"/>
      <c r="I574" s="92"/>
    </row>
    <row r="575" spans="1:9" ht="12.75">
      <c r="A575" s="88"/>
      <c r="B575" s="89"/>
      <c r="C575" s="88"/>
      <c r="D575" s="92"/>
      <c r="E575" s="92"/>
      <c r="F575" s="92"/>
      <c r="G575" s="92"/>
      <c r="H575" s="92"/>
      <c r="I575" s="92"/>
    </row>
    <row r="576" spans="1:9" ht="12.75">
      <c r="A576" s="88"/>
      <c r="B576" s="89"/>
      <c r="C576" s="88"/>
      <c r="D576" s="92"/>
      <c r="E576" s="92"/>
      <c r="F576" s="92"/>
      <c r="G576" s="92"/>
      <c r="H576" s="92"/>
      <c r="I576" s="92"/>
    </row>
    <row r="577" spans="1:9" ht="12.75">
      <c r="A577" s="88"/>
      <c r="B577" s="89"/>
      <c r="C577" s="88"/>
      <c r="D577" s="92"/>
      <c r="E577" s="92"/>
      <c r="F577" s="92"/>
      <c r="G577" s="92"/>
      <c r="H577" s="92"/>
      <c r="I577" s="92"/>
    </row>
    <row r="578" spans="1:9" ht="12.75">
      <c r="A578" s="88"/>
      <c r="B578" s="89"/>
      <c r="C578" s="88"/>
      <c r="D578" s="92"/>
      <c r="E578" s="92"/>
      <c r="F578" s="92"/>
      <c r="G578" s="92"/>
      <c r="H578" s="92"/>
      <c r="I578" s="92"/>
    </row>
    <row r="579" spans="1:9" ht="12.75">
      <c r="A579" s="88"/>
      <c r="B579" s="89"/>
      <c r="C579" s="88"/>
      <c r="D579" s="92"/>
      <c r="E579" s="92"/>
      <c r="F579" s="92"/>
      <c r="G579" s="92"/>
      <c r="H579" s="92"/>
      <c r="I579" s="92"/>
    </row>
    <row r="580" spans="1:9" ht="12.75">
      <c r="A580" s="88"/>
      <c r="B580" s="89"/>
      <c r="C580" s="88"/>
      <c r="D580" s="92"/>
      <c r="E580" s="92"/>
      <c r="F580" s="92"/>
      <c r="G580" s="92"/>
      <c r="H580" s="92"/>
      <c r="I580" s="92"/>
    </row>
    <row r="581" spans="1:9" ht="12.75">
      <c r="A581" s="88"/>
      <c r="B581" s="89"/>
      <c r="C581" s="88"/>
      <c r="D581" s="92"/>
      <c r="E581" s="92"/>
      <c r="F581" s="92"/>
      <c r="G581" s="92"/>
      <c r="H581" s="92"/>
      <c r="I581" s="92"/>
    </row>
    <row r="582" spans="1:9" ht="12.75">
      <c r="A582" s="88"/>
      <c r="B582" s="89"/>
      <c r="C582" s="88"/>
      <c r="D582" s="92"/>
      <c r="E582" s="92"/>
      <c r="F582" s="92"/>
      <c r="G582" s="92"/>
      <c r="H582" s="92"/>
      <c r="I582" s="92"/>
    </row>
    <row r="583" spans="1:9" ht="12.75">
      <c r="A583" s="88"/>
      <c r="B583" s="89"/>
      <c r="C583" s="88"/>
      <c r="D583" s="92"/>
      <c r="E583" s="92"/>
      <c r="F583" s="92"/>
      <c r="G583" s="92"/>
      <c r="H583" s="92"/>
      <c r="I583" s="92"/>
    </row>
    <row r="584" spans="1:9" ht="12.75">
      <c r="A584" s="88"/>
      <c r="B584" s="89"/>
      <c r="C584" s="88"/>
      <c r="D584" s="92"/>
      <c r="E584" s="92"/>
      <c r="F584" s="92"/>
      <c r="G584" s="92"/>
      <c r="H584" s="92"/>
      <c r="I584" s="92"/>
    </row>
    <row r="585" spans="1:9" ht="12.75">
      <c r="A585" s="88"/>
      <c r="B585" s="89"/>
      <c r="C585" s="88"/>
      <c r="D585" s="92"/>
      <c r="E585" s="92"/>
      <c r="F585" s="92"/>
      <c r="G585" s="92"/>
      <c r="H585" s="92"/>
      <c r="I585" s="92"/>
    </row>
    <row r="586" spans="1:9" ht="12.75">
      <c r="A586" s="88"/>
      <c r="B586" s="89"/>
      <c r="C586" s="88"/>
      <c r="D586" s="92"/>
      <c r="E586" s="92"/>
      <c r="F586" s="92"/>
      <c r="G586" s="92"/>
      <c r="H586" s="92"/>
      <c r="I586" s="92"/>
    </row>
    <row r="587" spans="1:9" ht="12.75">
      <c r="A587" s="88"/>
      <c r="B587" s="89"/>
      <c r="C587" s="88"/>
      <c r="D587" s="92"/>
      <c r="E587" s="92"/>
      <c r="F587" s="92"/>
      <c r="G587" s="92"/>
      <c r="H587" s="92"/>
      <c r="I587" s="92"/>
    </row>
    <row r="588" spans="1:9" ht="12.75">
      <c r="A588" s="88"/>
      <c r="B588" s="89"/>
      <c r="C588" s="88"/>
      <c r="D588" s="92"/>
      <c r="E588" s="92"/>
      <c r="F588" s="92"/>
      <c r="G588" s="92"/>
      <c r="H588" s="92"/>
      <c r="I588" s="92"/>
    </row>
    <row r="589" spans="1:9" ht="12.75">
      <c r="A589" s="88"/>
      <c r="B589" s="89"/>
      <c r="C589" s="88"/>
      <c r="D589" s="92"/>
      <c r="E589" s="92"/>
      <c r="F589" s="92"/>
      <c r="G589" s="92"/>
      <c r="H589" s="92"/>
      <c r="I589" s="92"/>
    </row>
    <row r="590" spans="1:9" ht="12.75">
      <c r="A590" s="88"/>
      <c r="B590" s="89"/>
      <c r="C590" s="88"/>
      <c r="D590" s="92"/>
      <c r="E590" s="92"/>
      <c r="F590" s="92"/>
      <c r="G590" s="92"/>
      <c r="H590" s="92"/>
      <c r="I590" s="92"/>
    </row>
    <row r="591" spans="1:9" ht="12.75">
      <c r="A591" s="88"/>
      <c r="B591" s="89"/>
      <c r="C591" s="88"/>
      <c r="D591" s="92"/>
      <c r="E591" s="92"/>
      <c r="F591" s="92"/>
      <c r="G591" s="92"/>
      <c r="H591" s="92"/>
      <c r="I591" s="92"/>
    </row>
    <row r="592" spans="1:9" ht="12.75">
      <c r="A592" s="88"/>
      <c r="B592" s="89"/>
      <c r="C592" s="88"/>
      <c r="D592" s="92"/>
      <c r="E592" s="92"/>
      <c r="F592" s="92"/>
      <c r="G592" s="92"/>
      <c r="H592" s="92"/>
      <c r="I592" s="92"/>
    </row>
    <row r="593" spans="1:9" ht="12.75">
      <c r="A593" s="88"/>
      <c r="B593" s="89"/>
      <c r="C593" s="88"/>
      <c r="D593" s="92"/>
      <c r="E593" s="92"/>
      <c r="F593" s="92"/>
      <c r="G593" s="92"/>
      <c r="H593" s="92"/>
      <c r="I593" s="92"/>
    </row>
    <row r="594" spans="1:9" ht="12.75">
      <c r="A594" s="88"/>
      <c r="B594" s="89"/>
      <c r="C594" s="88"/>
      <c r="D594" s="92"/>
      <c r="E594" s="92"/>
      <c r="F594" s="92"/>
      <c r="G594" s="92"/>
      <c r="H594" s="92"/>
      <c r="I594" s="92"/>
    </row>
    <row r="595" spans="1:9" ht="12.75">
      <c r="A595" s="88"/>
      <c r="B595" s="89"/>
      <c r="C595" s="88"/>
      <c r="D595" s="92"/>
      <c r="E595" s="92"/>
      <c r="F595" s="92"/>
      <c r="G595" s="92"/>
      <c r="H595" s="92"/>
      <c r="I595" s="92"/>
    </row>
    <row r="596" spans="1:9" ht="12.75">
      <c r="A596" s="88"/>
      <c r="B596" s="89"/>
      <c r="C596" s="88"/>
      <c r="D596" s="92"/>
      <c r="E596" s="92"/>
      <c r="F596" s="92"/>
      <c r="G596" s="92"/>
      <c r="H596" s="92"/>
      <c r="I596" s="92"/>
    </row>
    <row r="597" spans="1:9" ht="12.75">
      <c r="A597" s="88"/>
      <c r="B597" s="89"/>
      <c r="C597" s="88"/>
      <c r="D597" s="92"/>
      <c r="E597" s="92"/>
      <c r="F597" s="92"/>
      <c r="G597" s="92"/>
      <c r="H597" s="92"/>
      <c r="I597" s="92"/>
    </row>
    <row r="598" spans="1:9" ht="12.75">
      <c r="A598" s="88"/>
      <c r="B598" s="89"/>
      <c r="C598" s="88"/>
      <c r="D598" s="92"/>
      <c r="E598" s="92"/>
      <c r="F598" s="92"/>
      <c r="G598" s="92"/>
      <c r="H598" s="92"/>
      <c r="I598" s="92"/>
    </row>
    <row r="599" spans="1:9" ht="12.75">
      <c r="A599" s="88"/>
      <c r="B599" s="89"/>
      <c r="C599" s="88"/>
      <c r="D599" s="92"/>
      <c r="E599" s="92"/>
      <c r="F599" s="92"/>
      <c r="G599" s="92"/>
      <c r="H599" s="92"/>
      <c r="I599" s="92"/>
    </row>
    <row r="600" spans="1:9" ht="12.75">
      <c r="A600" s="88"/>
      <c r="B600" s="89"/>
      <c r="C600" s="88"/>
      <c r="D600" s="92"/>
      <c r="E600" s="92"/>
      <c r="F600" s="92"/>
      <c r="G600" s="92"/>
      <c r="H600" s="92"/>
      <c r="I600" s="92"/>
    </row>
    <row r="601" spans="1:9" ht="12.75">
      <c r="A601" s="88"/>
      <c r="B601" s="89"/>
      <c r="C601" s="88"/>
      <c r="D601" s="92"/>
      <c r="E601" s="92"/>
      <c r="F601" s="92"/>
      <c r="G601" s="92"/>
      <c r="H601" s="92"/>
      <c r="I601" s="92"/>
    </row>
    <row r="602" spans="1:9" ht="12.75">
      <c r="A602" s="88"/>
      <c r="B602" s="89"/>
      <c r="C602" s="88"/>
      <c r="D602" s="92"/>
      <c r="E602" s="92"/>
      <c r="F602" s="92"/>
      <c r="G602" s="92"/>
      <c r="H602" s="92"/>
      <c r="I602" s="92"/>
    </row>
    <row r="603" spans="1:9" ht="12.75">
      <c r="A603" s="88"/>
      <c r="B603" s="89"/>
      <c r="C603" s="88"/>
      <c r="D603" s="92"/>
      <c r="E603" s="92"/>
      <c r="F603" s="92"/>
      <c r="G603" s="92"/>
      <c r="H603" s="92"/>
      <c r="I603" s="92"/>
    </row>
    <row r="604" spans="1:9" ht="12.75">
      <c r="A604" s="88"/>
      <c r="B604" s="89"/>
      <c r="C604" s="88"/>
      <c r="D604" s="92"/>
      <c r="E604" s="92"/>
      <c r="F604" s="92"/>
      <c r="G604" s="92"/>
      <c r="H604" s="92"/>
      <c r="I604" s="92"/>
    </row>
    <row r="605" spans="1:9" ht="12.75">
      <c r="A605" s="88"/>
      <c r="B605" s="89"/>
      <c r="C605" s="88"/>
      <c r="D605" s="92"/>
      <c r="E605" s="92"/>
      <c r="F605" s="92"/>
      <c r="G605" s="92"/>
      <c r="H605" s="92"/>
      <c r="I605" s="92"/>
    </row>
    <row r="606" spans="1:9" ht="12.75">
      <c r="A606" s="88"/>
      <c r="B606" s="89"/>
      <c r="C606" s="88"/>
      <c r="D606" s="92"/>
      <c r="E606" s="92"/>
      <c r="F606" s="92"/>
      <c r="G606" s="92"/>
      <c r="H606" s="92"/>
      <c r="I606" s="92"/>
    </row>
    <row r="607" spans="1:9" ht="12.75">
      <c r="A607" s="88"/>
      <c r="B607" s="89"/>
      <c r="C607" s="88"/>
      <c r="D607" s="92"/>
      <c r="E607" s="92"/>
      <c r="F607" s="92"/>
      <c r="G607" s="92"/>
      <c r="H607" s="92"/>
      <c r="I607" s="92"/>
    </row>
    <row r="608" spans="1:9" ht="12.75">
      <c r="A608" s="88"/>
      <c r="B608" s="89"/>
      <c r="C608" s="88"/>
      <c r="D608" s="92"/>
      <c r="E608" s="92"/>
      <c r="F608" s="92"/>
      <c r="G608" s="92"/>
      <c r="H608" s="92"/>
      <c r="I608" s="92"/>
    </row>
    <row r="609" spans="1:9" ht="12.75">
      <c r="A609" s="88"/>
      <c r="B609" s="89"/>
      <c r="C609" s="88"/>
      <c r="D609" s="92"/>
      <c r="E609" s="92"/>
      <c r="F609" s="92"/>
      <c r="G609" s="92"/>
      <c r="H609" s="92"/>
      <c r="I609" s="92"/>
    </row>
    <row r="610" spans="1:9" ht="12.75">
      <c r="A610" s="88"/>
      <c r="B610" s="89"/>
      <c r="C610" s="88"/>
      <c r="D610" s="92"/>
      <c r="E610" s="92"/>
      <c r="F610" s="92"/>
      <c r="G610" s="92"/>
      <c r="H610" s="92"/>
      <c r="I610" s="92"/>
    </row>
    <row r="611" spans="1:9" ht="12.75">
      <c r="A611" s="88"/>
      <c r="B611" s="89"/>
      <c r="C611" s="88"/>
      <c r="D611" s="92"/>
      <c r="E611" s="92"/>
      <c r="F611" s="92"/>
      <c r="G611" s="92"/>
      <c r="H611" s="92"/>
      <c r="I611" s="92"/>
    </row>
    <row r="612" spans="1:9" ht="12.75">
      <c r="A612" s="88"/>
      <c r="B612" s="89"/>
      <c r="C612" s="88"/>
      <c r="D612" s="92"/>
      <c r="E612" s="92"/>
      <c r="F612" s="92"/>
      <c r="G612" s="92"/>
      <c r="H612" s="92"/>
      <c r="I612" s="92"/>
    </row>
    <row r="613" spans="1:9" ht="12.75">
      <c r="A613" s="88"/>
      <c r="B613" s="89"/>
      <c r="C613" s="88"/>
      <c r="D613" s="92"/>
      <c r="E613" s="92"/>
      <c r="F613" s="92"/>
      <c r="G613" s="92"/>
      <c r="H613" s="92"/>
      <c r="I613" s="92"/>
    </row>
    <row r="614" spans="1:9" ht="12.75">
      <c r="A614" s="88"/>
      <c r="B614" s="89"/>
      <c r="C614" s="88"/>
      <c r="D614" s="92"/>
      <c r="E614" s="92"/>
      <c r="F614" s="92"/>
      <c r="G614" s="92"/>
      <c r="H614" s="92"/>
      <c r="I614" s="92"/>
    </row>
    <row r="615" spans="1:9" ht="12.75">
      <c r="A615" s="88"/>
      <c r="B615" s="89"/>
      <c r="C615" s="88"/>
      <c r="D615" s="92"/>
      <c r="E615" s="92"/>
      <c r="F615" s="92"/>
      <c r="G615" s="92"/>
      <c r="H615" s="92"/>
      <c r="I615" s="92"/>
    </row>
    <row r="616" spans="1:9" ht="12.75">
      <c r="A616" s="88"/>
      <c r="B616" s="89"/>
      <c r="C616" s="88"/>
      <c r="D616" s="92"/>
      <c r="E616" s="92"/>
      <c r="F616" s="92"/>
      <c r="G616" s="92"/>
      <c r="H616" s="92"/>
      <c r="I616" s="92"/>
    </row>
    <row r="617" spans="1:9" ht="12.75">
      <c r="A617" s="88"/>
      <c r="B617" s="89"/>
      <c r="C617" s="88"/>
      <c r="D617" s="92"/>
      <c r="E617" s="92"/>
      <c r="F617" s="92"/>
      <c r="G617" s="92"/>
      <c r="H617" s="92"/>
      <c r="I617" s="92"/>
    </row>
    <row r="618" spans="1:9" ht="12.75">
      <c r="A618" s="88"/>
      <c r="B618" s="89"/>
      <c r="C618" s="88"/>
      <c r="D618" s="92"/>
      <c r="E618" s="92"/>
      <c r="F618" s="92"/>
      <c r="G618" s="92"/>
      <c r="H618" s="92"/>
      <c r="I618" s="92"/>
    </row>
    <row r="619" spans="1:9" ht="12.75">
      <c r="A619" s="88"/>
      <c r="B619" s="89"/>
      <c r="C619" s="88"/>
      <c r="D619" s="92"/>
      <c r="E619" s="92"/>
      <c r="F619" s="92"/>
      <c r="G619" s="92"/>
      <c r="H619" s="92"/>
      <c r="I619" s="92"/>
    </row>
    <row r="620" spans="1:9" ht="12.75">
      <c r="A620" s="88"/>
      <c r="B620" s="89"/>
      <c r="C620" s="88"/>
      <c r="D620" s="92"/>
      <c r="E620" s="92"/>
      <c r="F620" s="92"/>
      <c r="G620" s="92"/>
      <c r="H620" s="92"/>
      <c r="I620" s="92"/>
    </row>
    <row r="621" spans="1:9" ht="12.75">
      <c r="A621" s="88"/>
      <c r="B621" s="89"/>
      <c r="C621" s="88"/>
      <c r="D621" s="92"/>
      <c r="E621" s="92"/>
      <c r="F621" s="92"/>
      <c r="G621" s="92"/>
      <c r="H621" s="92"/>
      <c r="I621" s="92"/>
    </row>
    <row r="622" spans="1:9" ht="12.75">
      <c r="A622" s="88"/>
      <c r="B622" s="89"/>
      <c r="C622" s="88"/>
      <c r="D622" s="92"/>
      <c r="E622" s="92"/>
      <c r="F622" s="92"/>
      <c r="G622" s="92"/>
      <c r="H622" s="92"/>
      <c r="I622" s="92"/>
    </row>
    <row r="623" spans="1:9" ht="12.75">
      <c r="A623" s="88"/>
      <c r="B623" s="89"/>
      <c r="C623" s="88"/>
      <c r="D623" s="92"/>
      <c r="E623" s="92"/>
      <c r="F623" s="92"/>
      <c r="G623" s="92"/>
      <c r="H623" s="92"/>
      <c r="I623" s="92"/>
    </row>
    <row r="624" spans="1:9" ht="12.75">
      <c r="A624" s="88"/>
      <c r="B624" s="89"/>
      <c r="C624" s="88"/>
      <c r="D624" s="92"/>
      <c r="E624" s="92"/>
      <c r="F624" s="92"/>
      <c r="G624" s="92"/>
      <c r="H624" s="92"/>
      <c r="I624" s="92"/>
    </row>
    <row r="625" spans="1:9" ht="12.75">
      <c r="A625" s="88"/>
      <c r="B625" s="89"/>
      <c r="C625" s="88"/>
      <c r="D625" s="92"/>
      <c r="E625" s="92"/>
      <c r="F625" s="92"/>
      <c r="G625" s="92"/>
      <c r="H625" s="92"/>
      <c r="I625" s="92"/>
    </row>
    <row r="626" spans="1:9" ht="12.75">
      <c r="A626" s="88"/>
      <c r="B626" s="89"/>
      <c r="C626" s="88"/>
      <c r="D626" s="92"/>
      <c r="E626" s="92"/>
      <c r="F626" s="92"/>
      <c r="G626" s="92"/>
      <c r="H626" s="92"/>
      <c r="I626" s="92"/>
    </row>
    <row r="627" spans="1:9" ht="12.75">
      <c r="A627" s="88"/>
      <c r="B627" s="89"/>
      <c r="C627" s="88"/>
      <c r="D627" s="92"/>
      <c r="E627" s="92"/>
      <c r="F627" s="92"/>
      <c r="G627" s="92"/>
      <c r="H627" s="92"/>
      <c r="I627" s="92"/>
    </row>
    <row r="628" spans="1:9" ht="12.75">
      <c r="A628" s="88"/>
      <c r="B628" s="89"/>
      <c r="C628" s="88"/>
      <c r="D628" s="92"/>
      <c r="E628" s="92"/>
      <c r="F628" s="92"/>
      <c r="G628" s="92"/>
      <c r="H628" s="92"/>
      <c r="I628" s="92"/>
    </row>
    <row r="629" spans="1:9" ht="12.75">
      <c r="A629" s="88"/>
      <c r="B629" s="89"/>
      <c r="C629" s="88"/>
      <c r="D629" s="92"/>
      <c r="E629" s="92"/>
      <c r="F629" s="92"/>
      <c r="G629" s="92"/>
      <c r="H629" s="92"/>
      <c r="I629" s="92"/>
    </row>
    <row r="630" spans="1:9" ht="12.75">
      <c r="A630" s="88"/>
      <c r="B630" s="89"/>
      <c r="C630" s="88"/>
      <c r="D630" s="92"/>
      <c r="E630" s="92"/>
      <c r="F630" s="92"/>
      <c r="G630" s="92"/>
      <c r="H630" s="92"/>
      <c r="I630" s="92"/>
    </row>
    <row r="631" spans="1:9" ht="12.75">
      <c r="A631" s="88"/>
      <c r="B631" s="89"/>
      <c r="C631" s="88"/>
      <c r="D631" s="92"/>
      <c r="E631" s="92"/>
      <c r="F631" s="92"/>
      <c r="G631" s="92"/>
      <c r="H631" s="92"/>
      <c r="I631" s="92"/>
    </row>
    <row r="632" spans="1:9" ht="12.75">
      <c r="A632" s="88"/>
      <c r="B632" s="89"/>
      <c r="C632" s="88"/>
      <c r="D632" s="92"/>
      <c r="E632" s="92"/>
      <c r="F632" s="92"/>
      <c r="G632" s="92"/>
      <c r="H632" s="92"/>
      <c r="I632" s="92"/>
    </row>
    <row r="633" spans="1:9" ht="12.75">
      <c r="A633" s="88"/>
      <c r="B633" s="89"/>
      <c r="C633" s="88"/>
      <c r="D633" s="92"/>
      <c r="E633" s="92"/>
      <c r="F633" s="92"/>
      <c r="G633" s="92"/>
      <c r="H633" s="92"/>
      <c r="I633" s="92"/>
    </row>
    <row r="634" spans="1:9" ht="12.75">
      <c r="A634" s="88"/>
      <c r="B634" s="89"/>
      <c r="C634" s="88"/>
      <c r="D634" s="92"/>
      <c r="E634" s="92"/>
      <c r="F634" s="92"/>
      <c r="G634" s="92"/>
      <c r="H634" s="92"/>
      <c r="I634" s="92"/>
    </row>
    <row r="635" spans="1:9" ht="12.75">
      <c r="A635" s="88"/>
      <c r="B635" s="89"/>
      <c r="C635" s="88"/>
      <c r="D635" s="92"/>
      <c r="E635" s="92"/>
      <c r="F635" s="92"/>
      <c r="G635" s="92"/>
      <c r="H635" s="92"/>
      <c r="I635" s="92"/>
    </row>
    <row r="636" spans="1:9" ht="12.75">
      <c r="A636" s="88"/>
      <c r="B636" s="89"/>
      <c r="C636" s="88"/>
      <c r="D636" s="92"/>
      <c r="E636" s="92"/>
      <c r="F636" s="92"/>
      <c r="G636" s="92"/>
      <c r="H636" s="92"/>
      <c r="I636" s="92"/>
    </row>
    <row r="637" spans="1:9" ht="12.75">
      <c r="A637" s="88"/>
      <c r="B637" s="89"/>
      <c r="C637" s="88"/>
      <c r="D637" s="92"/>
      <c r="E637" s="92"/>
      <c r="F637" s="92"/>
      <c r="G637" s="92"/>
      <c r="H637" s="92"/>
      <c r="I637" s="92"/>
    </row>
    <row r="638" spans="1:9" ht="12.75">
      <c r="A638" s="88"/>
      <c r="B638" s="89"/>
      <c r="C638" s="88"/>
      <c r="D638" s="92"/>
      <c r="E638" s="92"/>
      <c r="F638" s="92"/>
      <c r="G638" s="92"/>
      <c r="H638" s="92"/>
      <c r="I638" s="92"/>
    </row>
    <row r="639" spans="1:9" ht="12.75">
      <c r="A639" s="88"/>
      <c r="B639" s="89"/>
      <c r="C639" s="88"/>
      <c r="D639" s="92"/>
      <c r="E639" s="92"/>
      <c r="F639" s="92"/>
      <c r="G639" s="92"/>
      <c r="H639" s="92"/>
      <c r="I639" s="92"/>
    </row>
    <row r="640" spans="1:9" ht="12.75">
      <c r="A640" s="88"/>
      <c r="B640" s="89"/>
      <c r="C640" s="88"/>
      <c r="D640" s="92"/>
      <c r="E640" s="92"/>
      <c r="F640" s="92"/>
      <c r="G640" s="92"/>
      <c r="H640" s="92"/>
      <c r="I640" s="92"/>
    </row>
    <row r="641" spans="1:9" ht="12.75">
      <c r="A641" s="88"/>
      <c r="B641" s="89"/>
      <c r="C641" s="88"/>
      <c r="D641" s="92"/>
      <c r="E641" s="92"/>
      <c r="F641" s="92"/>
      <c r="G641" s="92"/>
      <c r="H641" s="92"/>
      <c r="I641" s="92"/>
    </row>
    <row r="642" spans="1:9" ht="12.75">
      <c r="A642" s="88"/>
      <c r="B642" s="89"/>
      <c r="C642" s="88"/>
      <c r="D642" s="92"/>
      <c r="E642" s="92"/>
      <c r="F642" s="92"/>
      <c r="G642" s="92"/>
      <c r="H642" s="92"/>
      <c r="I642" s="92"/>
    </row>
    <row r="643" spans="1:9" ht="12.75">
      <c r="A643" s="88"/>
      <c r="B643" s="89"/>
      <c r="C643" s="88"/>
      <c r="D643" s="92"/>
      <c r="E643" s="92"/>
      <c r="F643" s="92"/>
      <c r="G643" s="92"/>
      <c r="H643" s="92"/>
      <c r="I643" s="92"/>
    </row>
    <row r="644" spans="1:9" ht="12.75">
      <c r="A644" s="88"/>
      <c r="B644" s="89"/>
      <c r="C644" s="88"/>
      <c r="D644" s="92"/>
      <c r="E644" s="92"/>
      <c r="F644" s="92"/>
      <c r="G644" s="92"/>
      <c r="H644" s="92"/>
      <c r="I644" s="92"/>
    </row>
    <row r="645" spans="1:9" ht="12.75">
      <c r="A645" s="88"/>
      <c r="B645" s="89"/>
      <c r="C645" s="88"/>
      <c r="D645" s="92"/>
      <c r="E645" s="92"/>
      <c r="F645" s="92"/>
      <c r="G645" s="92"/>
      <c r="H645" s="92"/>
      <c r="I645" s="92"/>
    </row>
    <row r="646" spans="1:9" ht="12.75">
      <c r="A646" s="88"/>
      <c r="B646" s="89"/>
      <c r="C646" s="88"/>
      <c r="D646" s="92"/>
      <c r="E646" s="92"/>
      <c r="F646" s="92"/>
      <c r="G646" s="92"/>
      <c r="H646" s="92"/>
      <c r="I646" s="92"/>
    </row>
    <row r="647" spans="1:9" ht="12.75">
      <c r="A647" s="88"/>
      <c r="B647" s="89"/>
      <c r="C647" s="88"/>
      <c r="D647" s="92"/>
      <c r="E647" s="92"/>
      <c r="F647" s="92"/>
      <c r="G647" s="92"/>
      <c r="H647" s="92"/>
      <c r="I647" s="92"/>
    </row>
    <row r="648" spans="1:9" ht="12.75">
      <c r="A648" s="88"/>
      <c r="B648" s="89"/>
      <c r="C648" s="88"/>
      <c r="D648" s="92"/>
      <c r="E648" s="92"/>
      <c r="F648" s="92"/>
      <c r="G648" s="92"/>
      <c r="H648" s="92"/>
      <c r="I648" s="92"/>
    </row>
    <row r="649" spans="1:9" ht="12.75">
      <c r="A649" s="88"/>
      <c r="B649" s="89"/>
      <c r="C649" s="88"/>
      <c r="D649" s="92"/>
      <c r="E649" s="92"/>
      <c r="F649" s="92"/>
      <c r="G649" s="92"/>
      <c r="H649" s="92"/>
      <c r="I649" s="92"/>
    </row>
    <row r="650" spans="1:9" ht="12.75">
      <c r="A650" s="88"/>
      <c r="B650" s="89"/>
      <c r="C650" s="88"/>
      <c r="D650" s="92"/>
      <c r="E650" s="92"/>
      <c r="F650" s="92"/>
      <c r="G650" s="92"/>
      <c r="H650" s="92"/>
      <c r="I650" s="92"/>
    </row>
    <row r="651" spans="1:9" ht="12.75">
      <c r="A651" s="88"/>
      <c r="B651" s="89"/>
      <c r="C651" s="88"/>
      <c r="D651" s="92"/>
      <c r="E651" s="92"/>
      <c r="F651" s="92"/>
      <c r="G651" s="92"/>
      <c r="H651" s="92"/>
      <c r="I651" s="92"/>
    </row>
    <row r="652" spans="1:9" ht="12.75">
      <c r="A652" s="88"/>
      <c r="B652" s="89"/>
      <c r="C652" s="88"/>
      <c r="D652" s="92"/>
      <c r="E652" s="92"/>
      <c r="F652" s="92"/>
      <c r="G652" s="92"/>
      <c r="H652" s="92"/>
      <c r="I652" s="92"/>
    </row>
    <row r="653" spans="1:9" ht="12.75">
      <c r="A653" s="88"/>
      <c r="B653" s="89"/>
      <c r="C653" s="88"/>
      <c r="D653" s="92"/>
      <c r="E653" s="92"/>
      <c r="F653" s="92"/>
      <c r="G653" s="92"/>
      <c r="H653" s="92"/>
      <c r="I653" s="92"/>
    </row>
    <row r="654" spans="1:9" ht="12.75">
      <c r="A654" s="88"/>
      <c r="B654" s="89"/>
      <c r="C654" s="88"/>
      <c r="D654" s="92"/>
      <c r="E654" s="92"/>
      <c r="F654" s="92"/>
      <c r="G654" s="92"/>
      <c r="H654" s="92"/>
      <c r="I654" s="92"/>
    </row>
    <row r="655" spans="1:9" ht="12.75">
      <c r="A655" s="88"/>
      <c r="B655" s="89"/>
      <c r="C655" s="88"/>
      <c r="D655" s="92"/>
      <c r="E655" s="92"/>
      <c r="F655" s="92"/>
      <c r="G655" s="92"/>
      <c r="H655" s="92"/>
      <c r="I655" s="92"/>
    </row>
    <row r="656" spans="1:9" ht="12.75">
      <c r="A656" s="88"/>
      <c r="B656" s="89"/>
      <c r="C656" s="88"/>
      <c r="D656" s="92"/>
      <c r="E656" s="92"/>
      <c r="F656" s="92"/>
      <c r="G656" s="92"/>
      <c r="H656" s="92"/>
      <c r="I656" s="92"/>
    </row>
    <row r="657" spans="1:9" ht="12.75">
      <c r="A657" s="88"/>
      <c r="B657" s="89"/>
      <c r="C657" s="88"/>
      <c r="D657" s="92"/>
      <c r="E657" s="92"/>
      <c r="F657" s="92"/>
      <c r="G657" s="92"/>
      <c r="H657" s="92"/>
      <c r="I657" s="92"/>
    </row>
    <row r="658" spans="1:9" ht="12.75">
      <c r="A658" s="88"/>
      <c r="B658" s="89"/>
      <c r="C658" s="88"/>
      <c r="D658" s="92"/>
      <c r="E658" s="92"/>
      <c r="F658" s="92"/>
      <c r="G658" s="92"/>
      <c r="H658" s="92"/>
      <c r="I658" s="92"/>
    </row>
    <row r="659" spans="1:9" ht="12.75">
      <c r="A659" s="88"/>
      <c r="B659" s="89"/>
      <c r="C659" s="88"/>
      <c r="D659" s="92"/>
      <c r="E659" s="92"/>
      <c r="F659" s="92"/>
      <c r="G659" s="92"/>
      <c r="H659" s="92"/>
      <c r="I659" s="92"/>
    </row>
    <row r="660" spans="1:9" ht="12.75">
      <c r="A660" s="88"/>
      <c r="B660" s="89"/>
      <c r="C660" s="88"/>
      <c r="D660" s="92"/>
      <c r="E660" s="92"/>
      <c r="F660" s="92"/>
      <c r="G660" s="92"/>
      <c r="H660" s="92"/>
      <c r="I660" s="92"/>
    </row>
    <row r="661" spans="1:9" ht="12.75">
      <c r="A661" s="88"/>
      <c r="B661" s="89"/>
      <c r="C661" s="88"/>
      <c r="D661" s="92"/>
      <c r="E661" s="92"/>
      <c r="F661" s="92"/>
      <c r="G661" s="92"/>
      <c r="H661" s="92"/>
      <c r="I661" s="92"/>
    </row>
    <row r="662" spans="1:9" ht="12.75">
      <c r="A662" s="88"/>
      <c r="B662" s="89"/>
      <c r="C662" s="88"/>
      <c r="D662" s="92"/>
      <c r="E662" s="92"/>
      <c r="F662" s="92"/>
      <c r="G662" s="92"/>
      <c r="H662" s="92"/>
      <c r="I662" s="92"/>
    </row>
    <row r="663" spans="1:9" ht="12.75">
      <c r="A663" s="88"/>
      <c r="B663" s="89"/>
      <c r="C663" s="88"/>
      <c r="D663" s="92"/>
      <c r="E663" s="92"/>
      <c r="F663" s="92"/>
      <c r="G663" s="92"/>
      <c r="H663" s="92"/>
      <c r="I663" s="92"/>
    </row>
    <row r="664" spans="1:9" ht="12.75">
      <c r="A664" s="88"/>
      <c r="B664" s="89"/>
      <c r="C664" s="88"/>
      <c r="D664" s="92"/>
      <c r="E664" s="92"/>
      <c r="F664" s="92"/>
      <c r="G664" s="92"/>
      <c r="H664" s="92"/>
      <c r="I664" s="92"/>
    </row>
    <row r="665" spans="1:9" ht="12.75">
      <c r="A665" s="88"/>
      <c r="B665" s="89"/>
      <c r="C665" s="88"/>
      <c r="D665" s="92"/>
      <c r="E665" s="92"/>
      <c r="F665" s="92"/>
      <c r="G665" s="92"/>
      <c r="H665" s="92"/>
      <c r="I665" s="92"/>
    </row>
    <row r="666" spans="1:9" ht="12.75">
      <c r="A666" s="88"/>
      <c r="B666" s="89"/>
      <c r="C666" s="88"/>
      <c r="D666" s="92"/>
      <c r="E666" s="92"/>
      <c r="F666" s="92"/>
      <c r="G666" s="92"/>
      <c r="H666" s="92"/>
      <c r="I666" s="92"/>
    </row>
    <row r="667" spans="1:9" ht="12.75">
      <c r="A667" s="88"/>
      <c r="B667" s="89"/>
      <c r="C667" s="88"/>
      <c r="D667" s="92"/>
      <c r="E667" s="92"/>
      <c r="F667" s="92"/>
      <c r="G667" s="92"/>
      <c r="H667" s="92"/>
      <c r="I667" s="92"/>
    </row>
    <row r="668" spans="1:9" ht="12.75">
      <c r="A668" s="88"/>
      <c r="B668" s="89"/>
      <c r="C668" s="88"/>
      <c r="D668" s="92"/>
      <c r="E668" s="92"/>
      <c r="F668" s="92"/>
      <c r="G668" s="92"/>
      <c r="H668" s="92"/>
      <c r="I668" s="92"/>
    </row>
    <row r="669" spans="1:9" ht="12.75">
      <c r="A669" s="88"/>
      <c r="B669" s="89"/>
      <c r="C669" s="88"/>
      <c r="D669" s="92"/>
      <c r="E669" s="92"/>
      <c r="F669" s="92"/>
      <c r="G669" s="92"/>
      <c r="H669" s="92"/>
      <c r="I669" s="92"/>
    </row>
    <row r="670" spans="1:9" ht="12.75">
      <c r="A670" s="88"/>
      <c r="B670" s="89"/>
      <c r="C670" s="88"/>
      <c r="D670" s="92"/>
      <c r="E670" s="92"/>
      <c r="F670" s="92"/>
      <c r="G670" s="92"/>
      <c r="H670" s="92"/>
      <c r="I670" s="92"/>
    </row>
    <row r="671" spans="1:9" ht="12.75">
      <c r="A671" s="88"/>
      <c r="B671" s="89"/>
      <c r="C671" s="88"/>
      <c r="D671" s="92"/>
      <c r="E671" s="92"/>
      <c r="F671" s="92"/>
      <c r="G671" s="92"/>
      <c r="H671" s="92"/>
      <c r="I671" s="92"/>
    </row>
    <row r="672" spans="1:9" ht="12.75">
      <c r="A672" s="88"/>
      <c r="B672" s="89"/>
      <c r="C672" s="88"/>
      <c r="D672" s="91"/>
      <c r="E672" s="91"/>
      <c r="F672" s="91"/>
      <c r="G672" s="91"/>
      <c r="H672" s="91"/>
      <c r="I672" s="91"/>
    </row>
    <row r="673" spans="1:9" ht="12.75">
      <c r="A673" s="88"/>
      <c r="B673" s="88"/>
      <c r="C673" s="88"/>
      <c r="D673" s="91"/>
      <c r="E673" s="91"/>
      <c r="F673" s="91"/>
      <c r="G673" s="91"/>
      <c r="H673" s="91"/>
      <c r="I673" s="91"/>
    </row>
    <row r="674" spans="1:9" ht="12.75">
      <c r="A674" s="88"/>
      <c r="B674" s="88"/>
      <c r="C674" s="88"/>
      <c r="D674" s="91"/>
      <c r="E674" s="91"/>
      <c r="F674" s="91"/>
      <c r="G674" s="91"/>
      <c r="H674" s="91"/>
      <c r="I674" s="91"/>
    </row>
    <row r="675" spans="1:9" ht="12.75">
      <c r="A675" s="88"/>
      <c r="B675" s="88"/>
      <c r="C675" s="88"/>
      <c r="D675" s="91"/>
      <c r="E675" s="91"/>
      <c r="F675" s="91"/>
      <c r="G675" s="91"/>
      <c r="H675" s="91"/>
      <c r="I675" s="91"/>
    </row>
    <row r="676" spans="1:9" ht="12.75">
      <c r="A676" s="88"/>
      <c r="B676" s="88"/>
      <c r="C676" s="88"/>
      <c r="D676" s="91"/>
      <c r="E676" s="91"/>
      <c r="F676" s="91"/>
      <c r="G676" s="91"/>
      <c r="H676" s="91"/>
      <c r="I676" s="91"/>
    </row>
    <row r="677" spans="1:9" ht="12.75">
      <c r="A677" s="88"/>
      <c r="B677" s="88"/>
      <c r="C677" s="88"/>
      <c r="D677" s="91"/>
      <c r="E677" s="91"/>
      <c r="F677" s="91"/>
      <c r="G677" s="91"/>
      <c r="H677" s="91"/>
      <c r="I677" s="91"/>
    </row>
    <row r="678" spans="1:9" ht="12.75">
      <c r="A678" s="88"/>
      <c r="B678" s="88"/>
      <c r="C678" s="88"/>
      <c r="D678" s="91"/>
      <c r="E678" s="91"/>
      <c r="F678" s="91"/>
      <c r="G678" s="91"/>
      <c r="H678" s="91"/>
      <c r="I678" s="91"/>
    </row>
    <row r="679" spans="1:9" ht="12.75">
      <c r="A679" s="88"/>
      <c r="B679" s="88"/>
      <c r="C679" s="88"/>
      <c r="D679" s="91"/>
      <c r="E679" s="91"/>
      <c r="F679" s="91"/>
      <c r="G679" s="91"/>
      <c r="H679" s="91"/>
      <c r="I679" s="91"/>
    </row>
    <row r="680" spans="1:9" ht="12.75">
      <c r="A680" s="88"/>
      <c r="B680" s="88"/>
      <c r="C680" s="88"/>
      <c r="D680" s="91"/>
      <c r="E680" s="91"/>
      <c r="F680" s="91"/>
      <c r="G680" s="91"/>
      <c r="H680" s="91"/>
      <c r="I680" s="91"/>
    </row>
    <row r="681" spans="1:9" ht="12.75">
      <c r="A681" s="88"/>
      <c r="B681" s="88"/>
      <c r="C681" s="88"/>
      <c r="D681" s="91"/>
      <c r="E681" s="91"/>
      <c r="F681" s="91"/>
      <c r="G681" s="91"/>
      <c r="H681" s="91"/>
      <c r="I681" s="91"/>
    </row>
    <row r="682" spans="1:9" ht="12.75">
      <c r="A682" s="88"/>
      <c r="B682" s="88"/>
      <c r="C682" s="88"/>
      <c r="D682" s="91"/>
      <c r="E682" s="91"/>
      <c r="F682" s="91"/>
      <c r="G682" s="91"/>
      <c r="H682" s="91"/>
      <c r="I682" s="91"/>
    </row>
    <row r="683" spans="1:9" ht="12.75">
      <c r="A683" s="88"/>
      <c r="B683" s="88"/>
      <c r="C683" s="88"/>
      <c r="D683" s="91"/>
      <c r="E683" s="91"/>
      <c r="F683" s="91"/>
      <c r="G683" s="91"/>
      <c r="H683" s="91"/>
      <c r="I683" s="91"/>
    </row>
    <row r="684" spans="1:9" ht="12.75">
      <c r="A684" s="88"/>
      <c r="B684" s="88"/>
      <c r="C684" s="88"/>
      <c r="D684" s="91"/>
      <c r="E684" s="91"/>
      <c r="F684" s="91"/>
      <c r="G684" s="91"/>
      <c r="H684" s="91"/>
      <c r="I684" s="91"/>
    </row>
    <row r="685" spans="1:9" ht="12.75">
      <c r="A685" s="88"/>
      <c r="B685" s="88"/>
      <c r="C685" s="88"/>
      <c r="D685" s="91"/>
      <c r="E685" s="91"/>
      <c r="F685" s="91"/>
      <c r="G685" s="91"/>
      <c r="H685" s="91"/>
      <c r="I685" s="91"/>
    </row>
    <row r="686" spans="1:9" ht="12.75">
      <c r="A686" s="88"/>
      <c r="B686" s="88"/>
      <c r="C686" s="88"/>
      <c r="D686" s="91"/>
      <c r="E686" s="91"/>
      <c r="F686" s="91"/>
      <c r="G686" s="91"/>
      <c r="H686" s="91"/>
      <c r="I686" s="91"/>
    </row>
    <row r="687" spans="1:9" ht="12.75">
      <c r="A687" s="88"/>
      <c r="B687" s="88"/>
      <c r="C687" s="88"/>
      <c r="D687" s="91"/>
      <c r="E687" s="91"/>
      <c r="F687" s="91"/>
      <c r="G687" s="91"/>
      <c r="H687" s="91"/>
      <c r="I687" s="91"/>
    </row>
    <row r="688" spans="1:9" ht="12.75">
      <c r="A688" s="88"/>
      <c r="B688" s="88"/>
      <c r="C688" s="88"/>
      <c r="D688" s="91"/>
      <c r="E688" s="91"/>
      <c r="F688" s="91"/>
      <c r="G688" s="91"/>
      <c r="H688" s="91"/>
      <c r="I688" s="91"/>
    </row>
    <row r="689" spans="1:9" ht="12.75">
      <c r="A689" s="88"/>
      <c r="B689" s="88"/>
      <c r="C689" s="88"/>
      <c r="D689" s="91"/>
      <c r="E689" s="91"/>
      <c r="F689" s="91"/>
      <c r="G689" s="91"/>
      <c r="H689" s="91"/>
      <c r="I689" s="91"/>
    </row>
    <row r="690" spans="1:9" ht="12.75">
      <c r="A690" s="88"/>
      <c r="B690" s="88"/>
      <c r="C690" s="88"/>
      <c r="D690" s="91"/>
      <c r="E690" s="91"/>
      <c r="F690" s="91"/>
      <c r="G690" s="91"/>
      <c r="H690" s="91"/>
      <c r="I690" s="91"/>
    </row>
    <row r="691" spans="1:9" ht="12.75">
      <c r="A691" s="88"/>
      <c r="B691" s="88"/>
      <c r="C691" s="88"/>
      <c r="D691" s="91"/>
      <c r="E691" s="91"/>
      <c r="F691" s="91"/>
      <c r="G691" s="91"/>
      <c r="H691" s="91"/>
      <c r="I691" s="91"/>
    </row>
    <row r="692" spans="1:9" ht="12.75">
      <c r="A692" s="88"/>
      <c r="B692" s="88"/>
      <c r="C692" s="88"/>
      <c r="D692" s="91"/>
      <c r="E692" s="91"/>
      <c r="F692" s="91"/>
      <c r="G692" s="91"/>
      <c r="H692" s="91"/>
      <c r="I692" s="91"/>
    </row>
    <row r="693" spans="1:9" ht="12.75">
      <c r="A693" s="88"/>
      <c r="B693" s="88"/>
      <c r="C693" s="88"/>
      <c r="D693" s="91"/>
      <c r="E693" s="91"/>
      <c r="F693" s="91"/>
      <c r="G693" s="91"/>
      <c r="H693" s="91"/>
      <c r="I693" s="91"/>
    </row>
    <row r="694" spans="1:9" ht="12.75">
      <c r="A694" s="88"/>
      <c r="B694" s="88"/>
      <c r="C694" s="88"/>
      <c r="D694" s="91"/>
      <c r="E694" s="91"/>
      <c r="F694" s="91"/>
      <c r="G694" s="91"/>
      <c r="H694" s="91"/>
      <c r="I694" s="91"/>
    </row>
    <row r="695" spans="1:9" ht="12.75">
      <c r="A695" s="88"/>
      <c r="B695" s="88"/>
      <c r="C695" s="88"/>
      <c r="D695" s="91"/>
      <c r="E695" s="91"/>
      <c r="F695" s="91"/>
      <c r="G695" s="91"/>
      <c r="H695" s="91"/>
      <c r="I695" s="91"/>
    </row>
    <row r="696" spans="1:9" ht="12.75">
      <c r="A696" s="88"/>
      <c r="B696" s="88"/>
      <c r="C696" s="88"/>
      <c r="D696" s="91"/>
      <c r="E696" s="91"/>
      <c r="F696" s="91"/>
      <c r="G696" s="91"/>
      <c r="H696" s="91"/>
      <c r="I696" s="91"/>
    </row>
    <row r="697" spans="1:9" ht="12.75">
      <c r="A697" s="88"/>
      <c r="B697" s="88"/>
      <c r="C697" s="88"/>
      <c r="D697" s="91"/>
      <c r="E697" s="91"/>
      <c r="F697" s="91"/>
      <c r="G697" s="91"/>
      <c r="H697" s="91"/>
      <c r="I697" s="91"/>
    </row>
    <row r="698" spans="1:9" ht="12.75">
      <c r="A698" s="88"/>
      <c r="B698" s="88"/>
      <c r="C698" s="88"/>
      <c r="D698" s="91"/>
      <c r="E698" s="91"/>
      <c r="F698" s="91"/>
      <c r="G698" s="91"/>
      <c r="H698" s="91"/>
      <c r="I698" s="91"/>
    </row>
    <row r="699" spans="1:9" ht="12.75">
      <c r="A699" s="88"/>
      <c r="B699" s="88"/>
      <c r="C699" s="88"/>
      <c r="D699" s="91"/>
      <c r="E699" s="91"/>
      <c r="F699" s="91"/>
      <c r="G699" s="91"/>
      <c r="H699" s="91"/>
      <c r="I699" s="91"/>
    </row>
    <row r="700" spans="2:9" ht="12.75">
      <c r="B700" s="32"/>
      <c r="C700" s="34"/>
      <c r="D700" s="91"/>
      <c r="E700" s="91"/>
      <c r="F700" s="91"/>
      <c r="G700" s="91"/>
      <c r="H700" s="91"/>
      <c r="I700" s="91"/>
    </row>
    <row r="701" spans="2:9" ht="12.75">
      <c r="B701" s="32"/>
      <c r="C701" s="34"/>
      <c r="D701" s="91"/>
      <c r="E701" s="91"/>
      <c r="F701" s="91"/>
      <c r="G701" s="91"/>
      <c r="H701" s="91"/>
      <c r="I701" s="91"/>
    </row>
    <row r="702" spans="2:9" ht="12.75">
      <c r="B702" s="32"/>
      <c r="C702" s="34"/>
      <c r="D702" s="91"/>
      <c r="E702" s="91"/>
      <c r="F702" s="91"/>
      <c r="G702" s="91"/>
      <c r="H702" s="91"/>
      <c r="I702" s="91"/>
    </row>
    <row r="703" spans="2:9" ht="12.75">
      <c r="B703" s="32"/>
      <c r="C703" s="34"/>
      <c r="D703" s="91"/>
      <c r="E703" s="91"/>
      <c r="F703" s="91"/>
      <c r="G703" s="91"/>
      <c r="H703" s="91"/>
      <c r="I703" s="91"/>
    </row>
    <row r="704" spans="2:9" ht="12.75">
      <c r="B704" s="32"/>
      <c r="C704" s="34"/>
      <c r="D704" s="91"/>
      <c r="E704" s="91"/>
      <c r="F704" s="91"/>
      <c r="G704" s="91"/>
      <c r="H704" s="91"/>
      <c r="I704" s="91"/>
    </row>
    <row r="705" spans="2:9" ht="12.75">
      <c r="B705" s="32"/>
      <c r="C705" s="34"/>
      <c r="D705" s="91"/>
      <c r="E705" s="91"/>
      <c r="F705" s="91"/>
      <c r="G705" s="91"/>
      <c r="H705" s="91"/>
      <c r="I705" s="91"/>
    </row>
    <row r="706" spans="2:9" ht="12.75">
      <c r="B706" s="32"/>
      <c r="C706" s="34"/>
      <c r="D706" s="91"/>
      <c r="E706" s="91"/>
      <c r="F706" s="91"/>
      <c r="G706" s="91"/>
      <c r="H706" s="91"/>
      <c r="I706" s="91"/>
    </row>
    <row r="707" spans="2:9" ht="12.75">
      <c r="B707" s="32"/>
      <c r="C707" s="34"/>
      <c r="D707" s="91"/>
      <c r="E707" s="91"/>
      <c r="F707" s="91"/>
      <c r="G707" s="91"/>
      <c r="H707" s="91"/>
      <c r="I707" s="91"/>
    </row>
    <row r="708" spans="2:9" ht="12.75">
      <c r="B708" s="32"/>
      <c r="C708" s="34"/>
      <c r="D708" s="91"/>
      <c r="E708" s="91"/>
      <c r="F708" s="91"/>
      <c r="G708" s="91"/>
      <c r="H708" s="91"/>
      <c r="I708" s="91"/>
    </row>
    <row r="709" spans="2:9" ht="12.75">
      <c r="B709" s="32"/>
      <c r="C709" s="34"/>
      <c r="D709" s="91"/>
      <c r="E709" s="91"/>
      <c r="F709" s="91"/>
      <c r="G709" s="91"/>
      <c r="H709" s="91"/>
      <c r="I709" s="91"/>
    </row>
    <row r="710" spans="2:9" ht="12.75">
      <c r="B710" s="32"/>
      <c r="C710" s="34"/>
      <c r="D710" s="91"/>
      <c r="E710" s="91"/>
      <c r="F710" s="91"/>
      <c r="G710" s="91"/>
      <c r="H710" s="91"/>
      <c r="I710" s="91"/>
    </row>
    <row r="711" spans="2:9" ht="12.75">
      <c r="B711" s="32"/>
      <c r="C711" s="34"/>
      <c r="D711" s="91"/>
      <c r="E711" s="91"/>
      <c r="F711" s="91"/>
      <c r="G711" s="91"/>
      <c r="H711" s="91"/>
      <c r="I711" s="91"/>
    </row>
    <row r="712" spans="2:9" ht="12.75">
      <c r="B712" s="32"/>
      <c r="C712" s="34"/>
      <c r="D712" s="91"/>
      <c r="E712" s="91"/>
      <c r="F712" s="91"/>
      <c r="G712" s="91"/>
      <c r="H712" s="91"/>
      <c r="I712" s="91"/>
    </row>
    <row r="713" spans="2:9" ht="12.75">
      <c r="B713" s="32"/>
      <c r="C713" s="34"/>
      <c r="D713" s="91"/>
      <c r="E713" s="91"/>
      <c r="F713" s="91"/>
      <c r="G713" s="91"/>
      <c r="H713" s="91"/>
      <c r="I713" s="91"/>
    </row>
    <row r="714" spans="2:9" ht="12.75">
      <c r="B714" s="32"/>
      <c r="C714" s="34"/>
      <c r="D714" s="91"/>
      <c r="E714" s="91"/>
      <c r="F714" s="91"/>
      <c r="G714" s="91"/>
      <c r="H714" s="91"/>
      <c r="I714" s="91"/>
    </row>
    <row r="715" spans="2:9" ht="12.75">
      <c r="B715" s="32"/>
      <c r="C715" s="34"/>
      <c r="D715" s="91"/>
      <c r="E715" s="91"/>
      <c r="F715" s="91"/>
      <c r="G715" s="91"/>
      <c r="H715" s="91"/>
      <c r="I715" s="91"/>
    </row>
    <row r="716" spans="2:9" ht="12.75">
      <c r="B716" s="32"/>
      <c r="C716" s="34"/>
      <c r="D716" s="91"/>
      <c r="E716" s="91"/>
      <c r="F716" s="91"/>
      <c r="G716" s="91"/>
      <c r="H716" s="91"/>
      <c r="I716" s="91"/>
    </row>
    <row r="717" spans="2:9" ht="12.75">
      <c r="B717" s="32"/>
      <c r="C717" s="34"/>
      <c r="D717" s="91"/>
      <c r="E717" s="91"/>
      <c r="F717" s="91"/>
      <c r="G717" s="91"/>
      <c r="H717" s="91"/>
      <c r="I717" s="91"/>
    </row>
    <row r="718" spans="2:9" ht="12.75">
      <c r="B718" s="32"/>
      <c r="C718" s="34"/>
      <c r="D718" s="91"/>
      <c r="E718" s="91"/>
      <c r="F718" s="91"/>
      <c r="G718" s="91"/>
      <c r="H718" s="91"/>
      <c r="I718" s="91"/>
    </row>
    <row r="719" spans="2:9" ht="12.75">
      <c r="B719" s="32"/>
      <c r="C719" s="34"/>
      <c r="D719" s="91"/>
      <c r="E719" s="91"/>
      <c r="F719" s="91"/>
      <c r="G719" s="91"/>
      <c r="H719" s="91"/>
      <c r="I719" s="91"/>
    </row>
    <row r="720" spans="2:9" ht="12.75">
      <c r="B720" s="32"/>
      <c r="C720" s="34"/>
      <c r="D720" s="91"/>
      <c r="E720" s="91"/>
      <c r="F720" s="91"/>
      <c r="G720" s="91"/>
      <c r="H720" s="91"/>
      <c r="I720" s="91"/>
    </row>
    <row r="721" spans="2:9" ht="12.75">
      <c r="B721" s="32"/>
      <c r="C721" s="34"/>
      <c r="D721" s="91"/>
      <c r="E721" s="91"/>
      <c r="F721" s="91"/>
      <c r="G721" s="91"/>
      <c r="H721" s="91"/>
      <c r="I721" s="91"/>
    </row>
    <row r="722" spans="2:9" ht="12.75">
      <c r="B722" s="32"/>
      <c r="C722" s="34"/>
      <c r="D722" s="91"/>
      <c r="E722" s="91"/>
      <c r="F722" s="91"/>
      <c r="G722" s="91"/>
      <c r="H722" s="91"/>
      <c r="I722" s="91"/>
    </row>
    <row r="723" spans="2:9" ht="12.75">
      <c r="B723" s="32"/>
      <c r="C723" s="34"/>
      <c r="D723" s="91"/>
      <c r="E723" s="91"/>
      <c r="F723" s="91"/>
      <c r="G723" s="91"/>
      <c r="H723" s="91"/>
      <c r="I723" s="91"/>
    </row>
    <row r="724" spans="2:9" ht="12.75">
      <c r="B724" s="32"/>
      <c r="C724" s="34"/>
      <c r="D724" s="91"/>
      <c r="E724" s="91"/>
      <c r="F724" s="91"/>
      <c r="G724" s="91"/>
      <c r="H724" s="91"/>
      <c r="I724" s="91"/>
    </row>
    <row r="725" spans="2:9" ht="12.75">
      <c r="B725" s="32"/>
      <c r="C725" s="34"/>
      <c r="D725" s="91"/>
      <c r="E725" s="91"/>
      <c r="F725" s="91"/>
      <c r="G725" s="91"/>
      <c r="H725" s="91"/>
      <c r="I725" s="91"/>
    </row>
    <row r="726" spans="2:9" ht="12.75">
      <c r="B726" s="32"/>
      <c r="C726" s="34"/>
      <c r="D726" s="91"/>
      <c r="E726" s="91"/>
      <c r="F726" s="91"/>
      <c r="G726" s="91"/>
      <c r="H726" s="91"/>
      <c r="I726" s="91"/>
    </row>
    <row r="727" spans="2:9" ht="12.75">
      <c r="B727" s="32"/>
      <c r="C727" s="34"/>
      <c r="D727" s="91"/>
      <c r="E727" s="91"/>
      <c r="F727" s="91"/>
      <c r="G727" s="91"/>
      <c r="H727" s="91"/>
      <c r="I727" s="91"/>
    </row>
    <row r="728" spans="2:9" ht="12.75">
      <c r="B728" s="32"/>
      <c r="C728" s="34"/>
      <c r="D728" s="91"/>
      <c r="E728" s="91"/>
      <c r="F728" s="91"/>
      <c r="G728" s="91"/>
      <c r="H728" s="91"/>
      <c r="I728" s="91"/>
    </row>
    <row r="729" spans="2:9" ht="12.75">
      <c r="B729" s="32"/>
      <c r="C729" s="34"/>
      <c r="D729" s="91"/>
      <c r="E729" s="91"/>
      <c r="F729" s="91"/>
      <c r="G729" s="91"/>
      <c r="H729" s="91"/>
      <c r="I729" s="91"/>
    </row>
    <row r="730" spans="2:9" ht="12.75">
      <c r="B730" s="32"/>
      <c r="C730" s="34"/>
      <c r="D730" s="91"/>
      <c r="E730" s="91"/>
      <c r="F730" s="91"/>
      <c r="G730" s="91"/>
      <c r="H730" s="91"/>
      <c r="I730" s="91"/>
    </row>
    <row r="731" spans="2:9" ht="12.75">
      <c r="B731" s="32"/>
      <c r="C731" s="34"/>
      <c r="D731" s="91"/>
      <c r="E731" s="91"/>
      <c r="F731" s="91"/>
      <c r="G731" s="91"/>
      <c r="H731" s="91"/>
      <c r="I731" s="91"/>
    </row>
    <row r="732" spans="2:9" ht="12.75">
      <c r="B732" s="32"/>
      <c r="C732" s="34"/>
      <c r="D732" s="91"/>
      <c r="E732" s="91"/>
      <c r="F732" s="91"/>
      <c r="G732" s="91"/>
      <c r="H732" s="91"/>
      <c r="I732" s="91"/>
    </row>
    <row r="733" spans="2:9" ht="12.75">
      <c r="B733" s="32"/>
      <c r="C733" s="34"/>
      <c r="D733" s="91"/>
      <c r="E733" s="91"/>
      <c r="F733" s="91"/>
      <c r="G733" s="91"/>
      <c r="H733" s="91"/>
      <c r="I733" s="91"/>
    </row>
    <row r="734" spans="2:9" ht="12.75">
      <c r="B734" s="32"/>
      <c r="C734" s="34"/>
      <c r="D734" s="91"/>
      <c r="E734" s="91"/>
      <c r="F734" s="91"/>
      <c r="G734" s="91"/>
      <c r="H734" s="91"/>
      <c r="I734" s="91"/>
    </row>
    <row r="735" spans="2:9" ht="12.75">
      <c r="B735" s="32"/>
      <c r="C735" s="34"/>
      <c r="D735" s="91"/>
      <c r="E735" s="91"/>
      <c r="F735" s="91"/>
      <c r="G735" s="91"/>
      <c r="H735" s="91"/>
      <c r="I735" s="91"/>
    </row>
    <row r="736" spans="2:9" ht="12.75">
      <c r="B736" s="32"/>
      <c r="C736" s="34"/>
      <c r="D736" s="91"/>
      <c r="E736" s="91"/>
      <c r="F736" s="91"/>
      <c r="G736" s="91"/>
      <c r="H736" s="91"/>
      <c r="I736" s="91"/>
    </row>
    <row r="737" spans="2:9" ht="12.75">
      <c r="B737" s="32"/>
      <c r="C737" s="34"/>
      <c r="D737" s="91"/>
      <c r="E737" s="91"/>
      <c r="F737" s="91"/>
      <c r="G737" s="91"/>
      <c r="H737" s="91"/>
      <c r="I737" s="91"/>
    </row>
    <row r="738" spans="2:9" ht="12.75">
      <c r="B738" s="32"/>
      <c r="C738" s="34"/>
      <c r="D738" s="91"/>
      <c r="E738" s="91"/>
      <c r="F738" s="91"/>
      <c r="G738" s="91"/>
      <c r="H738" s="91"/>
      <c r="I738" s="91"/>
    </row>
    <row r="739" spans="2:9" ht="12.75">
      <c r="B739" s="32"/>
      <c r="C739" s="34"/>
      <c r="D739" s="91"/>
      <c r="E739" s="91"/>
      <c r="F739" s="91"/>
      <c r="G739" s="91"/>
      <c r="H739" s="91"/>
      <c r="I739" s="91"/>
    </row>
    <row r="740" spans="2:9" ht="12.75">
      <c r="B740" s="32"/>
      <c r="C740" s="34"/>
      <c r="D740" s="91"/>
      <c r="E740" s="91"/>
      <c r="F740" s="91"/>
      <c r="G740" s="91"/>
      <c r="H740" s="91"/>
      <c r="I740" s="91"/>
    </row>
    <row r="741" spans="2:9" ht="12.75">
      <c r="B741" s="32"/>
      <c r="C741" s="34"/>
      <c r="D741" s="91"/>
      <c r="E741" s="91"/>
      <c r="F741" s="91"/>
      <c r="G741" s="91"/>
      <c r="H741" s="91"/>
      <c r="I741" s="91"/>
    </row>
    <row r="742" spans="2:9" ht="12.75">
      <c r="B742" s="32"/>
      <c r="C742" s="34"/>
      <c r="D742" s="91"/>
      <c r="E742" s="91"/>
      <c r="F742" s="91"/>
      <c r="G742" s="91"/>
      <c r="H742" s="91"/>
      <c r="I742" s="91"/>
    </row>
    <row r="743" spans="2:9" ht="12.75">
      <c r="B743" s="32"/>
      <c r="C743" s="34"/>
      <c r="D743" s="91"/>
      <c r="E743" s="91"/>
      <c r="F743" s="91"/>
      <c r="G743" s="91"/>
      <c r="H743" s="91"/>
      <c r="I743" s="91"/>
    </row>
    <row r="744" spans="2:9" ht="12.75">
      <c r="B744" s="32"/>
      <c r="C744" s="34"/>
      <c r="D744" s="91"/>
      <c r="E744" s="91"/>
      <c r="F744" s="91"/>
      <c r="G744" s="91"/>
      <c r="H744" s="91"/>
      <c r="I744" s="91"/>
    </row>
    <row r="745" spans="2:9" ht="12.75">
      <c r="B745" s="32"/>
      <c r="C745" s="34"/>
      <c r="D745" s="91"/>
      <c r="E745" s="91"/>
      <c r="F745" s="91"/>
      <c r="G745" s="91"/>
      <c r="H745" s="91"/>
      <c r="I745" s="91"/>
    </row>
    <row r="746" spans="2:9" ht="12.75">
      <c r="B746" s="32"/>
      <c r="C746" s="34"/>
      <c r="D746" s="91"/>
      <c r="E746" s="91"/>
      <c r="F746" s="91"/>
      <c r="G746" s="91"/>
      <c r="H746" s="91"/>
      <c r="I746" s="91"/>
    </row>
    <row r="747" spans="2:9" ht="12.75">
      <c r="B747" s="32"/>
      <c r="C747" s="34"/>
      <c r="D747" s="91"/>
      <c r="E747" s="91"/>
      <c r="F747" s="91"/>
      <c r="G747" s="91"/>
      <c r="H747" s="91"/>
      <c r="I747" s="91"/>
    </row>
    <row r="748" spans="2:9" ht="12.75">
      <c r="B748" s="32"/>
      <c r="C748" s="34"/>
      <c r="D748" s="91"/>
      <c r="E748" s="91"/>
      <c r="F748" s="91"/>
      <c r="G748" s="91"/>
      <c r="H748" s="91"/>
      <c r="I748" s="91"/>
    </row>
    <row r="749" spans="2:9" ht="12.75">
      <c r="B749" s="32"/>
      <c r="C749" s="34"/>
      <c r="D749" s="91"/>
      <c r="E749" s="91"/>
      <c r="F749" s="91"/>
      <c r="G749" s="91"/>
      <c r="H749" s="91"/>
      <c r="I749" s="91"/>
    </row>
    <row r="750" spans="2:9" ht="12.75">
      <c r="B750" s="32"/>
      <c r="C750" s="34"/>
      <c r="D750" s="91"/>
      <c r="E750" s="91"/>
      <c r="F750" s="91"/>
      <c r="G750" s="91"/>
      <c r="H750" s="91"/>
      <c r="I750" s="91"/>
    </row>
    <row r="751" spans="2:3" ht="12.75">
      <c r="B751" s="32"/>
      <c r="C751" s="34"/>
    </row>
    <row r="752" spans="2:3" ht="12.75">
      <c r="B752" s="32"/>
      <c r="C752" s="34"/>
    </row>
    <row r="753" spans="2:3" ht="12.75">
      <c r="B753" s="32"/>
      <c r="C753" s="34"/>
    </row>
    <row r="754" spans="2:3" ht="12.75">
      <c r="B754" s="32"/>
      <c r="C754" s="34"/>
    </row>
    <row r="755" spans="2:3" ht="12.75">
      <c r="B755" s="32"/>
      <c r="C755" s="34"/>
    </row>
    <row r="756" spans="2:3" ht="12.75">
      <c r="B756" s="32"/>
      <c r="C756" s="34"/>
    </row>
    <row r="757" spans="2:3" ht="12.75">
      <c r="B757" s="32"/>
      <c r="C757" s="34"/>
    </row>
    <row r="758" spans="2:3" ht="12.75">
      <c r="B758" s="32"/>
      <c r="C758" s="34"/>
    </row>
    <row r="759" spans="2:3" ht="12.75">
      <c r="B759" s="32"/>
      <c r="C759" s="34"/>
    </row>
    <row r="760" spans="2:3" ht="12.75">
      <c r="B760" s="32"/>
      <c r="C760" s="34"/>
    </row>
    <row r="761" spans="2:3" ht="12.75">
      <c r="B761" s="32"/>
      <c r="C761" s="34"/>
    </row>
    <row r="762" spans="2:3" ht="12.75">
      <c r="B762" s="32"/>
      <c r="C762" s="34"/>
    </row>
    <row r="763" spans="2:3" ht="12.75">
      <c r="B763" s="32"/>
      <c r="C763" s="34"/>
    </row>
    <row r="764" spans="2:3" ht="12.75">
      <c r="B764" s="32"/>
      <c r="C764" s="34"/>
    </row>
    <row r="765" spans="2:3" ht="12.75">
      <c r="B765" s="32"/>
      <c r="C765" s="34"/>
    </row>
    <row r="766" spans="2:3" ht="12.75">
      <c r="B766" s="32"/>
      <c r="C766" s="34"/>
    </row>
    <row r="767" spans="2:3" ht="12.75">
      <c r="B767" s="32"/>
      <c r="C767" s="34"/>
    </row>
    <row r="768" spans="2:3" ht="12.75">
      <c r="B768" s="32"/>
      <c r="C768" s="34"/>
    </row>
    <row r="769" spans="2:3" ht="12.75">
      <c r="B769" s="32"/>
      <c r="C769" s="34"/>
    </row>
    <row r="770" spans="2:3" ht="12.75">
      <c r="B770" s="32"/>
      <c r="C770" s="34"/>
    </row>
    <row r="771" spans="2:3" ht="12.75">
      <c r="B771" s="32"/>
      <c r="C771" s="34"/>
    </row>
    <row r="772" spans="2:3" ht="12.75">
      <c r="B772" s="32"/>
      <c r="C772" s="34"/>
    </row>
    <row r="773" spans="2:3" ht="12.75">
      <c r="B773" s="32"/>
      <c r="C773" s="34"/>
    </row>
    <row r="774" spans="2:3" ht="12.75">
      <c r="B774" s="32"/>
      <c r="C774" s="34"/>
    </row>
    <row r="775" spans="2:3" ht="12.75">
      <c r="B775" s="32"/>
      <c r="C775" s="34"/>
    </row>
    <row r="776" spans="2:3" ht="12.75">
      <c r="B776" s="32"/>
      <c r="C776" s="34"/>
    </row>
    <row r="777" spans="2:3" ht="12.75">
      <c r="B777" s="32"/>
      <c r="C777" s="34"/>
    </row>
    <row r="778" spans="2:3" ht="12.75">
      <c r="B778" s="32"/>
      <c r="C778" s="34"/>
    </row>
    <row r="779" spans="2:3" ht="12.75">
      <c r="B779" s="32"/>
      <c r="C779" s="34"/>
    </row>
    <row r="780" spans="2:3" ht="12.75">
      <c r="B780" s="32"/>
      <c r="C780" s="34"/>
    </row>
    <row r="781" spans="2:3" ht="12.75">
      <c r="B781" s="32"/>
      <c r="C781" s="34"/>
    </row>
    <row r="782" spans="2:3" ht="12.75">
      <c r="B782" s="32"/>
      <c r="C782" s="34"/>
    </row>
    <row r="783" spans="2:3" ht="12.75">
      <c r="B783" s="32"/>
      <c r="C783" s="34"/>
    </row>
    <row r="784" spans="2:3" ht="12.75">
      <c r="B784" s="32"/>
      <c r="C784" s="34"/>
    </row>
    <row r="785" spans="2:3" ht="12.75">
      <c r="B785" s="32"/>
      <c r="C785" s="34"/>
    </row>
    <row r="786" spans="2:3" ht="12.75">
      <c r="B786" s="32"/>
      <c r="C786" s="34"/>
    </row>
    <row r="787" spans="2:3" ht="12.75">
      <c r="B787" s="32"/>
      <c r="C787" s="34"/>
    </row>
    <row r="788" spans="2:3" ht="12.75">
      <c r="B788" s="32"/>
      <c r="C788" s="34"/>
    </row>
    <row r="789" spans="2:3" ht="12.75">
      <c r="B789" s="32"/>
      <c r="C789" s="34"/>
    </row>
    <row r="790" spans="2:3" ht="12.75">
      <c r="B790" s="32"/>
      <c r="C790" s="34"/>
    </row>
    <row r="791" spans="2:3" ht="12.75">
      <c r="B791" s="32"/>
      <c r="C791" s="34"/>
    </row>
    <row r="792" spans="2:3" ht="12.75">
      <c r="B792" s="32"/>
      <c r="C792" s="34"/>
    </row>
    <row r="793" spans="2:3" ht="12.75">
      <c r="B793" s="32"/>
      <c r="C793" s="34"/>
    </row>
    <row r="794" spans="2:3" ht="12.75">
      <c r="B794" s="32"/>
      <c r="C794" s="34"/>
    </row>
    <row r="795" spans="2:3" ht="12.75">
      <c r="B795" s="32"/>
      <c r="C795" s="34"/>
    </row>
    <row r="796" spans="2:3" ht="12.75">
      <c r="B796" s="32"/>
      <c r="C796" s="34"/>
    </row>
    <row r="797" spans="2:3" ht="12.75">
      <c r="B797" s="32"/>
      <c r="C797" s="34"/>
    </row>
    <row r="798" spans="2:3" ht="12.75">
      <c r="B798" s="32"/>
      <c r="C798" s="34"/>
    </row>
    <row r="799" spans="2:3" ht="12.75">
      <c r="B799" s="32"/>
      <c r="C799" s="34"/>
    </row>
    <row r="800" spans="2:3" ht="12.75">
      <c r="B800" s="32"/>
      <c r="C800" s="34"/>
    </row>
    <row r="801" spans="2:3" ht="12.75">
      <c r="B801" s="32"/>
      <c r="C801" s="34"/>
    </row>
    <row r="802" spans="2:3" ht="12.75">
      <c r="B802" s="32"/>
      <c r="C802" s="34"/>
    </row>
    <row r="803" spans="2:3" ht="12.75">
      <c r="B803" s="32"/>
      <c r="C803" s="34"/>
    </row>
    <row r="804" spans="2:3" ht="12.75">
      <c r="B804" s="32"/>
      <c r="C804" s="34"/>
    </row>
    <row r="805" spans="2:3" ht="12.75">
      <c r="B805" s="32"/>
      <c r="C805" s="34"/>
    </row>
    <row r="806" spans="2:3" ht="12.75">
      <c r="B806" s="32"/>
      <c r="C806" s="34"/>
    </row>
    <row r="807" spans="2:3" ht="12.75">
      <c r="B807" s="32"/>
      <c r="C807" s="34"/>
    </row>
    <row r="808" spans="2:3" ht="12.75">
      <c r="B808" s="32"/>
      <c r="C808" s="34"/>
    </row>
    <row r="809" spans="2:3" ht="12.75">
      <c r="B809" s="32"/>
      <c r="C809" s="34"/>
    </row>
    <row r="810" spans="2:3" ht="12.75">
      <c r="B810" s="32"/>
      <c r="C810" s="34"/>
    </row>
    <row r="811" spans="2:3" ht="12.75">
      <c r="B811" s="32"/>
      <c r="C811" s="34"/>
    </row>
    <row r="812" spans="2:3" ht="12.75">
      <c r="B812" s="32"/>
      <c r="C812" s="34"/>
    </row>
    <row r="813" spans="2:3" ht="12.75">
      <c r="B813" s="32"/>
      <c r="C813" s="34"/>
    </row>
    <row r="814" spans="2:3" ht="12.75">
      <c r="B814" s="32"/>
      <c r="C814" s="34"/>
    </row>
    <row r="815" spans="2:3" ht="12.75">
      <c r="B815" s="32"/>
      <c r="C815" s="34"/>
    </row>
    <row r="816" spans="2:3" ht="12.75">
      <c r="B816" s="32"/>
      <c r="C816" s="34"/>
    </row>
    <row r="817" spans="2:3" ht="12.75">
      <c r="B817" s="32"/>
      <c r="C817" s="34"/>
    </row>
    <row r="818" spans="2:3" ht="12.75">
      <c r="B818" s="32"/>
      <c r="C818" s="34"/>
    </row>
    <row r="819" spans="2:3" ht="12.75">
      <c r="B819" s="32"/>
      <c r="C819" s="34"/>
    </row>
    <row r="820" spans="2:3" ht="12.75">
      <c r="B820" s="32"/>
      <c r="C820" s="34"/>
    </row>
    <row r="821" spans="2:3" ht="12.75">
      <c r="B821" s="32"/>
      <c r="C821" s="34"/>
    </row>
    <row r="822" spans="2:3" ht="12.75">
      <c r="B822" s="32"/>
      <c r="C822" s="34"/>
    </row>
    <row r="823" spans="2:3" ht="12.75">
      <c r="B823" s="32"/>
      <c r="C823" s="34"/>
    </row>
    <row r="824" spans="2:3" ht="12.75">
      <c r="B824" s="32"/>
      <c r="C824" s="34"/>
    </row>
    <row r="825" spans="2:3" ht="12.75">
      <c r="B825" s="32"/>
      <c r="C825" s="34"/>
    </row>
    <row r="826" spans="2:3" ht="12.75">
      <c r="B826" s="32"/>
      <c r="C826" s="34"/>
    </row>
    <row r="827" spans="2:3" ht="12.75">
      <c r="B827" s="32"/>
      <c r="C827" s="34"/>
    </row>
    <row r="828" spans="2:3" ht="12.75">
      <c r="B828" s="32"/>
      <c r="C828" s="34"/>
    </row>
    <row r="829" spans="2:3" ht="12.75">
      <c r="B829" s="32"/>
      <c r="C829" s="34"/>
    </row>
    <row r="830" spans="2:3" ht="12.75">
      <c r="B830" s="32"/>
      <c r="C830" s="34"/>
    </row>
    <row r="831" spans="2:3" ht="12.75">
      <c r="B831" s="32"/>
      <c r="C831" s="34"/>
    </row>
    <row r="832" spans="2:3" ht="12.75">
      <c r="B832" s="32"/>
      <c r="C832" s="34"/>
    </row>
    <row r="833" spans="2:3" ht="12.75">
      <c r="B833" s="32"/>
      <c r="C833" s="34"/>
    </row>
    <row r="834" spans="2:3" ht="12.75">
      <c r="B834" s="32"/>
      <c r="C834" s="34"/>
    </row>
    <row r="835" spans="2:3" ht="12.75">
      <c r="B835" s="32"/>
      <c r="C835" s="34"/>
    </row>
    <row r="836" spans="2:3" ht="12.75">
      <c r="B836" s="32"/>
      <c r="C836" s="34"/>
    </row>
    <row r="837" spans="2:3" ht="12.75">
      <c r="B837" s="32"/>
      <c r="C837" s="34"/>
    </row>
    <row r="838" spans="2:3" ht="12.75">
      <c r="B838" s="32"/>
      <c r="C838" s="34"/>
    </row>
    <row r="839" spans="2:3" ht="12.75">
      <c r="B839" s="32"/>
      <c r="C839" s="34"/>
    </row>
    <row r="840" spans="2:3" ht="12.75">
      <c r="B840" s="32"/>
      <c r="C840" s="34"/>
    </row>
    <row r="841" spans="2:3" ht="12.75">
      <c r="B841" s="32"/>
      <c r="C841" s="34"/>
    </row>
    <row r="842" spans="2:3" ht="12.75">
      <c r="B842" s="32"/>
      <c r="C842" s="34"/>
    </row>
    <row r="843" spans="2:3" ht="12.75">
      <c r="B843" s="32"/>
      <c r="C843" s="34"/>
    </row>
    <row r="844" spans="2:3" ht="12.75">
      <c r="B844" s="32"/>
      <c r="C844" s="34"/>
    </row>
    <row r="845" spans="2:3" ht="12.75">
      <c r="B845" s="32"/>
      <c r="C845" s="34"/>
    </row>
    <row r="846" spans="2:3" ht="12.75">
      <c r="B846" s="32"/>
      <c r="C846" s="34"/>
    </row>
    <row r="847" spans="2:3" ht="12.75">
      <c r="B847" s="32"/>
      <c r="C847" s="34"/>
    </row>
    <row r="848" spans="2:3" ht="12.75">
      <c r="B848" s="32"/>
      <c r="C848" s="34"/>
    </row>
    <row r="849" spans="2:3" ht="12.75">
      <c r="B849" s="32"/>
      <c r="C849" s="34"/>
    </row>
    <row r="850" spans="2:3" ht="12.75">
      <c r="B850" s="32"/>
      <c r="C850" s="34"/>
    </row>
    <row r="851" spans="2:3" ht="12.75">
      <c r="B851" s="32"/>
      <c r="C851" s="34"/>
    </row>
    <row r="852" spans="2:3" ht="12.75">
      <c r="B852" s="32"/>
      <c r="C852" s="34"/>
    </row>
    <row r="853" spans="2:3" ht="12.75">
      <c r="B853" s="32"/>
      <c r="C853" s="34"/>
    </row>
    <row r="854" spans="2:3" ht="12.75">
      <c r="B854" s="32"/>
      <c r="C854" s="34"/>
    </row>
    <row r="855" spans="2:3" ht="12.75">
      <c r="B855" s="32"/>
      <c r="C855" s="34"/>
    </row>
    <row r="856" spans="2:3" ht="12.75">
      <c r="B856" s="32"/>
      <c r="C856" s="34"/>
    </row>
    <row r="857" spans="2:3" ht="12.75">
      <c r="B857" s="32"/>
      <c r="C857" s="34"/>
    </row>
    <row r="858" spans="2:3" ht="12.75">
      <c r="B858" s="32"/>
      <c r="C858" s="34"/>
    </row>
    <row r="859" spans="2:3" ht="12.75">
      <c r="B859" s="32"/>
      <c r="C859" s="34"/>
    </row>
    <row r="860" spans="2:3" ht="12.75">
      <c r="B860" s="32"/>
      <c r="C860" s="34"/>
    </row>
    <row r="861" spans="2:3" ht="12.75">
      <c r="B861" s="32"/>
      <c r="C861" s="34"/>
    </row>
    <row r="862" spans="2:3" ht="12.75">
      <c r="B862" s="32"/>
      <c r="C862" s="34"/>
    </row>
    <row r="863" spans="2:3" ht="12.75">
      <c r="B863" s="32"/>
      <c r="C863" s="34"/>
    </row>
    <row r="864" spans="2:3" ht="12.75">
      <c r="B864" s="32"/>
      <c r="C864" s="34"/>
    </row>
    <row r="865" spans="2:3" ht="12.75">
      <c r="B865" s="32"/>
      <c r="C865" s="34"/>
    </row>
    <row r="866" spans="2:3" ht="12.75">
      <c r="B866" s="32"/>
      <c r="C866" s="34"/>
    </row>
    <row r="867" spans="2:3" ht="12.75">
      <c r="B867" s="32"/>
      <c r="C867" s="34"/>
    </row>
    <row r="868" spans="2:3" ht="12.75">
      <c r="B868" s="32"/>
      <c r="C868" s="34"/>
    </row>
    <row r="869" spans="2:3" ht="12.75">
      <c r="B869" s="32"/>
      <c r="C869" s="34"/>
    </row>
    <row r="870" spans="2:3" ht="12.75">
      <c r="B870" s="32"/>
      <c r="C870" s="34"/>
    </row>
    <row r="871" spans="2:3" ht="12.75">
      <c r="B871" s="32"/>
      <c r="C871" s="34"/>
    </row>
    <row r="872" spans="2:3" ht="12.75">
      <c r="B872" s="32"/>
      <c r="C872" s="34"/>
    </row>
    <row r="873" spans="2:3" ht="12.75">
      <c r="B873" s="32"/>
      <c r="C873" s="34"/>
    </row>
    <row r="874" spans="2:3" ht="12.75">
      <c r="B874" s="32"/>
      <c r="C874" s="34"/>
    </row>
    <row r="875" spans="2:3" ht="12.75">
      <c r="B875" s="32"/>
      <c r="C875" s="34"/>
    </row>
    <row r="876" spans="2:3" ht="12.75">
      <c r="B876" s="32"/>
      <c r="C876" s="34"/>
    </row>
    <row r="877" spans="2:3" ht="12.75">
      <c r="B877" s="32"/>
      <c r="C877" s="34"/>
    </row>
    <row r="878" spans="2:3" ht="12.75">
      <c r="B878" s="32"/>
      <c r="C878" s="34"/>
    </row>
    <row r="879" spans="2:3" ht="12.75">
      <c r="B879" s="32"/>
      <c r="C879" s="34"/>
    </row>
    <row r="880" spans="2:3" ht="12.75">
      <c r="B880" s="32"/>
      <c r="C880" s="34"/>
    </row>
    <row r="881" spans="2:3" ht="12.75">
      <c r="B881" s="32"/>
      <c r="C881" s="34"/>
    </row>
    <row r="882" spans="2:3" ht="12.75">
      <c r="B882" s="32"/>
      <c r="C882" s="34"/>
    </row>
    <row r="883" spans="2:3" ht="12.75">
      <c r="B883" s="32"/>
      <c r="C883" s="34"/>
    </row>
    <row r="884" spans="2:3" ht="12.75">
      <c r="B884" s="32"/>
      <c r="C884" s="34"/>
    </row>
    <row r="885" spans="2:3" ht="12.75">
      <c r="B885" s="32"/>
      <c r="C885" s="34"/>
    </row>
    <row r="886" spans="2:3" ht="12.75">
      <c r="B886" s="32"/>
      <c r="C886" s="34"/>
    </row>
    <row r="887" spans="2:3" ht="12.75">
      <c r="B887" s="32"/>
      <c r="C887" s="34"/>
    </row>
    <row r="888" spans="2:3" ht="12.75">
      <c r="B888" s="32"/>
      <c r="C888" s="34"/>
    </row>
    <row r="889" spans="2:3" ht="12.75">
      <c r="B889" s="32"/>
      <c r="C889" s="34"/>
    </row>
    <row r="890" spans="2:3" ht="12.75">
      <c r="B890" s="32"/>
      <c r="C890" s="34"/>
    </row>
    <row r="891" spans="2:3" ht="12.75">
      <c r="B891" s="32"/>
      <c r="C891" s="34"/>
    </row>
    <row r="892" spans="2:3" ht="12.75">
      <c r="B892" s="32"/>
      <c r="C892" s="34"/>
    </row>
    <row r="893" spans="2:3" ht="12.75">
      <c r="B893" s="32"/>
      <c r="C893" s="34"/>
    </row>
    <row r="894" spans="2:3" ht="12.75">
      <c r="B894" s="32"/>
      <c r="C894" s="34"/>
    </row>
    <row r="895" spans="2:3" ht="12.75">
      <c r="B895" s="32"/>
      <c r="C895" s="34"/>
    </row>
    <row r="896" spans="2:3" ht="12.75">
      <c r="B896" s="32"/>
      <c r="C896" s="34"/>
    </row>
    <row r="897" spans="2:3" ht="12.75">
      <c r="B897" s="32"/>
      <c r="C897" s="34"/>
    </row>
    <row r="898" spans="2:3" ht="12.75">
      <c r="B898" s="32"/>
      <c r="C898" s="34"/>
    </row>
    <row r="899" spans="2:3" ht="12.75">
      <c r="B899" s="32"/>
      <c r="C899" s="34"/>
    </row>
    <row r="900" spans="2:3" ht="12.75">
      <c r="B900" s="32"/>
      <c r="C900" s="34"/>
    </row>
    <row r="901" spans="2:3" ht="12.75">
      <c r="B901" s="32"/>
      <c r="C901" s="34"/>
    </row>
    <row r="902" spans="2:3" ht="12.75">
      <c r="B902" s="32"/>
      <c r="C902" s="34"/>
    </row>
    <row r="903" spans="2:3" ht="12.75">
      <c r="B903" s="32"/>
      <c r="C903" s="34"/>
    </row>
    <row r="904" spans="2:3" ht="12.75">
      <c r="B904" s="32"/>
      <c r="C904" s="34"/>
    </row>
    <row r="905" spans="2:3" ht="12.75">
      <c r="B905" s="32"/>
      <c r="C905" s="34"/>
    </row>
    <row r="906" spans="2:3" ht="12.75">
      <c r="B906" s="32"/>
      <c r="C906" s="34"/>
    </row>
    <row r="907" spans="2:3" ht="12.75">
      <c r="B907" s="32"/>
      <c r="C907" s="34"/>
    </row>
    <row r="908" spans="2:3" ht="12.75">
      <c r="B908" s="32"/>
      <c r="C908" s="34"/>
    </row>
    <row r="909" spans="2:3" ht="12.75">
      <c r="B909" s="32"/>
      <c r="C909" s="34"/>
    </row>
    <row r="910" spans="2:3" ht="12.75">
      <c r="B910" s="32"/>
      <c r="C910" s="34"/>
    </row>
    <row r="911" spans="2:3" ht="12.75">
      <c r="B911" s="32"/>
      <c r="C911" s="34"/>
    </row>
    <row r="912" spans="2:3" ht="12.75">
      <c r="B912" s="32"/>
      <c r="C912" s="34"/>
    </row>
    <row r="913" spans="2:3" ht="12.75">
      <c r="B913" s="32"/>
      <c r="C913" s="34"/>
    </row>
    <row r="914" spans="2:3" ht="12.75">
      <c r="B914" s="32"/>
      <c r="C914" s="34"/>
    </row>
    <row r="915" spans="2:3" ht="12.75">
      <c r="B915" s="32"/>
      <c r="C915" s="34"/>
    </row>
    <row r="916" spans="2:3" ht="12.75">
      <c r="B916" s="32"/>
      <c r="C916" s="34"/>
    </row>
    <row r="917" spans="2:3" ht="12.75">
      <c r="B917" s="32"/>
      <c r="C917" s="34"/>
    </row>
    <row r="918" spans="2:3" ht="12.75">
      <c r="B918" s="32"/>
      <c r="C918" s="34"/>
    </row>
    <row r="919" spans="2:3" ht="12.75">
      <c r="B919" s="32"/>
      <c r="C919" s="34"/>
    </row>
    <row r="920" spans="2:3" ht="12.75">
      <c r="B920" s="32"/>
      <c r="C920" s="34"/>
    </row>
    <row r="921" spans="2:3" ht="12.75">
      <c r="B921" s="32"/>
      <c r="C921" s="34"/>
    </row>
    <row r="922" spans="2:3" ht="12.75">
      <c r="B922" s="32"/>
      <c r="C922" s="34"/>
    </row>
    <row r="923" spans="2:3" ht="12.75">
      <c r="B923" s="32"/>
      <c r="C923" s="34"/>
    </row>
    <row r="924" spans="2:3" ht="12.75">
      <c r="B924" s="32"/>
      <c r="C924" s="34"/>
    </row>
    <row r="925" spans="2:3" ht="12.75">
      <c r="B925" s="32"/>
      <c r="C925" s="34"/>
    </row>
    <row r="926" spans="2:3" ht="12.75">
      <c r="B926" s="32"/>
      <c r="C926" s="34"/>
    </row>
    <row r="927" spans="2:3" ht="12.75">
      <c r="B927" s="32"/>
      <c r="C927" s="34"/>
    </row>
    <row r="928" spans="2:3" ht="12.75">
      <c r="B928" s="32"/>
      <c r="C928" s="34"/>
    </row>
    <row r="929" spans="2:3" ht="12.75">
      <c r="B929" s="32"/>
      <c r="C929" s="34"/>
    </row>
    <row r="930" spans="2:3" ht="12.75">
      <c r="B930" s="32"/>
      <c r="C930" s="34"/>
    </row>
    <row r="931" spans="2:3" ht="12.75">
      <c r="B931" s="32"/>
      <c r="C931" s="34"/>
    </row>
    <row r="932" spans="2:3" ht="12.75">
      <c r="B932" s="32"/>
      <c r="C932" s="34"/>
    </row>
    <row r="933" spans="2:3" ht="12.75">
      <c r="B933" s="32"/>
      <c r="C933" s="34"/>
    </row>
    <row r="934" spans="2:3" ht="12.75">
      <c r="B934" s="32"/>
      <c r="C934" s="34"/>
    </row>
    <row r="935" spans="2:3" ht="12.75">
      <c r="B935" s="32"/>
      <c r="C935" s="34"/>
    </row>
    <row r="936" spans="2:3" ht="12.75">
      <c r="B936" s="32"/>
      <c r="C936" s="34"/>
    </row>
    <row r="937" spans="2:3" ht="12.75">
      <c r="B937" s="32"/>
      <c r="C937" s="34"/>
    </row>
    <row r="938" spans="2:3" ht="12.75">
      <c r="B938" s="32"/>
      <c r="C938" s="34"/>
    </row>
    <row r="939" spans="2:3" ht="12.75">
      <c r="B939" s="32"/>
      <c r="C939" s="34"/>
    </row>
    <row r="940" spans="2:3" ht="12.75">
      <c r="B940" s="32"/>
      <c r="C940" s="34"/>
    </row>
    <row r="941" spans="2:3" ht="12.75">
      <c r="B941" s="32"/>
      <c r="C941" s="34"/>
    </row>
    <row r="942" spans="2:3" ht="12.75">
      <c r="B942" s="32"/>
      <c r="C942" s="34"/>
    </row>
    <row r="943" spans="2:3" ht="12.75">
      <c r="B943" s="32"/>
      <c r="C943" s="34"/>
    </row>
    <row r="944" spans="2:3" ht="12.75">
      <c r="B944" s="32"/>
      <c r="C944" s="34"/>
    </row>
    <row r="945" spans="2:3" ht="12.75">
      <c r="B945" s="32"/>
      <c r="C945" s="34"/>
    </row>
    <row r="946" spans="2:3" ht="12.75">
      <c r="B946" s="32"/>
      <c r="C946" s="34"/>
    </row>
    <row r="947" spans="2:3" ht="12.75">
      <c r="B947" s="32"/>
      <c r="C947" s="34"/>
    </row>
    <row r="948" spans="2:3" ht="12.75">
      <c r="B948" s="32"/>
      <c r="C948" s="34"/>
    </row>
    <row r="949" spans="2:3" ht="12.75">
      <c r="B949" s="32"/>
      <c r="C949" s="34"/>
    </row>
    <row r="950" spans="2:3" ht="12.75">
      <c r="B950" s="32"/>
      <c r="C950" s="34"/>
    </row>
    <row r="951" spans="2:3" ht="12.75">
      <c r="B951" s="32"/>
      <c r="C951" s="34"/>
    </row>
    <row r="952" spans="2:3" ht="12.75">
      <c r="B952" s="32"/>
      <c r="C952" s="34"/>
    </row>
    <row r="953" spans="2:3" ht="12.75">
      <c r="B953" s="32"/>
      <c r="C953" s="34"/>
    </row>
    <row r="954" spans="2:3" ht="12.75">
      <c r="B954" s="32"/>
      <c r="C954" s="34"/>
    </row>
    <row r="955" spans="2:3" ht="12.75">
      <c r="B955" s="32"/>
      <c r="C955" s="34"/>
    </row>
    <row r="956" spans="2:3" ht="12.75">
      <c r="B956" s="32"/>
      <c r="C956" s="34"/>
    </row>
    <row r="957" spans="2:3" ht="12.75">
      <c r="B957" s="32"/>
      <c r="C957" s="34"/>
    </row>
    <row r="958" spans="2:3" ht="12.75">
      <c r="B958" s="32"/>
      <c r="C958" s="34"/>
    </row>
    <row r="959" spans="2:3" ht="12.75">
      <c r="B959" s="32"/>
      <c r="C959" s="34"/>
    </row>
    <row r="960" spans="2:3" ht="12.75">
      <c r="B960" s="32"/>
      <c r="C960" s="34"/>
    </row>
    <row r="961" spans="2:3" ht="12.75">
      <c r="B961" s="32"/>
      <c r="C961" s="34"/>
    </row>
    <row r="962" spans="2:3" ht="12.75">
      <c r="B962" s="32"/>
      <c r="C962" s="34"/>
    </row>
    <row r="963" spans="2:3" ht="12.75">
      <c r="B963" s="32"/>
      <c r="C963" s="34"/>
    </row>
    <row r="964" spans="2:3" ht="12.75">
      <c r="B964" s="32"/>
      <c r="C964" s="34"/>
    </row>
    <row r="965" spans="2:3" ht="12.75">
      <c r="B965" s="32"/>
      <c r="C965" s="34"/>
    </row>
    <row r="966" spans="2:3" ht="12.75">
      <c r="B966" s="32"/>
      <c r="C966" s="34"/>
    </row>
    <row r="967" spans="2:3" ht="12.75">
      <c r="B967" s="32"/>
      <c r="C967" s="34"/>
    </row>
    <row r="968" spans="2:3" ht="12.75">
      <c r="B968" s="32"/>
      <c r="C968" s="34"/>
    </row>
    <row r="969" spans="2:3" ht="12.75">
      <c r="B969" s="32"/>
      <c r="C969" s="34"/>
    </row>
    <row r="970" spans="2:3" ht="12.75">
      <c r="B970" s="32"/>
      <c r="C970" s="34"/>
    </row>
    <row r="971" spans="2:3" ht="12.75">
      <c r="B971" s="32"/>
      <c r="C971" s="34"/>
    </row>
    <row r="972" spans="2:3" ht="12.75">
      <c r="B972" s="32"/>
      <c r="C972" s="34"/>
    </row>
    <row r="973" spans="2:3" ht="12.75">
      <c r="B973" s="32"/>
      <c r="C973" s="34"/>
    </row>
    <row r="974" spans="2:3" ht="12.75">
      <c r="B974" s="32"/>
      <c r="C974" s="34"/>
    </row>
    <row r="975" spans="2:3" ht="12.75">
      <c r="B975" s="32"/>
      <c r="C975" s="34"/>
    </row>
    <row r="976" spans="2:3" ht="12.75">
      <c r="B976" s="32"/>
      <c r="C976" s="34"/>
    </row>
    <row r="977" spans="2:3" ht="12.75">
      <c r="B977" s="32"/>
      <c r="C977" s="34"/>
    </row>
    <row r="978" spans="2:3" ht="12.75">
      <c r="B978" s="32"/>
      <c r="C978" s="34"/>
    </row>
    <row r="979" spans="2:3" ht="12.75">
      <c r="B979" s="32"/>
      <c r="C979" s="34"/>
    </row>
    <row r="980" spans="2:3" ht="12.75">
      <c r="B980" s="32"/>
      <c r="C980" s="34"/>
    </row>
    <row r="981" spans="2:3" ht="12.75">
      <c r="B981" s="32"/>
      <c r="C981" s="34"/>
    </row>
    <row r="982" spans="2:3" ht="12.75">
      <c r="B982" s="32"/>
      <c r="C982" s="34"/>
    </row>
    <row r="983" spans="2:3" ht="12.75">
      <c r="B983" s="32"/>
      <c r="C983" s="34"/>
    </row>
    <row r="984" spans="2:3" ht="12.75">
      <c r="B984" s="32"/>
      <c r="C984" s="34"/>
    </row>
    <row r="985" spans="2:3" ht="12.75">
      <c r="B985" s="32"/>
      <c r="C985" s="34"/>
    </row>
    <row r="986" spans="2:3" ht="12.75">
      <c r="B986" s="32"/>
      <c r="C986" s="34"/>
    </row>
    <row r="987" spans="2:3" ht="12.75">
      <c r="B987" s="32"/>
      <c r="C987" s="34"/>
    </row>
    <row r="988" spans="2:3" ht="12.75">
      <c r="B988" s="32"/>
      <c r="C988" s="34"/>
    </row>
    <row r="989" spans="2:3" ht="12.75">
      <c r="B989" s="32"/>
      <c r="C989" s="34"/>
    </row>
    <row r="990" spans="2:3" ht="12.75">
      <c r="B990" s="32"/>
      <c r="C990" s="34"/>
    </row>
    <row r="991" spans="2:3" ht="12.75">
      <c r="B991" s="32"/>
      <c r="C991" s="34"/>
    </row>
    <row r="992" spans="2:3" ht="12.75">
      <c r="B992" s="32"/>
      <c r="C992" s="34"/>
    </row>
    <row r="993" spans="2:3" ht="12.75">
      <c r="B993" s="32"/>
      <c r="C993" s="34"/>
    </row>
    <row r="994" spans="2:3" ht="12.75">
      <c r="B994" s="32"/>
      <c r="C994" s="34"/>
    </row>
    <row r="995" spans="2:3" ht="12.75">
      <c r="B995" s="32"/>
      <c r="C995" s="34"/>
    </row>
    <row r="996" spans="2:3" ht="12.75">
      <c r="B996" s="32"/>
      <c r="C996" s="34"/>
    </row>
    <row r="997" spans="2:3" ht="12.75">
      <c r="B997" s="32"/>
      <c r="C997" s="34"/>
    </row>
    <row r="998" spans="2:3" ht="12.75">
      <c r="B998" s="32"/>
      <c r="C998" s="34"/>
    </row>
    <row r="999" spans="2:3" ht="12.75">
      <c r="B999" s="32"/>
      <c r="C999" s="34"/>
    </row>
    <row r="1000" spans="2:3" ht="12.75">
      <c r="B1000" s="32"/>
      <c r="C1000" s="34"/>
    </row>
    <row r="1001" spans="2:3" ht="12.75">
      <c r="B1001" s="32"/>
      <c r="C1001" s="34"/>
    </row>
    <row r="1002" spans="2:3" ht="12.75">
      <c r="B1002" s="32"/>
      <c r="C1002" s="34"/>
    </row>
    <row r="1003" spans="2:3" ht="12.75">
      <c r="B1003" s="32"/>
      <c r="C1003" s="34"/>
    </row>
    <row r="1004" spans="2:3" ht="12.75">
      <c r="B1004" s="32"/>
      <c r="C1004" s="34"/>
    </row>
    <row r="1005" spans="2:3" ht="12.75">
      <c r="B1005" s="32"/>
      <c r="C1005" s="34"/>
    </row>
    <row r="1006" spans="2:3" ht="12.75">
      <c r="B1006" s="32"/>
      <c r="C1006" s="34"/>
    </row>
    <row r="1007" spans="2:3" ht="12.75">
      <c r="B1007" s="32"/>
      <c r="C1007" s="34"/>
    </row>
    <row r="1008" spans="2:3" ht="12.75">
      <c r="B1008" s="32"/>
      <c r="C1008" s="34"/>
    </row>
    <row r="1009" spans="2:3" ht="12.75">
      <c r="B1009" s="32"/>
      <c r="C1009" s="34"/>
    </row>
    <row r="1010" spans="2:3" ht="12.75">
      <c r="B1010" s="32"/>
      <c r="C1010" s="34"/>
    </row>
    <row r="1011" spans="2:3" ht="12.75">
      <c r="B1011" s="32"/>
      <c r="C1011" s="34"/>
    </row>
    <row r="1012" spans="2:3" ht="12.75">
      <c r="B1012" s="32"/>
      <c r="C1012" s="34"/>
    </row>
    <row r="1013" spans="2:3" ht="12.75">
      <c r="B1013" s="32"/>
      <c r="C1013" s="34"/>
    </row>
    <row r="1014" spans="2:3" ht="12.75">
      <c r="B1014" s="32"/>
      <c r="C1014" s="34"/>
    </row>
    <row r="1015" spans="2:3" ht="12.75">
      <c r="B1015" s="32"/>
      <c r="C1015" s="34"/>
    </row>
    <row r="1016" spans="2:3" ht="12.75">
      <c r="B1016" s="32"/>
      <c r="C1016" s="34"/>
    </row>
    <row r="1017" spans="2:3" ht="12.75">
      <c r="B1017" s="32"/>
      <c r="C1017" s="34"/>
    </row>
    <row r="1018" spans="2:3" ht="12.75">
      <c r="B1018" s="32"/>
      <c r="C1018" s="34"/>
    </row>
    <row r="1019" spans="2:3" ht="12.75">
      <c r="B1019" s="32"/>
      <c r="C1019" s="34"/>
    </row>
    <row r="1020" spans="2:3" ht="12.75">
      <c r="B1020" s="31"/>
      <c r="C1020" s="34"/>
    </row>
    <row r="1021" spans="2:3" ht="12.75">
      <c r="B1021" s="31"/>
      <c r="C1021" s="34"/>
    </row>
    <row r="1022" spans="2:3" ht="12.75">
      <c r="B1022" s="31"/>
      <c r="C1022" s="34"/>
    </row>
    <row r="1023" spans="2:3" ht="12.75">
      <c r="B1023" s="31"/>
      <c r="C1023" s="34"/>
    </row>
    <row r="1024" spans="2:3" ht="12.75">
      <c r="B1024" s="31"/>
      <c r="C1024" s="34"/>
    </row>
    <row r="1025" spans="2:3" ht="12.75">
      <c r="B1025" s="31"/>
      <c r="C1025" s="34"/>
    </row>
    <row r="1026" spans="2:3" ht="12.75">
      <c r="B1026" s="31"/>
      <c r="C1026" s="34"/>
    </row>
    <row r="1027" spans="2:3" ht="12.75">
      <c r="B1027" s="31"/>
      <c r="C1027" s="34"/>
    </row>
    <row r="1028" spans="2:3" ht="12.75">
      <c r="B1028" s="31"/>
      <c r="C1028" s="34"/>
    </row>
    <row r="1029" spans="2:3" ht="12.75">
      <c r="B1029" s="31"/>
      <c r="C1029" s="34"/>
    </row>
    <row r="1030" spans="2:3" ht="12.75">
      <c r="B1030" s="31"/>
      <c r="C1030" s="34"/>
    </row>
    <row r="1031" spans="2:3" ht="12.75">
      <c r="B1031" s="31"/>
      <c r="C1031" s="34"/>
    </row>
    <row r="1032" spans="2:3" ht="12.75">
      <c r="B1032" s="31"/>
      <c r="C1032" s="34"/>
    </row>
    <row r="1033" spans="2:3" ht="12.75">
      <c r="B1033" s="31"/>
      <c r="C1033" s="34"/>
    </row>
    <row r="1034" spans="2:3" ht="12.75">
      <c r="B1034" s="31"/>
      <c r="C1034" s="34"/>
    </row>
    <row r="1035" spans="2:3" ht="12.75">
      <c r="B1035" s="31"/>
      <c r="C1035" s="34"/>
    </row>
    <row r="1036" spans="2:3" ht="12.75">
      <c r="B1036" s="31"/>
      <c r="C1036" s="34"/>
    </row>
    <row r="1037" spans="2:3" ht="12.75">
      <c r="B1037" s="31"/>
      <c r="C1037" s="34"/>
    </row>
    <row r="1038" spans="2:3" ht="12.75">
      <c r="B1038" s="31"/>
      <c r="C1038" s="34"/>
    </row>
    <row r="1039" spans="2:3" ht="12.75">
      <c r="B1039" s="31"/>
      <c r="C1039" s="34"/>
    </row>
    <row r="1040" spans="2:3" ht="12.75">
      <c r="B1040" s="31"/>
      <c r="C1040" s="34"/>
    </row>
    <row r="1041" spans="2:3" ht="12.75">
      <c r="B1041" s="31"/>
      <c r="C1041" s="34"/>
    </row>
    <row r="1042" spans="2:3" ht="12.75">
      <c r="B1042" s="31"/>
      <c r="C1042" s="34"/>
    </row>
    <row r="1043" spans="2:3" ht="12.75">
      <c r="B1043" s="31"/>
      <c r="C1043" s="34"/>
    </row>
    <row r="1044" spans="2:3" ht="12.75">
      <c r="B1044" s="31"/>
      <c r="C1044" s="34"/>
    </row>
  </sheetData>
  <mergeCells count="15">
    <mergeCell ref="A511:B511"/>
    <mergeCell ref="A513:B513"/>
    <mergeCell ref="A515:B515"/>
    <mergeCell ref="A512:B512"/>
    <mergeCell ref="A1:A4"/>
    <mergeCell ref="B1:B4"/>
    <mergeCell ref="C1:C4"/>
    <mergeCell ref="D1:D4"/>
    <mergeCell ref="I2:I4"/>
    <mergeCell ref="F2:H2"/>
    <mergeCell ref="E1:I1"/>
    <mergeCell ref="H3:H4"/>
    <mergeCell ref="F3:F4"/>
    <mergeCell ref="E2:E4"/>
    <mergeCell ref="G3:G4"/>
  </mergeCells>
  <printOptions gridLines="1" horizontalCentered="1"/>
  <pageMargins left="0.5905511811023623" right="0.5905511811023623" top="1.0236220472440944" bottom="0.6692913385826772" header="0.4724409448818898" footer="0.4330708661417323"/>
  <pageSetup horizontalDpi="300" verticalDpi="300" orientation="landscape" paperSize="9" scale="95" r:id="rId1"/>
  <headerFooter alignWithMargins="0">
    <oddHeader>&amp;C&amp;"Arial CE,Pogrubiony"
&amp;11Plan wydatków budżetu miasta Opola w 2005 roku&amp;R&amp;8Załącznik Nr 2
do uchwały Nr ...
Rady Miasta Opola
z dnia ...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UM Opole</cp:lastModifiedBy>
  <cp:lastPrinted>2004-11-15T09:45:36Z</cp:lastPrinted>
  <dcterms:created xsi:type="dcterms:W3CDTF">2000-11-14T12:10:39Z</dcterms:created>
  <dcterms:modified xsi:type="dcterms:W3CDTF">2004-11-19T14:10:35Z</dcterms:modified>
  <cp:category/>
  <cp:version/>
  <cp:contentType/>
  <cp:contentStatus/>
</cp:coreProperties>
</file>