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Dochody zał. 1" sheetId="1" r:id="rId1"/>
    <sheet name="Wydatki zał. 2" sheetId="2" r:id="rId2"/>
    <sheet name="zał. 3 przychody" sheetId="3" r:id="rId3"/>
    <sheet name="zał. 4 rozchody" sheetId="4" r:id="rId4"/>
    <sheet name="zał. 5 fundusze za I pół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B" localSheetId="0" hidden="1">'[2]Inwestycje-zał.3'!#REF!</definedName>
    <definedName name="__123Graph_B" localSheetId="2" hidden="1">'[3]Inwestycje-zał.3'!#REF!</definedName>
    <definedName name="__123Graph_B" localSheetId="3" hidden="1">'[3]Inwestycje-zał.3'!#REF!</definedName>
    <definedName name="__123Graph_B" localSheetId="4" hidden="1">'[5]Inwestycje-zał.3'!#REF!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2" hidden="1">'[3]Inwestycje-zał.3'!#REF!</definedName>
    <definedName name="__123Graph_D" localSheetId="3" hidden="1">'[3]Inwestycje-zał.3'!#REF!</definedName>
    <definedName name="__123Graph_D" localSheetId="4" hidden="1">'[5]Inwestycje-zał.3'!#REF!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2" hidden="1">'[3]Inwestycje-zał.3'!#REF!</definedName>
    <definedName name="__123Graph_F" localSheetId="3" hidden="1">'[3]Inwestycje-zał.3'!#REF!</definedName>
    <definedName name="__123Graph_F" localSheetId="4" hidden="1">'[5]Inwestycje-zał.3'!#REF!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2" hidden="1">'[3]Inwestycje-zał.3'!#REF!</definedName>
    <definedName name="__123Graph_X" localSheetId="3" hidden="1">'[3]Inwestycje-zał.3'!#REF!</definedName>
    <definedName name="__123Graph_X" localSheetId="4" hidden="1">'[5]Inwestycje-zał.3'!#REF!</definedName>
    <definedName name="__123Graph_X" hidden="1">'[1]Inwestycje-zał.3'!#REF!</definedName>
    <definedName name="aa" hidden="1">'[6]Inwestycje-zał.3'!#REF!</definedName>
    <definedName name="aaa" hidden="1">'[3]Inwestycje-zał.3'!#REF!</definedName>
    <definedName name="abc" localSheetId="2" hidden="1">'[3]Inwestycje-zał.3'!#REF!</definedName>
    <definedName name="abc" localSheetId="3" hidden="1">'[3]Inwestycje-zał.3'!#REF!</definedName>
    <definedName name="abc" localSheetId="4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'[6]Inwestycje-zał.3'!#REF!</definedName>
    <definedName name="_xlnm.Print_Area" localSheetId="0">'Dochody zał. 1'!$A$1:$G$117</definedName>
    <definedName name="_xlnm.Print_Area" localSheetId="1">'Wydatki zał. 2'!$A$1:$M$547</definedName>
    <definedName name="_xlnm.Print_Area" localSheetId="2">'zał. 3 przychody'!$A:$IV</definedName>
    <definedName name="_xlnm.Print_Area" localSheetId="3">'zał. 4 rozchody'!$A:$IV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'Wydatki zał. 2'!$1:$5</definedName>
    <definedName name="_xlnm.Print_Titles" localSheetId="2">'zał. 3 przychody'!$1:$2</definedName>
    <definedName name="_xlnm.Print_Titles" localSheetId="3">'zał. 4 rozchody'!$1:$2</definedName>
    <definedName name="_xlnm.Print_Titles" localSheetId="4">'zał. 5 fundusze za I pół.'!$1:$2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<sst xmlns="http://schemas.openxmlformats.org/spreadsheetml/2006/main" count="786" uniqueCount="582">
  <si>
    <t xml:space="preserve">Dotacje celowe otrzymane z budżetu państwa na inwestycje i zakupy inwestycyjne z zakresu administracji rządowej oraz innych zadań zleconych gminom ustawami </t>
  </si>
  <si>
    <t>DOCHODY OD OSÓB PRAWNYCH, OD OSÓB FIZYCZNYCH I OD INNYCH JEDNOSTEK NIE POSIADAJĄCYCH OSOBOWOŚCI PRAWNEJ ORAZ WYDATKI ZWIĄZANE Z ICH POBOREM</t>
  </si>
  <si>
    <t>0010</t>
  </si>
  <si>
    <t>Podatek dochody od osób fizycznych</t>
  </si>
  <si>
    <t>0020</t>
  </si>
  <si>
    <t>Podatek dochody od osób prawnych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</si>
  <si>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</si>
  <si>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</si>
  <si>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</si>
  <si>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</si>
  <si>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</si>
  <si>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</si>
  <si>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</si>
  <si>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</si>
  <si>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</si>
  <si>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0460</t>
  </si>
  <si>
    <t>0500</t>
  </si>
  <si>
    <t>0920</t>
  </si>
  <si>
    <t>Środki na uzupełnienie dochodów powiatów</t>
  </si>
  <si>
    <t>Środki na inwestycje rozpoczęte przed dniem 1 stycznia 1999 r.</t>
  </si>
  <si>
    <t>Środki na utrzymanie rzecznych przepraw promowych oraz budowę, modernizację, utrzymanie, ochronę i zarządzanie drogami krajowymi i wojewódzkimi w granicach miast na prawach powiatu</t>
  </si>
  <si>
    <t>Środki na dofinansowanie własnych inwestycji gmin (związków gmin), powiatów (związków powiatów), samorządów województw, pozyskane z innych źródeł</t>
  </si>
  <si>
    <t>0480</t>
  </si>
  <si>
    <t xml:space="preserve">POMOC SPOŁECZNA </t>
  </si>
  <si>
    <t>0830</t>
  </si>
  <si>
    <t>POZOSTAŁE ZADANIA W ZAKRESIE POLITYKI SPOŁECZNEJ</t>
  </si>
  <si>
    <t>Dotacje celowe otrzymane z gminy na inwestycje i zakupy inwestycyjne realizowane na podstawie porozumień (umów) między jednostkami samorządu terytorialnego</t>
  </si>
  <si>
    <t>Inwestycje - przebudowa wiaduktu i układu komunikacyjnego oraz remont wiaduktu żelbetowego w ciągu ul.Reymonta (opracowanie dokumentacji)</t>
  </si>
  <si>
    <t>Remont mostu Piastowskiego</t>
  </si>
  <si>
    <t xml:space="preserve">Inwestycje - budowa węzła komunikacyjnego ul.Niemodlińska </t>
  </si>
  <si>
    <t>Ścieżki rowerowe wraz z chodnikiem ul.Chabry</t>
  </si>
  <si>
    <t>Inwestycje - budowa wiaduktu w ciągu ul.Ozimskiej nad linią PKP (opracowanie dokumentacji)</t>
  </si>
  <si>
    <t>Inwestycje - budowa chodnika i ścieżki rowerowej w ul.Oświęcimskiej</t>
  </si>
  <si>
    <t>Inwestycje - wykonanie projektu i budowa ekranów akustycznych przy Obwodnicy Północnej - od ul.Gminnej</t>
  </si>
  <si>
    <t>Inwestycje - przebudowa skrzyżowania ulic: Sosnkowskiego – Pużaka – Wiejska w Opolu na typu „małe rondo”</t>
  </si>
  <si>
    <t>Administrowanie strefą płatnego parkowania</t>
  </si>
  <si>
    <t xml:space="preserve">Inwestycje - budowa chodnika wraz z oświetleniem ul.Krapkowicka 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</si>
  <si>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</si>
  <si>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Dom Dziecka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</si>
  <si>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t>Inwestycje - dokumentacja przyszłościowa, w tym dla projektów finansowanych z funduszy strukturalnych</t>
  </si>
  <si>
    <t>Inwestycje - opracowanie koncepcji i projektu technicznego przebudowy wiaduktu na ul.Wschodniej</t>
  </si>
  <si>
    <t xml:space="preserve">Inwestycje - modernizacja ul.Styki wraz z budową kanalizacji deszczowej </t>
  </si>
  <si>
    <t>Remont ul. Erenburga</t>
  </si>
  <si>
    <t xml:space="preserve">Prowizje z tytułu administrowania parkingiem strzeżonym przy ul.Kołłątaja </t>
  </si>
  <si>
    <t>Inwestycje - budowa parkingu na Wyspie Bolko</t>
  </si>
  <si>
    <t>Inwestycje - Budowa Optycznej Sieci Teleinformatycznej Opola (OSTO)</t>
  </si>
  <si>
    <t>TURYSTYKA</t>
  </si>
  <si>
    <t>Ośrodki informacji turystycznej</t>
  </si>
  <si>
    <t>Inwestycje - Nowa Wieś Królewska (instalacja gazowa, przyłącza kanalizacji sanitarnej ul.Jaronia 2, 4, 6, 8, 10 i ul.Walecki 8, 10)</t>
  </si>
  <si>
    <t>Rozbiórka budynków mieszkalnych i gospodarczych</t>
  </si>
  <si>
    <t>Opracowanie koncepcji remontów i modernizacji "Domów dla powodzian" przy ul.Samborskiej</t>
  </si>
  <si>
    <t>Rejon I - koszty zarządzania - Spółka "Turhand-Ret"</t>
  </si>
  <si>
    <t>Rejon I - koszty eksploatacji - Spółka "Turhand-Ret"</t>
  </si>
  <si>
    <t>Rejon I - koszty remontów bieżących - Spółka "Turhand-Ret"</t>
  </si>
  <si>
    <t>Rejon II - koszty zarządzania - Spółka "Turhand-Ret"</t>
  </si>
  <si>
    <t>Rejon II - koszty eksploatacji - Spółka "Turhand-Ret"</t>
  </si>
  <si>
    <t>Rejon II - koszty remontów bieżących - Spółka "Turhand-Ret"</t>
  </si>
  <si>
    <t>Rejon III - koszty zarządzania - Spółka "Feroma"</t>
  </si>
  <si>
    <t>Rejon III - koszty eksploatacji - Spółka "Feroma"</t>
  </si>
  <si>
    <t>Rejon III - koszty remontów bieżących - Spółka "Feroma"</t>
  </si>
  <si>
    <t>Zobowiązania - fundusz remontowy wspólnot mieszkaniowych</t>
  </si>
  <si>
    <t>Remonty mieszkań komunalnych</t>
  </si>
  <si>
    <t>Wykup gruntów na potrzeby realizacji projektu ISPA</t>
  </si>
  <si>
    <t>Zwrot kaucji mieszkaniowych</t>
  </si>
  <si>
    <t>Zakupy inwestycyjne sprzętu - dotacja celowa otrzymana z budżetu państwa na inwestycje i zakupy inwestycyjne z zakresu administracji rządowej oraz inne zadania zlecone ustawami realizowane przez powiat</t>
  </si>
  <si>
    <t>Administrowanie cmentarzami komunalnymi</t>
  </si>
  <si>
    <t>Inwestycje - rozbudowa cmentarza komunalnego - Półwieś - etap I</t>
  </si>
  <si>
    <t>Zakup chłodni na potrzeby kaplicy cmentarnej cmentarza komunalnego Opole - Półwieś</t>
  </si>
  <si>
    <t xml:space="preserve">Remont domu przedpogrzebowego na cmentarzu komunalnym przy ul.Zielonej </t>
  </si>
  <si>
    <t>Inwestycje - zintegrowany system zarządzania miastem – zakup systemu finansowo 
– księgowego</t>
  </si>
  <si>
    <t>Remont budynku biurowego przy ul.Budowlanych 4</t>
  </si>
  <si>
    <t>Remont sekretariatu nr 1</t>
  </si>
  <si>
    <t>Inwestycje - adaptacja budynku przy ul.Budowlanych na archiwum zakładowe</t>
  </si>
  <si>
    <t>Realizacja projektu „Pradziad kraina wielu możliwości”</t>
  </si>
  <si>
    <t>Wybory do Parlamentu Europejskiego</t>
  </si>
  <si>
    <t>II Komisariat Policji przy ul.Chabrów - zakup wyposażenia</t>
  </si>
  <si>
    <t>II Komisariat Policji przy ul.Chabrów - zakupy inwestycyjne sprzętu</t>
  </si>
  <si>
    <t>Inwestycje - budowa Centrum Powiadamiania Ratunkowego</t>
  </si>
  <si>
    <t xml:space="preserve">Inwestycje - zakup sprzętu komputerowego - dotacja celowa otrzymana z budżetu państwa na inwestycje i zakupy inwestycyjne z zakresu administracji rządowej oraz innych zadań zleconych gminom ustawami </t>
  </si>
  <si>
    <t>Koszty emisji obligacji komunalnych</t>
  </si>
  <si>
    <t>PSP Nr 2 - remont sali gimnastycznej</t>
  </si>
  <si>
    <t>Inwestycje - PSP Nr 5 - remont basenu wraz z zapleczem</t>
  </si>
  <si>
    <t>Inwestycje - PSP Nr 5 - zakup wyposażenia pływalni</t>
  </si>
  <si>
    <t>PSP Nr 11 - remont sanitariatów</t>
  </si>
  <si>
    <t>PSP Nr 14 - remont dachu</t>
  </si>
  <si>
    <t>PSP Nr 26 - remont instalacji grzewczej, wymiana schodów</t>
  </si>
  <si>
    <t>Dotacja celowa otrzymana z budżetu państwa na realizację własnych zadań bieżących gmin (związków gmin) – wyprawki szkolne</t>
  </si>
  <si>
    <t xml:space="preserve">Inwestycje - Centrum Kształcenia Specjalnego - zakup wyposażenia </t>
  </si>
  <si>
    <t>Inwestycje - Centrum Kształcenia Specjalnego - adaptacja obiektu żłobka przy ul.Bytnara Rudego</t>
  </si>
  <si>
    <t>Przedszkole Publiczne Nr 3 - remont instalacji odgromowej</t>
  </si>
  <si>
    <t>Przedszkole Publiczne Nr 8 - remont instalacji elektrycznej</t>
  </si>
  <si>
    <t>Przedszkole Publiczne Nr 26 - remont dachu</t>
  </si>
  <si>
    <t>Przedszkole Publiczne Nr 28 - remont dachu</t>
  </si>
  <si>
    <t>Przedszkole Publiczne Nr 55 - remont dachu</t>
  </si>
  <si>
    <t>Przedszkole Publiczne Nr 56 - remont dachu</t>
  </si>
  <si>
    <t>PG Nr 6 - remont boiska szkolnego</t>
  </si>
  <si>
    <t>Dowóz dzieci niepełnosprawnych do Ośrodków Szkolno – Wychowawczych</t>
  </si>
  <si>
    <t>Inwestycje - PLO Nr II - termomodernizacja obiektu - audyt</t>
  </si>
  <si>
    <t>Inwestycje - termomodernizacja obiektu w Zespole Szkół Ogólnokształcących przy ul.Dubois 28 – etap I – wymiana okien</t>
  </si>
  <si>
    <t>Remonty w szkołach ponadgimnazjalnych na potrzeby "Nowej matury"</t>
  </si>
  <si>
    <t>Zespół Szkół Elektrycznych - remont zaplecza sali gimnastycznej</t>
  </si>
  <si>
    <t>Zespół Szkół Mechanicznych - remont dachu głównego i Kasprowiczówki</t>
  </si>
  <si>
    <t>Zespół Szkół Ekonomicznych - rozbiórka budynku myjni</t>
  </si>
  <si>
    <t>Zespół Szkół Ekonomicznych - remont sanitariatów</t>
  </si>
  <si>
    <t>Zespół Szkół Ekonomicznych - remont dachu</t>
  </si>
  <si>
    <t>Inwestycje - Centrum Kształcenia Praktycznego – zakup wyposażenia pracowni mechatroniki i nauki technik CNC</t>
  </si>
  <si>
    <t>Inwestycje - Centrum Kształcenia Praktycznego – opracowanie dokumentacji i adaptacja pomieszczeń budynku B dla potrzeb pracowni mechatroniki i nauki technik CNC</t>
  </si>
  <si>
    <t>Fundusz świadczeń socjalnych dla nauczycieli emerytów i rencistów</t>
  </si>
  <si>
    <t>Inwestycje - zakup sprzętu na potrzeby "Nowej matury"</t>
  </si>
  <si>
    <t>Remont SP ZOZ "Śródmieście"</t>
  </si>
  <si>
    <t>Programy polityki zdrowotnej</t>
  </si>
  <si>
    <t xml:space="preserve">Realizacja programu promocji i profilaktyki zdrowia - badania mammograficzne </t>
  </si>
  <si>
    <t>POMOC SPOŁECZNA</t>
  </si>
  <si>
    <t>Świadczenia rodzinne oraz składki na ubezpieczenia emerytalne i rentowe z ubezpieczenia społecznego</t>
  </si>
  <si>
    <t>Dotacja celowa otrzymana z budżetu państwa na realizację zadań bieżących z zakresu administracji rządowej oraz innych zadań zleconych gminom (związkom gmin) ustawami - realizacja świadczeń rodzinnych</t>
  </si>
  <si>
    <t>Miejski Ośrodek Pomocy Rodzinie - wymiana pieca c.o.</t>
  </si>
  <si>
    <t>Miejski Ośrodek Pomocy Rodzinie - zakupy inwestycyjne sprzętu</t>
  </si>
  <si>
    <t>Ośrodek Readaptacji Społecznej "Szansa"</t>
  </si>
  <si>
    <t>Inwestycje - Ośrodek Readaptacji Społecznej "Szansa" - budowa drogi i ogrodzenia</t>
  </si>
  <si>
    <t>Dotacja celowa otrzymana z budżetu państwa na realizację własnych zadań bieżących gmin (związków gmin) – dożywianie uczniów</t>
  </si>
  <si>
    <t>Zespoły do spraw orzekania o niepełnosprawności</t>
  </si>
  <si>
    <t>Inwestycje - zakup sprzętu komputerowego</t>
  </si>
  <si>
    <t>Dofinansowanie realizacji programu readaptacji bezrobotnych, niepełnosprawnych i społecznie nieprzystosowanych z terenu miasta Opola</t>
  </si>
  <si>
    <t>Dotacja celowa otrzymana z budżetu państwa na realizację bieżących zadań własnych powiatu – stypendia dla uczniów</t>
  </si>
  <si>
    <t>Inwestycje - Kontrakt 5 i 6 - pomoc techniczna przygotowanie dokumentacji przetargowej</t>
  </si>
  <si>
    <t>Inwestycje - Kontrakt nr 1 – Budowa sieci kanalizacyjnej w miejscowościach: Folwark, Chrzowice, Chmielowice, Żerkowice, Komprachcice, Osiny, Polska Nowa Wieś</t>
  </si>
  <si>
    <t>Utrzymanie terenów zieleni na Wyspie Bolko i w parku ZWM</t>
  </si>
  <si>
    <t>Inwestycje - Przebudowa oświetlenia ul.Żwirki i Wigury, Mozarta oraz plac przed Filharmonią - etap I: Przebudowa oświetlenia ul.Żwirki i Wigury</t>
  </si>
  <si>
    <t>Utrzymanie szaletów</t>
  </si>
  <si>
    <t>Administrowanie terenem po rekultywacji składowiska odpadów przy Al.Przyjaźni</t>
  </si>
  <si>
    <t>Inwestycje - budowa ogrodzenia przepompowni wielofunkcyjnej "Metalchem"</t>
  </si>
  <si>
    <t>Inwestycje - budowa kanalizacji deszczowej w ul.Rosponda - Podlesie i ul.Groszowickiej wraz z przebudową rowu w Opolu - etap I</t>
  </si>
  <si>
    <t>Inwestycje - budowa kanalizacji sanitarnej i deszczowej ul.Wiśniowa II etap</t>
  </si>
  <si>
    <t>Inwestycje - Rozbudowa Składowiska Odpadów Komunalnych, II kwatera składowiska – 1 etap</t>
  </si>
  <si>
    <t>Dywidendy i kwoty uzyskane ze zbycia praw majątkowych</t>
  </si>
  <si>
    <t>0740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</si>
  <si>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</si>
  <si>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0400</t>
  </si>
  <si>
    <t>Wpływy z opłaty produktowej</t>
  </si>
  <si>
    <t>0580</t>
  </si>
  <si>
    <t>Grzywny i inne kary pieniężne od osób prawnych i innych jednostek organizacyjnych</t>
  </si>
  <si>
    <t>Inwestycje - budowa sieci wodociągowej ul.Etnografów w dz. Bierkowice</t>
  </si>
  <si>
    <t>Inwestycje - budowa urządzeń podczyszczających ścieki deszczowe odprowadzane ze zlewni ul.Katowickiej i "dzielnicy generalskiej"</t>
  </si>
  <si>
    <t>Inwestycje - budowa urządzeń podczyszczających ścieki deszczowe pochodzące z dzielnicy "ZWM" i Chabry</t>
  </si>
  <si>
    <t>Remont kanalizacji deszczowej</t>
  </si>
  <si>
    <t>Inwestycje - odwodnienie połaci dachowych przy ul.Robotniczej nr 1 do 31 oraz ul.Armii Krajowej wraz z włączeniem do miejskiej sieci kanalizacji deszczowej</t>
  </si>
  <si>
    <t xml:space="preserve">Inwestycje - budowa kanalizacji sanitarnej i deszczowej ul.Kwiatkowskiego i ul.Broniewskiego </t>
  </si>
  <si>
    <t>Inwestycje - budowa sieci wodociągowej w ul.Jeżynowej i ul.Suchoborskiej</t>
  </si>
  <si>
    <t>Remont Targowiska Miejskiego "Centruś" przy ul.Reymonta</t>
  </si>
  <si>
    <t>Uzupełnienie rekultywacji składowiska odpadów komunalnych przy Al. Przyjaźni w Opolu</t>
  </si>
  <si>
    <t>Wpływy do budżetu części zysku gospodarstwa pomocniczego</t>
  </si>
  <si>
    <t>Wpływy ze sprzedaży wyrobów i składników majątkowych</t>
  </si>
  <si>
    <t>0840</t>
  </si>
  <si>
    <t>Wpływy do wyjaśnienia</t>
  </si>
  <si>
    <t>2980</t>
  </si>
  <si>
    <t>Inwestycje - Projekt ISPA - utrzymanie biura PIU - zakupy sprzętu</t>
  </si>
  <si>
    <t>Inwestycje - Opolski Teatr Lalki i Aktora - budowa budynku zaplecza technicznego i sali prób wraz z opracowaniem dokumentacji technicznej</t>
  </si>
  <si>
    <t>Inwestycje - Opolski Teatr Lalki i Aktora - modernizacja oświetlenia teatru</t>
  </si>
  <si>
    <t xml:space="preserve">Inwestycje - Miejski Ośrodek Kultury - zaprojektowanie wraz z wykonaniem widowni Amfiteatru 1000-lecia </t>
  </si>
  <si>
    <t>Inwestycje - Galeria Sztuki Współczesnej - zakup samochodu</t>
  </si>
  <si>
    <t>Pozostałe instytucje kultury</t>
  </si>
  <si>
    <t>Zobowiązania Estrady Opolskiej</t>
  </si>
  <si>
    <t>Inwestycje - przebudowa i rozbudowa budynku małpiarni - słoniarni na schronisko dla goryli</t>
  </si>
  <si>
    <t>Inwestycje - hala widowiskowo - sportowa "OKRĄGLAK"  (remont pokrycia dachowego)</t>
  </si>
  <si>
    <t>Inwestycje - hala widowiskowo - sportowa "OKRĄGLAK"  (remont klap dymowych i wymiana bram wejściowych)</t>
  </si>
  <si>
    <t>Inwestycje - modernizacja basenu letniego Plac Róż (opracowanie dokumentacji technicznej)</t>
  </si>
  <si>
    <t>Inwestycje - modernizacja basenu letniego Plac Róż</t>
  </si>
  <si>
    <t>Inwestycje - remont band na stadionie żużlowym przy ul.Wschodniej</t>
  </si>
  <si>
    <t>Remonty boisk sportowych</t>
  </si>
  <si>
    <t>Inwestycje - Dom wycieczkowy "TOROPOL" - instalacja sygnalizacji przeciwpożarowej</t>
  </si>
  <si>
    <t>Inwestycje - sztuczne lodowisko "TOROPOL" - wymiana skraplaczy</t>
  </si>
  <si>
    <t>Remont kas i ogrodzenia na stadionie ODRA</t>
  </si>
  <si>
    <t>Zagospodarowanie terenów akwenów Silesia i Malina</t>
  </si>
  <si>
    <r>
      <t>Miejski Zakład Komunikacyjny Sp. z o.o.</t>
    </r>
    <r>
      <rPr>
        <i/>
        <sz val="10"/>
        <rFont val="Arial CE"/>
        <family val="2"/>
      </rPr>
      <t xml:space="preserve"> - podwyższenie kapitału</t>
    </r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</si>
  <si>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</si>
  <si>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remont sanitariatów</t>
    </r>
  </si>
  <si>
    <r>
      <t>Środowiskowy Dom Samopomocy w Opolu przy ul.Stoińskiego 8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</si>
  <si>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>dotacja celowa otrzymana z budżetu państwa na realizację zadań bieżących z zakresu administracji rządowej oraz innych zadań zleconych gminie (związkom gmin) ustawami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</si>
  <si>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</si>
  <si>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</si>
  <si>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Dom Pomocy Społecznej dla Kombatantów</t>
    </r>
    <r>
      <rPr>
        <i/>
        <sz val="10"/>
        <rFont val="Arial CE"/>
        <family val="2"/>
      </rPr>
      <t xml:space="preserve"> - zakupy sprzętu</t>
    </r>
  </si>
  <si>
    <r>
      <t>Komenda Miejska Państwowej Straży Pożarnej</t>
    </r>
    <r>
      <rPr>
        <i/>
        <sz val="10"/>
        <rFont val="Arial CE"/>
        <family val="2"/>
      </rPr>
      <t xml:space="preserve"> - dotacja celowa otrzymana z budżetu państwa na zadania bieżące z zakresu administracji rządowej oraz inne zadania zlecone ustawami realizowane przez powiat</t>
    </r>
  </si>
  <si>
    <r>
      <t>MOPR</t>
    </r>
    <r>
      <rPr>
        <i/>
        <sz val="10"/>
        <rFont val="Arial CE"/>
        <family val="2"/>
      </rPr>
      <t xml:space="preserve"> - dotacja celowa otrzymana z budżetu państwa na realizację zadań bieżących z zakresu administracji rządowej oraz innych zadań zleconych gminie (związkom gmin) ustawami</t>
    </r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</si>
  <si>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</si>
  <si>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</si>
  <si>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</si>
  <si>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</si>
  <si>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r>
      <t>Projekt ISPA</t>
    </r>
    <r>
      <rPr>
        <i/>
        <sz val="10"/>
        <rFont val="Arial CE"/>
        <family val="2"/>
      </rPr>
      <t xml:space="preserve"> - utrzymanie biura PIU - wydatki bieżące</t>
    </r>
  </si>
  <si>
    <t>Plan wg uchwały RM nr XXIV/210/04  z dnia 15.01.2004r. (roczny)</t>
  </si>
  <si>
    <t>A</t>
  </si>
  <si>
    <t>Podatek od czynności cywilnoprawnych</t>
  </si>
  <si>
    <t>Rozdział</t>
  </si>
  <si>
    <t>Wydatki bieżące</t>
  </si>
  <si>
    <t>Wydatki majątkowe</t>
  </si>
  <si>
    <t>01008</t>
  </si>
  <si>
    <t>01030</t>
  </si>
  <si>
    <t>01095</t>
  </si>
  <si>
    <t>Pozostała działalność</t>
  </si>
  <si>
    <t>02001</t>
  </si>
  <si>
    <t>Gospodarka leśna</t>
  </si>
  <si>
    <t>02002</t>
  </si>
  <si>
    <t>Nadzór nad gospodarką leśną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</si>
  <si>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</si>
  <si>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</si>
  <si>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</si>
  <si>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</si>
  <si>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</si>
  <si>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</si>
  <si>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</si>
  <si>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</si>
  <si>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</si>
  <si>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</si>
  <si>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</si>
  <si>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</si>
  <si>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</si>
  <si>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</si>
  <si>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</si>
  <si>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</si>
  <si>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</si>
  <si>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</si>
  <si>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</si>
  <si>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</si>
  <si>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</si>
  <si>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</si>
  <si>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</si>
  <si>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</si>
  <si>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</si>
  <si>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</si>
  <si>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</si>
  <si>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</si>
  <si>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</si>
  <si>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</si>
  <si>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</si>
  <si>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</si>
  <si>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3</t>
  </si>
  <si>
    <t>Publiczna Szkoła Podstawowa Nr 5</t>
  </si>
  <si>
    <t>Publiczna Szkoła Podstawowa Nr 6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</si>
  <si>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</si>
  <si>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</si>
  <si>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</si>
  <si>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</si>
  <si>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</si>
  <si>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12</t>
  </si>
  <si>
    <t>Publiczna Szkoła Podstawowa Nr 14</t>
  </si>
  <si>
    <t>Publiczna Szkoła Podstawowa Nr 15</t>
  </si>
  <si>
    <t>Publiczna Szkoła Podstawowa Nr 16</t>
  </si>
  <si>
    <t>Publiczna Szkoła Podstawowa Nr 17</t>
  </si>
  <si>
    <t>Publiczna Szkoła Podstawowa Nr 18</t>
  </si>
  <si>
    <t>Publiczna Szkoła Podstawowa Nr 20</t>
  </si>
  <si>
    <t>Publiczna Szkoła Podstawowa Nr 21</t>
  </si>
  <si>
    <t>Publiczna Szkoła Podstawowa Nr 23</t>
  </si>
  <si>
    <t>Publiczna Szkoła Podstawowa Nr 24</t>
  </si>
  <si>
    <t>Publiczna Szkoła Podstawowa Nr 25</t>
  </si>
  <si>
    <t>Publiczna Szkoła Podstawowa Nr 26</t>
  </si>
  <si>
    <t>Publiczna Szkoła Podstawowa Nr 27</t>
  </si>
  <si>
    <t>Publiczna Szkoła Podstawowa Nr 28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</si>
  <si>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</si>
  <si>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</si>
  <si>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</si>
  <si>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</si>
  <si>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Przedszkole Publiczne Nr 4</t>
  </si>
  <si>
    <t>Przedszkole Publiczne Nr 5</t>
  </si>
  <si>
    <t>Przedszkole Publiczne Nr 6</t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</si>
  <si>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</si>
  <si>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</si>
  <si>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</si>
  <si>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</si>
  <si>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</si>
  <si>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</si>
  <si>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</si>
  <si>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</si>
  <si>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</si>
  <si>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</si>
  <si>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</si>
  <si>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</si>
  <si>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</si>
  <si>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</si>
  <si>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</si>
  <si>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</si>
  <si>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</si>
  <si>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</si>
  <si>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</si>
  <si>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</si>
  <si>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</si>
  <si>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</si>
  <si>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</si>
  <si>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</si>
  <si>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</si>
  <si>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</si>
  <si>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</si>
  <si>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</si>
  <si>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</si>
  <si>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</si>
  <si>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</si>
  <si>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</si>
  <si>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</si>
  <si>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</si>
  <si>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</si>
  <si>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</si>
  <si>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</si>
  <si>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Zawodowych Nr 3</t>
  </si>
  <si>
    <t>Zespół Szkół im.Prymasa Tysiąclecia</t>
  </si>
  <si>
    <t>Zespół Szkół Budowlanych</t>
  </si>
  <si>
    <t xml:space="preserve">ZSZ im.Staszica </t>
  </si>
  <si>
    <t>ZSZ WZDZ - publiczna - dotacja</t>
  </si>
  <si>
    <t>Szkoły artystyczne</t>
  </si>
  <si>
    <t xml:space="preserve">Szkoły zawodowe specjalne </t>
  </si>
  <si>
    <t>Jednostki pomocnicze szkolnictwa</t>
  </si>
  <si>
    <t>Zespół Placówek Specjalnych ZOZ</t>
  </si>
  <si>
    <t>Komisje egzaminacyjne</t>
  </si>
  <si>
    <t>Lecznictwo ambulatoryjne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</si>
  <si>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</si>
  <si>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</si>
  <si>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</si>
  <si>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</si>
  <si>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</si>
  <si>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</si>
  <si>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</si>
  <si>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</si>
  <si>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</si>
  <si>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</si>
  <si>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</si>
  <si>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</si>
  <si>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</si>
  <si>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</si>
  <si>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</si>
  <si>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</si>
  <si>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</si>
  <si>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</si>
  <si>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</si>
  <si>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</si>
  <si>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</si>
  <si>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</si>
  <si>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</si>
  <si>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</si>
  <si>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</si>
  <si>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36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</si>
  <si>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</si>
  <si>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</si>
  <si>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</si>
  <si>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</si>
  <si>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</si>
  <si>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</si>
  <si>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</si>
  <si>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Miejska Poradnia Psychologiczno-Pedagogiczna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</si>
  <si>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</si>
  <si>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</si>
  <si>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</si>
  <si>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</si>
  <si>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</si>
  <si>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</si>
  <si>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</si>
  <si>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</si>
  <si>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</si>
  <si>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</si>
  <si>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</si>
  <si>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</si>
  <si>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</si>
  <si>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</si>
  <si>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</si>
  <si>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</si>
  <si>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</si>
  <si>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</si>
  <si>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</si>
  <si>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</si>
  <si>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</si>
  <si>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</si>
  <si>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</si>
  <si>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</si>
  <si>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</si>
  <si>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</si>
  <si>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</si>
  <si>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</si>
  <si>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</si>
  <si>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Składki na ubezpieczenie zdrowotne opłacane za osoby pobierające niektóre świadczenia z pomocy społecznej</t>
  </si>
  <si>
    <t>Przychody z tytułu innych rozliczeń krajowych</t>
  </si>
  <si>
    <t>Zespół Państwowych Placówek Kształcenia Plastycznego</t>
  </si>
  <si>
    <t>Odszkodowania z tytułu wypadków przy pracy</t>
  </si>
  <si>
    <t>Rezerwaty i pomniki przyrody</t>
  </si>
  <si>
    <t>Utrzymanie urządzeń melioracyjnych</t>
  </si>
  <si>
    <t>Dotacja celowa otrzymana z budżetu państwa na zadania bieżące z zakresu administracji rządowej oraz inne zadania zlecone ustawami realizowane przez powiat</t>
  </si>
  <si>
    <t xml:space="preserve">Utrzymanie i modernizacja dróg rolnych </t>
  </si>
  <si>
    <t xml:space="preserve">Remonty, modernizacje i utrzymanie dróg </t>
  </si>
  <si>
    <t>Inwestycje - dokumentacja przyszłościowa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</si>
  <si>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</si>
  <si>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</si>
  <si>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</si>
  <si>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</si>
  <si>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</si>
  <si>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>Dotacja celowa otrzymana z budżetu państwa na zadania bieżące realizowane przez gminę na podstawie porozumień z organami administracji rządowej</t>
  </si>
  <si>
    <t>Dotacje celowe otrzymane z budżetu państwa na realizację inwestycji i zakupów inwestycyjnych własnych gmin (związków gmin)</t>
  </si>
  <si>
    <t>Dotacja celowa otrzymana z budżetu państwa na realizację zadań bieżących z zakresu administracji rządowej oraz innych zadań zleconych gminie (związkom gmin) ustawami</t>
  </si>
  <si>
    <t>Inwestycje - komputeryzacja Urzędu Miasta</t>
  </si>
  <si>
    <t>Prowizje z tytułu opłaty targowej</t>
  </si>
  <si>
    <t>Obsługa Urzędu Miasta</t>
  </si>
  <si>
    <t xml:space="preserve">Promocja miasta </t>
  </si>
  <si>
    <t>Utrzymanie posterunku w rewirze dzielnicowych - ZWM III KP</t>
  </si>
  <si>
    <t xml:space="preserve">Odsetki od zaciągniętych kredytów i pożyczek </t>
  </si>
  <si>
    <t>Dodatki motywacyjne dla dyrektorów szkół</t>
  </si>
  <si>
    <t>Odszkodowania z tytułu chorób zawodowych nauczycieli</t>
  </si>
  <si>
    <t>Fundusz nagród do dyspozycji Prezydenta</t>
  </si>
  <si>
    <t>Kontakty zagraniczne placówek oświatowych</t>
  </si>
  <si>
    <t>Dotacja celowa otrzymana z budżetu państwa na zadania bieżące z zakresu administracji rządowej oraz inne zadania zlecone ustawami realizowane przez powiat (dzieci)</t>
  </si>
  <si>
    <t>Dotacja celowa otrzymana z budżetu państwa na zadania bieżące z zakresu administracji rządowej oraz inne zadania zlecone ustawami realizowane przez powiat (bezrobotni)</t>
  </si>
  <si>
    <t>Szkolne Schronisko Młodzieżowe</t>
  </si>
  <si>
    <t>Awanse zawodowe nauczycieli</t>
  </si>
  <si>
    <t>Izby rolnicze</t>
  </si>
  <si>
    <t>Zasiłki rodzinne, pielęgnacyjne i wychowawcze</t>
  </si>
  <si>
    <t xml:space="preserve">Usługi opiekuńcze i specjalistyczne usługi opiekuńcze </t>
  </si>
  <si>
    <t>Zasiłki i pomoc w naturze oraz składki na ubezpieczenia społeczne</t>
  </si>
  <si>
    <t>Dotacja</t>
  </si>
  <si>
    <t>Inwestycje - Centrum Kształcenia Praktycznego - zakup wyposażenia pracowni mechatroniki</t>
  </si>
  <si>
    <t>Inwestycje - modernizacja i budowa oświetlenia</t>
  </si>
  <si>
    <t>Inwestycje - uzbrojenie terenów w rejonie ul.Lwowskiej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</si>
  <si>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</si>
  <si>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 xml:space="preserve">Publiczna Szkoła Podstawowa Nr 28   </t>
  </si>
  <si>
    <t>Dotacje celowe otrzymane z budżetu państwa na zadania bieżące realizowane przez powiat na podstawie porozumień z organami administracji rządowej</t>
  </si>
  <si>
    <t>Inwestycje - budowa obwodnicy północnej, w tym: odc. od ul. Oleskiej do ul. Strzeleckiej</t>
  </si>
  <si>
    <t>Doskonalenie zawodowe nauczycieli</t>
  </si>
  <si>
    <t>Inwestycje - zasilanie elektroenergetyczne Pracowniczych Ogrodów Działkowych "ODRA" przy ul.Koszyka</t>
  </si>
  <si>
    <t>URZĘDY NACZELNYCH ORGANÓW WŁADZY PAŃSTWOWEJ, KONTROLI I OCHRONY PRAWA ORAZ SĄDOWNICTWA</t>
  </si>
  <si>
    <t>Ośrodki szkolenia, dokształcania i doskonalenia kadr</t>
  </si>
  <si>
    <t>Miejski Ośrodek Doskonalenia Nauczycieli</t>
  </si>
  <si>
    <t>Inwestycje - budowa obwodnicy piastowskiej - etap I (opracowanie dokumentacji)</t>
  </si>
  <si>
    <t>Remont Komisariatu III Policji przy ul.Chabrów</t>
  </si>
  <si>
    <t xml:space="preserve">GMINNY FUNDUSZ OCHRONY ŚRODOWISKA                 I GOSPODARKI WODNEJ </t>
  </si>
  <si>
    <t>Środki na usamodzielnienie i kontynuację nauki wychowanków placówek opiekuńczo - wychowawczych - dotacja celowa otrzymana z budżetu państwa na realizację bieżących zadań własnych powiatu</t>
  </si>
  <si>
    <t>Urzędy naczelnych organów władzy państwowej, kontroli i ochrony prawa</t>
  </si>
  <si>
    <t>Niepubliczne szkoły podstawowe - dotacje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</si>
  <si>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</si>
  <si>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</si>
  <si>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</si>
  <si>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</si>
  <si>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</si>
  <si>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</si>
  <si>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</si>
  <si>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</si>
  <si>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</si>
  <si>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>Dotacja celowa z budżetu państwa na zadania realizowane przez powiat na podstawie porozumień z organami administracji rządowej</t>
  </si>
  <si>
    <t xml:space="preserve">Operaty wykonywane przez biegłych i rzeczoznawców w zakresie ochrony środowiska </t>
  </si>
  <si>
    <t xml:space="preserve">Badania dotyczące ochrony środowiska </t>
  </si>
  <si>
    <t>Niepubliczne szkoły zawodowe  - dotacje</t>
  </si>
  <si>
    <t>środki z Miejskiego Programu Profilaktyki i Rozwiązywania Problemów Alkoholowych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</si>
  <si>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</si>
  <si>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</si>
  <si>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</si>
  <si>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</si>
  <si>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t xml:space="preserve">Realizacja programu profilaktyki szczepień ochronnych przeciwko wirusowemu zapaleniu wątroby typu "B" </t>
  </si>
  <si>
    <t>Realizacja zadań z zakresu promocji zdrowia</t>
  </si>
  <si>
    <t xml:space="preserve">Realizacja programu profilaktyki szczepień ochronnych przeciwko wirusowemu zapaleniu wątroby typu "A +B" Twinrix Junior </t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</si>
  <si>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</si>
  <si>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dotacja celowa otrzymana z budżetu państwa na realizację bieżących zadań własnych powiatu</t>
    </r>
  </si>
  <si>
    <r>
      <t>Centrum Rehabilitacji Dla Dzieci z Porażeniem Mózgowym</t>
    </r>
    <r>
      <rPr>
        <i/>
        <sz val="10"/>
        <rFont val="Arial CE"/>
        <family val="2"/>
      </rPr>
      <t xml:space="preserve"> - dotacja </t>
    </r>
  </si>
  <si>
    <r>
      <t>Dom Dziennego Pobytu</t>
    </r>
    <r>
      <rPr>
        <i/>
        <sz val="10"/>
        <rFont val="Arial CE"/>
        <family val="2"/>
      </rPr>
      <t xml:space="preserve"> - wydatki bieżące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</si>
  <si>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</si>
  <si>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</si>
  <si>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</si>
  <si>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</si>
  <si>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</si>
  <si>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</si>
  <si>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</si>
  <si>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Państwowy Fundusz Rehabilitacji Osób Niepełnosprawnych</t>
  </si>
  <si>
    <t xml:space="preserve">Rehabilitacja zawodowa i społeczna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</si>
  <si>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</si>
  <si>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</si>
  <si>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</si>
  <si>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</si>
  <si>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t>Inwestycje - modernizacja systemu kanalizacji ogólnospławnej śródmieścia Opola (Kolektor "K") i budowa zbiornika retencyjnego ul.Żwirki i Wigury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</si>
  <si>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</si>
  <si>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</si>
  <si>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</si>
  <si>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</si>
  <si>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</si>
  <si>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</si>
  <si>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Wpływy z tytułu przekształcenia prawa użytkowania wieczystego przysługującego osobom fizycznym w prawo własności </t>
  </si>
  <si>
    <t>Podatek od działalności gospodarczej osób fizycznych, opłacany w formie karty podatkowej</t>
  </si>
  <si>
    <t>Realizacja dodatkowych zajęć pozalekcyjnych z wychowania fizycznego</t>
  </si>
  <si>
    <t>Remont ul.Kołłątaja</t>
  </si>
  <si>
    <t>Inwestycje - wykonanie przepustu przez rzekę Malinę wraz z włączeniem do istniejących dróg transportu rolnego</t>
  </si>
  <si>
    <t xml:space="preserve">Obiekty sportowe </t>
  </si>
  <si>
    <r>
      <t>Plan na                I półrocz</t>
    </r>
    <r>
      <rPr>
        <b/>
        <sz val="9"/>
        <rFont val="Arial CE"/>
        <family val="2"/>
      </rPr>
      <t>e              (po zmianach)                   (6+8)</t>
    </r>
  </si>
  <si>
    <t>Wykonanie za                  I półrocze                (10+12)</t>
  </si>
  <si>
    <t>Odprawy i nagrody jubileuszowe pracowników oświaty</t>
  </si>
  <si>
    <t>Centra kształcenia ustawicznego i praktycznego oraz ośrodki dokształcania zawodowego</t>
  </si>
  <si>
    <t>Centrum Kształcenia Praktycznego</t>
  </si>
  <si>
    <t xml:space="preserve">Poradnie psychologiczno-pedagogiczne oraz inne poradnie specjalistyczne, w tym poradnie specjalistyczne </t>
  </si>
  <si>
    <t>Kolonie i obozy oraz inne formy wypoczynku dzieci i młodzieży szkolnej, a także szkolenia młodzieży</t>
  </si>
  <si>
    <r>
      <t xml:space="preserve">Dom Pomocy Społecznej w Opolu, ul.Szpitalna 17 - </t>
    </r>
    <r>
      <rPr>
        <i/>
        <sz val="10"/>
        <rFont val="Arial CE"/>
        <family val="2"/>
      </rPr>
      <t>dotacja celowa otrzymana z budżetu państwa  na realizacje bieżących zadań własnych powiatu</t>
    </r>
  </si>
  <si>
    <t>Remont Urzędu Stanu Cywilnego</t>
  </si>
  <si>
    <t>Inwestycje - zakupy inwestycyjne sprzętu</t>
  </si>
  <si>
    <t>Gospodarka ściekowa i ochrona wód</t>
  </si>
  <si>
    <t>Inwestycje - aktualizacja i dostosowanie dokumentacji projektowej do wymogów Unii Europejskiej – Projekt ISPA</t>
  </si>
  <si>
    <t>w tym:</t>
  </si>
  <si>
    <t>Wykonanie za                  I półrocze</t>
  </si>
  <si>
    <t>z tego:</t>
  </si>
  <si>
    <t>Wynagrodzenia              i pochodne</t>
  </si>
  <si>
    <t>%            9:5</t>
  </si>
  <si>
    <t>Plan na                I półrocze              (po zmianach)</t>
  </si>
  <si>
    <t>%                    6:5</t>
  </si>
  <si>
    <t>Dotacje celowe otrzymane z budżetu państwa na inwestycje i zakupy inwestycyjne z zakresu administracji rządowej oraz inne zadania zlecone ustawami realizowane przez powiat</t>
  </si>
  <si>
    <t>Plan na                    I półrocze        (po zmianach)</t>
  </si>
  <si>
    <t>Wykonanie         za I półrocze</t>
  </si>
  <si>
    <t xml:space="preserve"> %                    5:4</t>
  </si>
  <si>
    <t>L.p.</t>
  </si>
  <si>
    <t>Plan na                 I półrocze         (po zmianach)</t>
  </si>
  <si>
    <t>Wykonanie         za I półr.</t>
  </si>
  <si>
    <t>%           5:4</t>
  </si>
  <si>
    <t>Stan funduszu obrotowego na początku roku</t>
  </si>
  <si>
    <t>Stan funduszu obrotowego na koniec roku</t>
  </si>
  <si>
    <t>Przychody</t>
  </si>
  <si>
    <t>Wydatki</t>
  </si>
  <si>
    <t>Dotacja celowa otrzymana z budżetu państwa na inwestycje i zakupy inwestycyjne z zakresu administracji rządowej oraz innych zadań zleconych gminom ustawami - zakup sprzętu komputerowego wraz z oprogramowaniem oraz sprzętu na utworzenie nowych stanowisk pracy</t>
  </si>
  <si>
    <t xml:space="preserve">POWIATOWY FUNDUSZ OCHRONY ŚRODOWISKA I GOSPODARKI WODNEJ  </t>
  </si>
  <si>
    <t>Przychody z zaciągniętych pożyczek i kredytów na rynku krajowym</t>
  </si>
  <si>
    <t>Dotacja celowa otrzymana z budżetu państwa na realizację zadań bieżących z zakresu administracji rządowej oraz innych zadań zleconych gminom (związkom gmin) ustawami</t>
  </si>
  <si>
    <t>Wypoczynek dzieci i młodzieży</t>
  </si>
  <si>
    <t>Stypendia socjalne, zasiłki losowe dla uczniów</t>
  </si>
  <si>
    <t>Wydatki na oczyszczanie miasta</t>
  </si>
  <si>
    <t>Wydatki na oświetlenie ulic</t>
  </si>
  <si>
    <t>Inwestycje - doświetlenie ulic</t>
  </si>
  <si>
    <t>Usługi weterynaryjne</t>
  </si>
  <si>
    <t>Odkomarzanie i odszczurzanie</t>
  </si>
  <si>
    <t>Usuwanie odpadów z terenów gminy</t>
  </si>
  <si>
    <t>Inwestycje z udziałem ludności</t>
  </si>
  <si>
    <t>Dział</t>
  </si>
  <si>
    <t>§</t>
  </si>
  <si>
    <t>Treść</t>
  </si>
  <si>
    <t>010</t>
  </si>
  <si>
    <t>ROLNICTWO I ŁOWIECTWO</t>
  </si>
  <si>
    <t>Wpływy z różnych opłat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</si>
  <si>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</si>
  <si>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</si>
  <si>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</si>
  <si>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Dotacje celowe otrzymane z budżetu państwa na realizację bieżących zadań własnych powiatu</t>
  </si>
  <si>
    <t>TRANSPORT I ŁĄCZNOŚĆ</t>
  </si>
  <si>
    <t>GOSPODARKA MIESZKANIOWA</t>
  </si>
  <si>
    <t xml:space="preserve">Wpływy z opłat za zarząd, użytkowanie i użytkowanie wieczyste nieruchomości </t>
  </si>
  <si>
    <t>Wpływy z różnych dochodów</t>
  </si>
  <si>
    <t>DZIAŁALNOŚĆ USŁUGOWA</t>
  </si>
  <si>
    <t>Dotacje celowe otrzymane z budżetu państwa na zadania bieżące realizowane przez gminę na podstawie porozumień z organami administracji rządowej</t>
  </si>
  <si>
    <t>ADMINISTRACJA PUBLICZNA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</si>
  <si>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</si>
  <si>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</si>
  <si>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 xml:space="preserve">BEZPIECZEŃSTWO PUBLICZNE I OCHRONA PRZECIWPOŻAROWA </t>
  </si>
  <si>
    <t>Grzywny, mandaty i inne kary pieniężne od ludności</t>
  </si>
  <si>
    <t xml:space="preserve">Podatek od nieruchomości 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</si>
  <si>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</si>
  <si>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</si>
  <si>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</si>
  <si>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</si>
  <si>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</si>
  <si>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</si>
  <si>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Wpływy z opłaty targowej</t>
  </si>
  <si>
    <t>Wpływy z opłaty eksploatacyjnej</t>
  </si>
  <si>
    <t>Odsetki od nieterminowych wpłat z tytułu podatków i opłat</t>
  </si>
  <si>
    <t>RÓŻNE ROZLICZENIA</t>
  </si>
  <si>
    <t>Pozostałe odsetki</t>
  </si>
  <si>
    <t>Subwencje ogólne z budżetu państwa</t>
  </si>
  <si>
    <t>OCHRONA ZDROWIA</t>
  </si>
  <si>
    <t>Wpływy z opłat za zezwolenia na sprzedaż alkoholu</t>
  </si>
  <si>
    <t>Wpływy z usług</t>
  </si>
  <si>
    <t xml:space="preserve">GOSPODARKA KOMUNALNA I OCHRONA ŚRODOWISKA </t>
  </si>
  <si>
    <t xml:space="preserve">OGRODY BOTANICZNE I ZOOLOGICZNE ORAZ NATURALNE OBSZARY I OBIEKTY CHRONIONEJ PRZYRODY </t>
  </si>
  <si>
    <t>OGÓŁEM DOCHODY</t>
  </si>
  <si>
    <t>PRZYCHODY</t>
  </si>
  <si>
    <t>OŚWIATA I WYCHOWANIE</t>
  </si>
  <si>
    <t>Dotacje celowe otrzymane z budżetu państwa na realizację własnych zadań bieżących gmin (związków gmin)</t>
  </si>
  <si>
    <t>EDUKACYJNA OPIEKA WYCHOWAWCZA</t>
  </si>
  <si>
    <t>KULTURA FIZYCZNA I SPORT</t>
  </si>
  <si>
    <t xml:space="preserve">Wpłaty z tytułu odpłatnego nabycia prawa własności nieruchomości 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</si>
  <si>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</si>
  <si>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</si>
  <si>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</si>
  <si>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</si>
  <si>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</si>
  <si>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</si>
  <si>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</si>
  <si>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</si>
  <si>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0420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</si>
  <si>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</si>
  <si>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</si>
  <si>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0570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</si>
</sst>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2" xfId="0" applyNumberFormat="1" applyFont="1" applyFill="1" applyBorder="1" applyAlignment="1" quotePrefix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 quotePrefix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" fontId="0" fillId="0" borderId="5" xfId="62" applyNumberFormat="1" applyFont="1" applyBorder="1" applyAlignment="1" quotePrefix="1">
      <alignment horizontal="center" vertical="center" wrapText="1"/>
      <protection/>
    </xf>
    <xf numFmtId="3" fontId="0" fillId="0" borderId="5" xfId="62" applyNumberFormat="1" applyFont="1" applyFill="1" applyBorder="1" applyAlignment="1">
      <alignment horizontal="left" vertical="center" wrapText="1"/>
      <protection/>
    </xf>
    <xf numFmtId="0" fontId="6" fillId="2" borderId="1" xfId="62" applyFont="1" applyFill="1" applyBorder="1" applyAlignment="1">
      <alignment horizontal="center" vertical="center" wrapText="1"/>
      <protection/>
    </xf>
    <xf numFmtId="0" fontId="0" fillId="0" borderId="0" xfId="62" applyAlignment="1">
      <alignment wrapText="1"/>
      <protection/>
    </xf>
    <xf numFmtId="0" fontId="8" fillId="0" borderId="0" xfId="62" applyFont="1" applyAlignment="1">
      <alignment horizontal="center" vertical="center"/>
      <protection/>
    </xf>
    <xf numFmtId="0" fontId="6" fillId="3" borderId="1" xfId="62" applyFont="1" applyFill="1" applyBorder="1" applyAlignment="1" quotePrefix="1">
      <alignment horizontal="center" vertical="center" wrapText="1"/>
      <protection/>
    </xf>
    <xf numFmtId="3" fontId="10" fillId="3" borderId="3" xfId="62" applyNumberFormat="1" applyFont="1" applyFill="1" applyBorder="1" applyAlignment="1">
      <alignment horizontal="center" vertical="center" wrapText="1"/>
      <protection/>
    </xf>
    <xf numFmtId="3" fontId="0" fillId="3" borderId="9" xfId="62" applyNumberFormat="1" applyFill="1" applyBorder="1">
      <alignment/>
      <protection/>
    </xf>
    <xf numFmtId="3" fontId="0" fillId="3" borderId="1" xfId="62" applyNumberFormat="1" applyFill="1" applyBorder="1">
      <alignment/>
      <protection/>
    </xf>
    <xf numFmtId="0" fontId="0" fillId="0" borderId="0" xfId="62">
      <alignment/>
      <protection/>
    </xf>
    <xf numFmtId="0" fontId="13" fillId="0" borderId="3" xfId="62" applyFont="1" applyFill="1" applyBorder="1" applyAlignment="1">
      <alignment horizontal="right" vertical="center" wrapText="1"/>
      <protection/>
    </xf>
    <xf numFmtId="0" fontId="13" fillId="0" borderId="2" xfId="62" applyFont="1" applyFill="1" applyBorder="1" applyAlignment="1">
      <alignment horizontal="right" vertical="center" wrapText="1"/>
      <protection/>
    </xf>
    <xf numFmtId="3" fontId="13" fillId="0" borderId="2" xfId="62" applyNumberFormat="1" applyFont="1" applyFill="1" applyBorder="1" applyAlignment="1">
      <alignment horizontal="right" vertical="center" wrapText="1"/>
      <protection/>
    </xf>
    <xf numFmtId="3" fontId="0" fillId="0" borderId="0" xfId="62" applyNumberFormat="1" applyFont="1" applyBorder="1" applyAlignment="1">
      <alignment horizontal="center"/>
      <protection/>
    </xf>
    <xf numFmtId="3" fontId="13" fillId="0" borderId="5" xfId="0" applyNumberFormat="1" applyFont="1" applyBorder="1" applyAlignment="1">
      <alignment horizontal="right" vertical="center" wrapText="1"/>
    </xf>
    <xf numFmtId="3" fontId="0" fillId="0" borderId="0" xfId="62" applyNumberFormat="1" applyBorder="1" applyAlignment="1">
      <alignment horizontal="center"/>
      <protection/>
    </xf>
    <xf numFmtId="0" fontId="0" fillId="0" borderId="3" xfId="62" applyBorder="1">
      <alignment/>
      <protection/>
    </xf>
    <xf numFmtId="0" fontId="0" fillId="0" borderId="2" xfId="62" applyBorder="1">
      <alignment/>
      <protection/>
    </xf>
    <xf numFmtId="0" fontId="0" fillId="0" borderId="2" xfId="62" applyFill="1" applyBorder="1">
      <alignment/>
      <protection/>
    </xf>
    <xf numFmtId="0" fontId="0" fillId="0" borderId="5" xfId="62" applyBorder="1">
      <alignment/>
      <protection/>
    </xf>
    <xf numFmtId="3" fontId="0" fillId="0" borderId="10" xfId="62" applyNumberFormat="1" applyBorder="1" applyAlignment="1">
      <alignment horizontal="center"/>
      <protection/>
    </xf>
    <xf numFmtId="3" fontId="0" fillId="0" borderId="0" xfId="62" applyNumberFormat="1">
      <alignment/>
      <protection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 quotePrefix="1">
      <alignment horizontal="center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6" fillId="3" borderId="1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8" fillId="0" borderId="1" xfId="62" applyFont="1" applyBorder="1" applyAlignment="1">
      <alignment horizontal="center" vertical="center"/>
      <protection/>
    </xf>
    <xf numFmtId="0" fontId="6" fillId="2" borderId="7" xfId="0" applyFont="1" applyFill="1" applyBorder="1" applyAlignment="1">
      <alignment horizontal="center" vertical="center" wrapText="1"/>
    </xf>
    <xf numFmtId="0" fontId="8" fillId="0" borderId="7" xfId="62" applyFont="1" applyBorder="1" applyAlignment="1">
      <alignment horizontal="center" vertical="center"/>
      <protection/>
    </xf>
    <xf numFmtId="0" fontId="6" fillId="2" borderId="13" xfId="0" applyFont="1" applyFill="1" applyBorder="1" applyAlignment="1">
      <alignment horizontal="center" vertical="center" wrapText="1"/>
    </xf>
    <xf numFmtId="0" fontId="8" fillId="0" borderId="13" xfId="62" applyFont="1" applyBorder="1" applyAlignment="1">
      <alignment horizontal="center" vertical="center"/>
      <protection/>
    </xf>
    <xf numFmtId="10" fontId="0" fillId="3" borderId="13" xfId="62" applyNumberFormat="1" applyFill="1" applyBorder="1" applyAlignment="1">
      <alignment horizontal="center" vertical="center" wrapText="1"/>
      <protection/>
    </xf>
    <xf numFmtId="10" fontId="0" fillId="0" borderId="6" xfId="62" applyNumberFormat="1" applyFill="1" applyBorder="1" applyAlignment="1">
      <alignment horizontal="center" vertical="center" wrapText="1"/>
      <protection/>
    </xf>
    <xf numFmtId="10" fontId="0" fillId="0" borderId="14" xfId="62" applyNumberFormat="1" applyFill="1" applyBorder="1" applyAlignment="1">
      <alignment horizontal="center" vertical="center" wrapText="1"/>
      <protection/>
    </xf>
    <xf numFmtId="0" fontId="6" fillId="2" borderId="15" xfId="0" applyFont="1" applyFill="1" applyBorder="1" applyAlignment="1">
      <alignment horizontal="center" vertical="center" wrapText="1"/>
    </xf>
    <xf numFmtId="0" fontId="8" fillId="0" borderId="16" xfId="62" applyFont="1" applyBorder="1" applyAlignment="1">
      <alignment horizontal="center" vertical="center"/>
      <protection/>
    </xf>
    <xf numFmtId="3" fontId="0" fillId="3" borderId="16" xfId="62" applyNumberFormat="1" applyFill="1" applyBorder="1">
      <alignment/>
      <protection/>
    </xf>
    <xf numFmtId="3" fontId="0" fillId="0" borderId="17" xfId="62" applyNumberFormat="1" applyBorder="1" applyAlignment="1">
      <alignment horizontal="center"/>
      <protection/>
    </xf>
    <xf numFmtId="3" fontId="0" fillId="0" borderId="17" xfId="62" applyNumberFormat="1" applyFont="1" applyBorder="1" applyAlignment="1">
      <alignment horizontal="center"/>
      <protection/>
    </xf>
    <xf numFmtId="3" fontId="0" fillId="0" borderId="18" xfId="62" applyNumberFormat="1" applyBorder="1" applyAlignment="1">
      <alignment horizontal="center"/>
      <protection/>
    </xf>
    <xf numFmtId="0" fontId="10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left" vertical="center" wrapText="1"/>
    </xf>
    <xf numFmtId="1" fontId="0" fillId="0" borderId="6" xfId="0" applyNumberFormat="1" applyFont="1" applyFill="1" applyBorder="1" applyAlignment="1" quotePrefix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0" fillId="3" borderId="13" xfId="62" applyNumberFormat="1" applyFill="1" applyBorder="1">
      <alignment/>
      <protection/>
    </xf>
    <xf numFmtId="3" fontId="0" fillId="0" borderId="2" xfId="62" applyNumberFormat="1" applyBorder="1" applyAlignment="1">
      <alignment horizontal="center"/>
      <protection/>
    </xf>
    <xf numFmtId="3" fontId="0" fillId="0" borderId="2" xfId="62" applyNumberFormat="1" applyFont="1" applyBorder="1" applyAlignment="1">
      <alignment horizontal="center"/>
      <protection/>
    </xf>
    <xf numFmtId="3" fontId="0" fillId="0" borderId="5" xfId="62" applyNumberFormat="1" applyBorder="1" applyAlignment="1">
      <alignment horizontal="center"/>
      <protection/>
    </xf>
    <xf numFmtId="3" fontId="12" fillId="3" borderId="7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 quotePrefix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1 wyd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H610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6.125" style="0" customWidth="1"/>
    <col min="3" max="3" width="41.625" style="0" customWidth="1"/>
    <col min="4" max="6" width="14.00390625" style="0" customWidth="1"/>
    <col min="7" max="7" width="7.75390625" style="0" customWidth="1"/>
  </cols>
  <sheetData>
    <row r="1" spans="1:7" s="2" customFormat="1" ht="72" customHeight="1">
      <c r="A1" s="1" t="s">
        <v>524</v>
      </c>
      <c r="B1" s="1" t="s">
        <v>525</v>
      </c>
      <c r="C1" s="1" t="s">
        <v>526</v>
      </c>
      <c r="D1" s="79" t="s">
        <v>188</v>
      </c>
      <c r="E1" s="171" t="s">
        <v>497</v>
      </c>
      <c r="F1" s="175" t="s">
        <v>493</v>
      </c>
      <c r="G1" s="173" t="s">
        <v>498</v>
      </c>
    </row>
    <row r="2" spans="1:7" s="4" customFormat="1" ht="11.25">
      <c r="A2" s="3">
        <v>1</v>
      </c>
      <c r="B2" s="3">
        <v>2</v>
      </c>
      <c r="C2" s="3">
        <v>3</v>
      </c>
      <c r="D2" s="3">
        <v>4</v>
      </c>
      <c r="E2" s="155">
        <v>5</v>
      </c>
      <c r="F2" s="159">
        <v>6</v>
      </c>
      <c r="G2" s="157">
        <v>7</v>
      </c>
    </row>
    <row r="3" spans="1:8" s="2" customFormat="1" ht="21.75" customHeight="1">
      <c r="A3" s="34">
        <v>600</v>
      </c>
      <c r="B3" s="18"/>
      <c r="C3" s="19" t="s">
        <v>534</v>
      </c>
      <c r="D3" s="19">
        <f>D4</f>
        <v>120000</v>
      </c>
      <c r="E3" s="69">
        <f>E4</f>
        <v>204000</v>
      </c>
      <c r="F3" s="163">
        <f>F4</f>
        <v>58353</v>
      </c>
      <c r="G3" s="174">
        <f>F3/E3</f>
        <v>0.28604411764705884</v>
      </c>
      <c r="H3" s="22"/>
    </row>
    <row r="4" spans="1:8" s="8" customFormat="1" ht="12.75">
      <c r="A4" s="126"/>
      <c r="B4" s="127" t="s">
        <v>570</v>
      </c>
      <c r="C4" s="128" t="s">
        <v>529</v>
      </c>
      <c r="D4" s="63">
        <v>120000</v>
      </c>
      <c r="E4" s="172">
        <v>204000</v>
      </c>
      <c r="F4" s="176">
        <v>58353</v>
      </c>
      <c r="G4" s="179">
        <f aca="true" t="shared" si="0" ref="G4:G88">F4/E4</f>
        <v>0.28604411764705884</v>
      </c>
      <c r="H4" s="22"/>
    </row>
    <row r="5" spans="1:8" s="8" customFormat="1" ht="21.75" customHeight="1">
      <c r="A5" s="18">
        <v>700</v>
      </c>
      <c r="B5" s="18"/>
      <c r="C5" s="19" t="s">
        <v>535</v>
      </c>
      <c r="D5" s="19">
        <f>SUM(D6:D16)</f>
        <v>46690000</v>
      </c>
      <c r="E5" s="69">
        <f>SUM(E6:E16)</f>
        <v>46690000</v>
      </c>
      <c r="F5" s="163">
        <f>SUM(F6:F16)</f>
        <v>26922131</v>
      </c>
      <c r="G5" s="174">
        <f t="shared" si="0"/>
        <v>0.5766144998929107</v>
      </c>
      <c r="H5" s="22"/>
    </row>
    <row r="6" spans="1:8" s="8" customFormat="1" ht="25.5">
      <c r="A6" s="10"/>
      <c r="B6" s="6" t="s">
        <v>571</v>
      </c>
      <c r="C6" s="119" t="s">
        <v>536</v>
      </c>
      <c r="D6" s="11">
        <v>21850000</v>
      </c>
      <c r="E6" s="29">
        <v>21850000</v>
      </c>
      <c r="F6" s="165">
        <v>12178997</v>
      </c>
      <c r="G6" s="179">
        <f t="shared" si="0"/>
        <v>0.5573911670480549</v>
      </c>
      <c r="H6" s="22"/>
    </row>
    <row r="7" spans="1:8" s="8" customFormat="1" ht="12.75">
      <c r="A7" s="15"/>
      <c r="B7" s="191" t="s">
        <v>570</v>
      </c>
      <c r="C7" s="190" t="s">
        <v>529</v>
      </c>
      <c r="D7" s="68"/>
      <c r="E7" s="29"/>
      <c r="F7" s="165">
        <v>53</v>
      </c>
      <c r="G7" s="179"/>
      <c r="H7" s="22"/>
    </row>
    <row r="8" spans="1:8" s="2" customFormat="1" ht="63.75">
      <c r="A8" s="5"/>
      <c r="B8" s="6" t="s">
        <v>572</v>
      </c>
      <c r="C8" s="119" t="s">
        <v>473</v>
      </c>
      <c r="D8" s="11">
        <v>500000</v>
      </c>
      <c r="E8" s="29">
        <v>500000</v>
      </c>
      <c r="F8" s="165">
        <v>588852</v>
      </c>
      <c r="G8" s="179">
        <f t="shared" si="0"/>
        <v>1.177704</v>
      </c>
      <c r="H8" s="22"/>
    </row>
    <row r="9" spans="1:8" s="8" customFormat="1" ht="38.25">
      <c r="A9" s="5"/>
      <c r="B9" s="6" t="s">
        <v>573</v>
      </c>
      <c r="C9" s="119" t="s">
        <v>474</v>
      </c>
      <c r="D9" s="11">
        <v>120000</v>
      </c>
      <c r="E9" s="29">
        <v>120000</v>
      </c>
      <c r="F9" s="165">
        <v>80990</v>
      </c>
      <c r="G9" s="179">
        <f t="shared" si="0"/>
        <v>0.6749166666666667</v>
      </c>
      <c r="H9" s="22"/>
    </row>
    <row r="10" spans="1:8" s="2" customFormat="1" ht="25.5">
      <c r="A10" s="13"/>
      <c r="B10" s="6" t="s">
        <v>574</v>
      </c>
      <c r="C10" s="119" t="s">
        <v>569</v>
      </c>
      <c r="D10" s="11">
        <v>22000000</v>
      </c>
      <c r="E10" s="29">
        <v>22000000</v>
      </c>
      <c r="F10" s="165">
        <v>12195910</v>
      </c>
      <c r="G10" s="179">
        <f t="shared" si="0"/>
        <v>0.5543595454545455</v>
      </c>
      <c r="H10" s="22"/>
    </row>
    <row r="11" spans="1:8" s="8" customFormat="1" ht="25.5">
      <c r="A11" s="13"/>
      <c r="B11" s="6" t="s">
        <v>575</v>
      </c>
      <c r="C11" s="119" t="s">
        <v>554</v>
      </c>
      <c r="D11" s="11">
        <v>100000</v>
      </c>
      <c r="E11" s="29">
        <v>100000</v>
      </c>
      <c r="F11" s="165">
        <v>53231</v>
      </c>
      <c r="G11" s="179">
        <f t="shared" si="0"/>
        <v>0.53231</v>
      </c>
      <c r="H11" s="22"/>
    </row>
    <row r="12" spans="1:8" s="8" customFormat="1" ht="12.75">
      <c r="A12" s="13"/>
      <c r="B12" s="6" t="s">
        <v>17</v>
      </c>
      <c r="C12" s="119" t="s">
        <v>556</v>
      </c>
      <c r="D12" s="11"/>
      <c r="E12" s="29"/>
      <c r="F12" s="165">
        <v>231389</v>
      </c>
      <c r="G12" s="179"/>
      <c r="H12" s="22"/>
    </row>
    <row r="13" spans="1:8" s="8" customFormat="1" ht="12.75">
      <c r="A13" s="13"/>
      <c r="B13" s="6" t="s">
        <v>576</v>
      </c>
      <c r="C13" s="119" t="s">
        <v>537</v>
      </c>
      <c r="D13" s="11">
        <v>1487500</v>
      </c>
      <c r="E13" s="29">
        <v>1487500</v>
      </c>
      <c r="F13" s="165">
        <v>1320841</v>
      </c>
      <c r="G13" s="179">
        <f t="shared" si="0"/>
        <v>0.8879603361344538</v>
      </c>
      <c r="H13" s="22"/>
    </row>
    <row r="14" spans="1:8" s="8" customFormat="1" ht="51">
      <c r="A14" s="13"/>
      <c r="B14" s="5">
        <v>2110</v>
      </c>
      <c r="C14" s="119" t="s">
        <v>530</v>
      </c>
      <c r="D14" s="11">
        <v>70000</v>
      </c>
      <c r="E14" s="29">
        <v>70000</v>
      </c>
      <c r="F14" s="165">
        <v>37000</v>
      </c>
      <c r="G14" s="179">
        <f t="shared" si="0"/>
        <v>0.5285714285714286</v>
      </c>
      <c r="H14" s="22"/>
    </row>
    <row r="15" spans="1:8" s="2" customFormat="1" ht="51">
      <c r="A15" s="13"/>
      <c r="B15" s="5">
        <v>2360</v>
      </c>
      <c r="C15" s="119" t="s">
        <v>577</v>
      </c>
      <c r="D15" s="11">
        <v>562500</v>
      </c>
      <c r="E15" s="29">
        <v>562500</v>
      </c>
      <c r="F15" s="165"/>
      <c r="G15" s="179">
        <f t="shared" si="0"/>
        <v>0</v>
      </c>
      <c r="H15" s="22"/>
    </row>
    <row r="16" spans="1:8" s="2" customFormat="1" ht="12.75">
      <c r="A16" s="13"/>
      <c r="B16" s="6" t="s">
        <v>154</v>
      </c>
      <c r="C16" s="119" t="s">
        <v>153</v>
      </c>
      <c r="D16" s="11"/>
      <c r="E16" s="29"/>
      <c r="F16" s="165">
        <v>234868</v>
      </c>
      <c r="G16" s="179"/>
      <c r="H16" s="22"/>
    </row>
    <row r="17" spans="1:8" s="12" customFormat="1" ht="21.75" customHeight="1">
      <c r="A17" s="18">
        <v>710</v>
      </c>
      <c r="B17" s="18"/>
      <c r="C17" s="69" t="s">
        <v>538</v>
      </c>
      <c r="D17" s="19">
        <f>SUM(D18:D21)</f>
        <v>227000</v>
      </c>
      <c r="E17" s="69">
        <f>SUM(E18:E21)</f>
        <v>279373</v>
      </c>
      <c r="F17" s="163">
        <f>SUM(F18:F21)</f>
        <v>123092</v>
      </c>
      <c r="G17" s="174">
        <f t="shared" si="0"/>
        <v>0.4406009170535449</v>
      </c>
      <c r="H17" s="22"/>
    </row>
    <row r="18" spans="1:8" s="12" customFormat="1" ht="51">
      <c r="A18" s="5"/>
      <c r="B18" s="53">
        <v>2020</v>
      </c>
      <c r="C18" s="120" t="s">
        <v>539</v>
      </c>
      <c r="D18" s="11">
        <v>4000</v>
      </c>
      <c r="E18" s="29">
        <v>4000</v>
      </c>
      <c r="F18" s="165">
        <v>4000</v>
      </c>
      <c r="G18" s="179">
        <f t="shared" si="0"/>
        <v>1</v>
      </c>
      <c r="H18" s="22"/>
    </row>
    <row r="19" spans="1:8" s="12" customFormat="1" ht="51">
      <c r="A19" s="5"/>
      <c r="B19" s="5">
        <v>2110</v>
      </c>
      <c r="C19" s="119" t="s">
        <v>530</v>
      </c>
      <c r="D19" s="11">
        <v>210000</v>
      </c>
      <c r="E19" s="29">
        <v>262373</v>
      </c>
      <c r="F19" s="165">
        <v>108612</v>
      </c>
      <c r="G19" s="179">
        <f t="shared" si="0"/>
        <v>0.41396027792493895</v>
      </c>
      <c r="H19" s="22"/>
    </row>
    <row r="20" spans="1:8" s="12" customFormat="1" ht="25.5">
      <c r="A20" s="5"/>
      <c r="B20" s="5">
        <v>2380</v>
      </c>
      <c r="C20" s="119" t="s">
        <v>150</v>
      </c>
      <c r="D20" s="11"/>
      <c r="E20" s="29"/>
      <c r="F20" s="165">
        <v>512</v>
      </c>
      <c r="G20" s="179"/>
      <c r="H20" s="22"/>
    </row>
    <row r="21" spans="1:8" s="12" customFormat="1" ht="51">
      <c r="A21" s="5"/>
      <c r="B21" s="5">
        <v>6410</v>
      </c>
      <c r="C21" s="119" t="s">
        <v>499</v>
      </c>
      <c r="D21" s="11">
        <v>13000</v>
      </c>
      <c r="E21" s="29">
        <v>13000</v>
      </c>
      <c r="F21" s="165">
        <v>9968</v>
      </c>
      <c r="G21" s="179">
        <f t="shared" si="0"/>
        <v>0.7667692307692308</v>
      </c>
      <c r="H21" s="22"/>
    </row>
    <row r="22" spans="1:8" s="8" customFormat="1" ht="21.75" customHeight="1">
      <c r="A22" s="18">
        <v>750</v>
      </c>
      <c r="B22" s="18"/>
      <c r="C22" s="69" t="s">
        <v>540</v>
      </c>
      <c r="D22" s="19">
        <f>SUM(D23:D35)</f>
        <v>3966896</v>
      </c>
      <c r="E22" s="69">
        <f>SUM(E23:E35)</f>
        <v>4166396</v>
      </c>
      <c r="F22" s="163">
        <f>SUM(F23:F35)</f>
        <v>2174810</v>
      </c>
      <c r="G22" s="174">
        <f t="shared" si="0"/>
        <v>0.5219883083605111</v>
      </c>
      <c r="H22" s="22"/>
    </row>
    <row r="23" spans="1:8" s="8" customFormat="1" ht="12.75">
      <c r="A23" s="15"/>
      <c r="B23" s="9" t="s">
        <v>578</v>
      </c>
      <c r="C23" s="121" t="s">
        <v>541</v>
      </c>
      <c r="D23" s="11">
        <v>2200000</v>
      </c>
      <c r="E23" s="29">
        <v>2200000</v>
      </c>
      <c r="F23" s="165">
        <v>1019964</v>
      </c>
      <c r="G23" s="179">
        <f t="shared" si="0"/>
        <v>0.46362</v>
      </c>
      <c r="H23" s="22"/>
    </row>
    <row r="24" spans="1:8" s="14" customFormat="1" ht="12.75">
      <c r="A24" s="15"/>
      <c r="B24" s="9" t="s">
        <v>570</v>
      </c>
      <c r="C24" s="119" t="s">
        <v>529</v>
      </c>
      <c r="D24" s="11">
        <v>600000</v>
      </c>
      <c r="E24" s="29">
        <v>600000</v>
      </c>
      <c r="F24" s="165">
        <v>186013</v>
      </c>
      <c r="G24" s="179">
        <f t="shared" si="0"/>
        <v>0.31002166666666664</v>
      </c>
      <c r="H24" s="22"/>
    </row>
    <row r="25" spans="1:8" s="14" customFormat="1" ht="25.5">
      <c r="A25" s="15"/>
      <c r="B25" s="9" t="s">
        <v>152</v>
      </c>
      <c r="C25" s="119" t="s">
        <v>151</v>
      </c>
      <c r="D25" s="11"/>
      <c r="E25" s="29"/>
      <c r="F25" s="165">
        <v>2105</v>
      </c>
      <c r="G25" s="179"/>
      <c r="H25" s="22"/>
    </row>
    <row r="26" spans="1:8" s="14" customFormat="1" ht="12.75">
      <c r="A26" s="15"/>
      <c r="B26" s="6" t="s">
        <v>17</v>
      </c>
      <c r="C26" s="119" t="s">
        <v>556</v>
      </c>
      <c r="D26" s="11"/>
      <c r="E26" s="29"/>
      <c r="F26" s="165">
        <v>2261</v>
      </c>
      <c r="G26" s="179"/>
      <c r="H26" s="22"/>
    </row>
    <row r="27" spans="1:8" s="14" customFormat="1" ht="12.75">
      <c r="A27" s="15"/>
      <c r="B27" s="9" t="s">
        <v>576</v>
      </c>
      <c r="C27" s="119" t="s">
        <v>537</v>
      </c>
      <c r="D27" s="11">
        <v>200000</v>
      </c>
      <c r="E27" s="29">
        <v>200000</v>
      </c>
      <c r="F27" s="165">
        <v>287006</v>
      </c>
      <c r="G27" s="179">
        <f t="shared" si="0"/>
        <v>1.43503</v>
      </c>
      <c r="H27" s="22"/>
    </row>
    <row r="28" spans="1:8" s="14" customFormat="1" ht="51">
      <c r="A28" s="13"/>
      <c r="B28" s="5">
        <v>2010</v>
      </c>
      <c r="C28" s="119" t="s">
        <v>542</v>
      </c>
      <c r="D28" s="11">
        <v>613356</v>
      </c>
      <c r="E28" s="29">
        <v>613356</v>
      </c>
      <c r="F28" s="165">
        <v>306678</v>
      </c>
      <c r="G28" s="179">
        <f t="shared" si="0"/>
        <v>0.5</v>
      </c>
      <c r="H28" s="22"/>
    </row>
    <row r="29" spans="1:8" s="14" customFormat="1" ht="51">
      <c r="A29" s="13"/>
      <c r="B29" s="5">
        <v>2020</v>
      </c>
      <c r="C29" s="119" t="s">
        <v>539</v>
      </c>
      <c r="D29" s="11"/>
      <c r="E29" s="29">
        <v>100000</v>
      </c>
      <c r="F29" s="165">
        <v>100000</v>
      </c>
      <c r="G29" s="179">
        <f t="shared" si="0"/>
        <v>1</v>
      </c>
      <c r="H29" s="22"/>
    </row>
    <row r="30" spans="1:8" s="2" customFormat="1" ht="51">
      <c r="A30" s="13"/>
      <c r="B30" s="5">
        <v>2110</v>
      </c>
      <c r="C30" s="119" t="s">
        <v>530</v>
      </c>
      <c r="D30" s="11">
        <v>305540</v>
      </c>
      <c r="E30" s="29">
        <v>305540</v>
      </c>
      <c r="F30" s="165">
        <v>171291</v>
      </c>
      <c r="G30" s="179">
        <f t="shared" si="0"/>
        <v>0.5606172677881783</v>
      </c>
      <c r="H30" s="22"/>
    </row>
    <row r="31" spans="1:8" s="8" customFormat="1" ht="51">
      <c r="A31" s="13"/>
      <c r="B31" s="5">
        <v>2120</v>
      </c>
      <c r="C31" s="119" t="s">
        <v>416</v>
      </c>
      <c r="D31" s="11">
        <v>31000</v>
      </c>
      <c r="E31" s="29">
        <v>31000</v>
      </c>
      <c r="F31" s="165">
        <v>31000</v>
      </c>
      <c r="G31" s="179">
        <f t="shared" si="0"/>
        <v>1</v>
      </c>
      <c r="H31" s="22"/>
    </row>
    <row r="32" spans="1:8" s="8" customFormat="1" ht="51">
      <c r="A32" s="13"/>
      <c r="B32" s="5">
        <v>2312</v>
      </c>
      <c r="C32" s="119" t="s">
        <v>579</v>
      </c>
      <c r="D32" s="11"/>
      <c r="E32" s="29">
        <v>32424</v>
      </c>
      <c r="F32" s="165"/>
      <c r="G32" s="179">
        <f t="shared" si="0"/>
        <v>0</v>
      </c>
      <c r="H32" s="22"/>
    </row>
    <row r="33" spans="1:8" s="8" customFormat="1" ht="51">
      <c r="A33" s="13"/>
      <c r="B33" s="5">
        <v>2360</v>
      </c>
      <c r="C33" s="119" t="s">
        <v>577</v>
      </c>
      <c r="D33" s="11">
        <v>17000</v>
      </c>
      <c r="E33" s="29">
        <v>17000</v>
      </c>
      <c r="F33" s="165">
        <v>9280</v>
      </c>
      <c r="G33" s="179">
        <f t="shared" si="0"/>
        <v>0.5458823529411765</v>
      </c>
      <c r="H33" s="22"/>
    </row>
    <row r="34" spans="1:8" s="2" customFormat="1" ht="51">
      <c r="A34" s="13"/>
      <c r="B34" s="5">
        <v>2702</v>
      </c>
      <c r="C34" s="119" t="s">
        <v>580</v>
      </c>
      <c r="D34" s="11"/>
      <c r="E34" s="29">
        <v>67076</v>
      </c>
      <c r="F34" s="165"/>
      <c r="G34" s="179">
        <f t="shared" si="0"/>
        <v>0</v>
      </c>
      <c r="H34" s="22"/>
    </row>
    <row r="35" spans="1:8" s="2" customFormat="1" ht="12.75">
      <c r="A35" s="13"/>
      <c r="B35" s="6" t="s">
        <v>154</v>
      </c>
      <c r="C35" s="119" t="s">
        <v>153</v>
      </c>
      <c r="D35" s="11"/>
      <c r="E35" s="29"/>
      <c r="F35" s="165">
        <v>59212</v>
      </c>
      <c r="G35" s="179"/>
      <c r="H35" s="22"/>
    </row>
    <row r="36" spans="1:8" s="16" customFormat="1" ht="38.25">
      <c r="A36" s="18">
        <v>751</v>
      </c>
      <c r="B36" s="18"/>
      <c r="C36" s="69" t="s">
        <v>420</v>
      </c>
      <c r="D36" s="19">
        <f>D37</f>
        <v>20342</v>
      </c>
      <c r="E36" s="69">
        <f>E37</f>
        <v>188065</v>
      </c>
      <c r="F36" s="163">
        <f>F37</f>
        <v>177895</v>
      </c>
      <c r="G36" s="174">
        <f t="shared" si="0"/>
        <v>0.945922952170792</v>
      </c>
      <c r="H36" s="22"/>
    </row>
    <row r="37" spans="1:8" s="16" customFormat="1" ht="51">
      <c r="A37" s="13"/>
      <c r="B37" s="5">
        <v>2010</v>
      </c>
      <c r="C37" s="119" t="s">
        <v>542</v>
      </c>
      <c r="D37" s="11">
        <v>20342</v>
      </c>
      <c r="E37" s="29">
        <v>188065</v>
      </c>
      <c r="F37" s="165">
        <v>177895</v>
      </c>
      <c r="G37" s="179">
        <f t="shared" si="0"/>
        <v>0.945922952170792</v>
      </c>
      <c r="H37" s="22"/>
    </row>
    <row r="38" spans="1:8" s="16" customFormat="1" ht="25.5">
      <c r="A38" s="18">
        <v>754</v>
      </c>
      <c r="B38" s="17"/>
      <c r="C38" s="69" t="s">
        <v>543</v>
      </c>
      <c r="D38" s="19">
        <f>SUM(D39:D46)</f>
        <v>7579000</v>
      </c>
      <c r="E38" s="69">
        <f>SUM(E39:E46)</f>
        <v>7609000</v>
      </c>
      <c r="F38" s="163">
        <f>SUM(F39:F46)</f>
        <v>4510697</v>
      </c>
      <c r="G38" s="174">
        <f t="shared" si="0"/>
        <v>0.5928107504271257</v>
      </c>
      <c r="H38" s="22"/>
    </row>
    <row r="39" spans="1:8" s="16" customFormat="1" ht="25.5">
      <c r="A39" s="13"/>
      <c r="B39" s="6" t="s">
        <v>581</v>
      </c>
      <c r="C39" s="119" t="s">
        <v>544</v>
      </c>
      <c r="D39" s="11">
        <v>35000</v>
      </c>
      <c r="E39" s="29">
        <v>35000</v>
      </c>
      <c r="F39" s="165">
        <v>27300</v>
      </c>
      <c r="G39" s="179">
        <f t="shared" si="0"/>
        <v>0.78</v>
      </c>
      <c r="H39" s="22"/>
    </row>
    <row r="40" spans="1:8" s="2" customFormat="1" ht="12.75">
      <c r="A40" s="13"/>
      <c r="B40" s="9" t="s">
        <v>570</v>
      </c>
      <c r="C40" s="119" t="s">
        <v>529</v>
      </c>
      <c r="D40" s="11">
        <v>2000</v>
      </c>
      <c r="E40" s="29">
        <v>2000</v>
      </c>
      <c r="F40" s="165">
        <v>1401</v>
      </c>
      <c r="G40" s="179">
        <f t="shared" si="0"/>
        <v>0.7005</v>
      </c>
      <c r="H40" s="22"/>
    </row>
    <row r="41" spans="1:8" s="2" customFormat="1" ht="12.75">
      <c r="A41" s="13"/>
      <c r="B41" s="6" t="s">
        <v>17</v>
      </c>
      <c r="C41" s="119" t="s">
        <v>556</v>
      </c>
      <c r="D41" s="11"/>
      <c r="E41" s="29"/>
      <c r="F41" s="165">
        <v>91</v>
      </c>
      <c r="G41" s="179"/>
      <c r="H41" s="22"/>
    </row>
    <row r="42" spans="1:8" s="2" customFormat="1" ht="12.75">
      <c r="A42" s="13"/>
      <c r="B42" s="9" t="s">
        <v>576</v>
      </c>
      <c r="C42" s="119" t="s">
        <v>537</v>
      </c>
      <c r="D42" s="11"/>
      <c r="E42" s="29"/>
      <c r="F42" s="165">
        <v>315</v>
      </c>
      <c r="G42" s="179"/>
      <c r="H42" s="22"/>
    </row>
    <row r="43" spans="1:8" s="2" customFormat="1" ht="51">
      <c r="A43" s="13"/>
      <c r="B43" s="5">
        <v>2010</v>
      </c>
      <c r="C43" s="119" t="s">
        <v>542</v>
      </c>
      <c r="D43" s="11">
        <v>7000</v>
      </c>
      <c r="E43" s="29">
        <v>7000</v>
      </c>
      <c r="F43" s="165">
        <v>3500</v>
      </c>
      <c r="G43" s="179">
        <f t="shared" si="0"/>
        <v>0.5</v>
      </c>
      <c r="H43" s="22"/>
    </row>
    <row r="44" spans="1:8" s="2" customFormat="1" ht="51">
      <c r="A44" s="13"/>
      <c r="B44" s="5">
        <v>2110</v>
      </c>
      <c r="C44" s="119" t="s">
        <v>530</v>
      </c>
      <c r="D44" s="11">
        <v>7530000</v>
      </c>
      <c r="E44" s="29">
        <v>7560000</v>
      </c>
      <c r="F44" s="165">
        <v>4473090</v>
      </c>
      <c r="G44" s="179">
        <f t="shared" si="0"/>
        <v>0.5916785714285714</v>
      </c>
      <c r="H44" s="22"/>
    </row>
    <row r="45" spans="1:8" s="2" customFormat="1" ht="51">
      <c r="A45" s="13"/>
      <c r="B45" s="5">
        <v>6310</v>
      </c>
      <c r="C45" s="119" t="s">
        <v>0</v>
      </c>
      <c r="D45" s="11"/>
      <c r="E45" s="29">
        <v>5000</v>
      </c>
      <c r="F45" s="165">
        <v>5000</v>
      </c>
      <c r="G45" s="179">
        <f>F45/E45</f>
        <v>1</v>
      </c>
      <c r="H45" s="22"/>
    </row>
    <row r="46" spans="1:8" s="2" customFormat="1" ht="51">
      <c r="A46" s="13"/>
      <c r="B46" s="5">
        <v>6330</v>
      </c>
      <c r="C46" s="178" t="s">
        <v>390</v>
      </c>
      <c r="D46" s="11">
        <v>5000</v>
      </c>
      <c r="E46" s="29"/>
      <c r="F46" s="165"/>
      <c r="G46" s="179"/>
      <c r="H46" s="22"/>
    </row>
    <row r="47" spans="1:8" s="2" customFormat="1" ht="51">
      <c r="A47" s="18">
        <v>756</v>
      </c>
      <c r="B47" s="17"/>
      <c r="C47" s="69" t="s">
        <v>1</v>
      </c>
      <c r="D47" s="19">
        <f>SUM(D48:D62)</f>
        <v>149647262</v>
      </c>
      <c r="E47" s="69">
        <f>SUM(E48:E62)</f>
        <v>149647262</v>
      </c>
      <c r="F47" s="163">
        <f>SUM(F48:F62)</f>
        <v>68056509</v>
      </c>
      <c r="G47" s="174">
        <f t="shared" si="0"/>
        <v>0.45477951344007883</v>
      </c>
      <c r="H47" s="22"/>
    </row>
    <row r="48" spans="1:8" s="2" customFormat="1" ht="12.75">
      <c r="A48" s="15"/>
      <c r="B48" s="9" t="s">
        <v>2</v>
      </c>
      <c r="C48" s="121" t="s">
        <v>3</v>
      </c>
      <c r="D48" s="11">
        <v>78921462</v>
      </c>
      <c r="E48" s="29">
        <v>78921462</v>
      </c>
      <c r="F48" s="165">
        <v>31769358</v>
      </c>
      <c r="G48" s="179">
        <f t="shared" si="0"/>
        <v>0.4025439619960411</v>
      </c>
      <c r="H48" s="22"/>
    </row>
    <row r="49" spans="1:8" s="2" customFormat="1" ht="12.75">
      <c r="A49" s="15"/>
      <c r="B49" s="9" t="s">
        <v>4</v>
      </c>
      <c r="C49" s="121" t="s">
        <v>5</v>
      </c>
      <c r="D49" s="11">
        <v>6000000</v>
      </c>
      <c r="E49" s="11">
        <v>6000000</v>
      </c>
      <c r="F49" s="165">
        <v>3846123</v>
      </c>
      <c r="G49" s="179">
        <f t="shared" si="0"/>
        <v>0.6410205</v>
      </c>
      <c r="H49" s="22"/>
    </row>
    <row r="50" spans="1:8" s="2" customFormat="1" ht="12.75">
      <c r="A50" s="15"/>
      <c r="B50" s="6" t="s">
        <v>6</v>
      </c>
      <c r="C50" s="119" t="s">
        <v>545</v>
      </c>
      <c r="D50" s="11">
        <v>51000000</v>
      </c>
      <c r="E50" s="11">
        <v>51000000</v>
      </c>
      <c r="F50" s="165">
        <v>26171896</v>
      </c>
      <c r="G50" s="179">
        <f t="shared" si="0"/>
        <v>0.513174431372549</v>
      </c>
      <c r="H50" s="22"/>
    </row>
    <row r="51" spans="1:8" s="2" customFormat="1" ht="12.75">
      <c r="A51" s="15"/>
      <c r="B51" s="6" t="s">
        <v>7</v>
      </c>
      <c r="C51" s="119" t="s">
        <v>546</v>
      </c>
      <c r="D51" s="11">
        <v>300000</v>
      </c>
      <c r="E51" s="11">
        <v>300000</v>
      </c>
      <c r="F51" s="165">
        <v>134711</v>
      </c>
      <c r="G51" s="179">
        <f t="shared" si="0"/>
        <v>0.44903666666666664</v>
      </c>
      <c r="H51" s="22"/>
    </row>
    <row r="52" spans="1:8" s="2" customFormat="1" ht="12.75">
      <c r="A52" s="13"/>
      <c r="B52" s="6" t="s">
        <v>8</v>
      </c>
      <c r="C52" s="119" t="s">
        <v>547</v>
      </c>
      <c r="D52" s="11">
        <v>6800</v>
      </c>
      <c r="E52" s="11">
        <v>6800</v>
      </c>
      <c r="F52" s="165">
        <v>3266</v>
      </c>
      <c r="G52" s="179">
        <f t="shared" si="0"/>
        <v>0.4802941176470588</v>
      </c>
      <c r="H52" s="22"/>
    </row>
    <row r="53" spans="1:8" s="2" customFormat="1" ht="12.75">
      <c r="A53" s="13"/>
      <c r="B53" s="6" t="s">
        <v>9</v>
      </c>
      <c r="C53" s="119" t="s">
        <v>548</v>
      </c>
      <c r="D53" s="11">
        <v>2500000</v>
      </c>
      <c r="E53" s="11">
        <v>2500000</v>
      </c>
      <c r="F53" s="165">
        <v>1232560</v>
      </c>
      <c r="G53" s="179">
        <f t="shared" si="0"/>
        <v>0.493024</v>
      </c>
      <c r="H53" s="22"/>
    </row>
    <row r="54" spans="1:8" s="2" customFormat="1" ht="25.5">
      <c r="A54" s="13"/>
      <c r="B54" s="6" t="s">
        <v>10</v>
      </c>
      <c r="C54" s="119" t="s">
        <v>475</v>
      </c>
      <c r="D54" s="11">
        <v>500000</v>
      </c>
      <c r="E54" s="11">
        <v>500000</v>
      </c>
      <c r="F54" s="165">
        <v>165991</v>
      </c>
      <c r="G54" s="179">
        <f t="shared" si="0"/>
        <v>0.331982</v>
      </c>
      <c r="H54" s="22"/>
    </row>
    <row r="55" spans="1:8" s="2" customFormat="1" ht="12.75">
      <c r="A55" s="13"/>
      <c r="B55" s="6" t="s">
        <v>11</v>
      </c>
      <c r="C55" s="119" t="s">
        <v>549</v>
      </c>
      <c r="D55" s="11">
        <v>900000</v>
      </c>
      <c r="E55" s="11">
        <v>900000</v>
      </c>
      <c r="F55" s="165">
        <v>307040</v>
      </c>
      <c r="G55" s="179">
        <f t="shared" si="0"/>
        <v>0.34115555555555555</v>
      </c>
      <c r="H55" s="22"/>
    </row>
    <row r="56" spans="1:8" s="2" customFormat="1" ht="12.75">
      <c r="A56" s="13"/>
      <c r="B56" s="6" t="s">
        <v>12</v>
      </c>
      <c r="C56" s="119" t="s">
        <v>550</v>
      </c>
      <c r="D56" s="11">
        <v>19000</v>
      </c>
      <c r="E56" s="11">
        <v>19000</v>
      </c>
      <c r="F56" s="165">
        <v>16351</v>
      </c>
      <c r="G56" s="179">
        <f t="shared" si="0"/>
        <v>0.860578947368421</v>
      </c>
      <c r="H56" s="22"/>
    </row>
    <row r="57" spans="1:8" s="2" customFormat="1" ht="12.75">
      <c r="A57" s="13"/>
      <c r="B57" s="6" t="s">
        <v>13</v>
      </c>
      <c r="C57" s="119" t="s">
        <v>551</v>
      </c>
      <c r="D57" s="11">
        <v>3500000</v>
      </c>
      <c r="E57" s="11">
        <v>3500000</v>
      </c>
      <c r="F57" s="165">
        <v>1778200</v>
      </c>
      <c r="G57" s="179">
        <f t="shared" si="0"/>
        <v>0.5080571428571429</v>
      </c>
      <c r="H57" s="22"/>
    </row>
    <row r="58" spans="1:8" s="2" customFormat="1" ht="12.75">
      <c r="A58" s="13"/>
      <c r="B58" s="6" t="s">
        <v>14</v>
      </c>
      <c r="C58" s="119" t="s">
        <v>552</v>
      </c>
      <c r="D58" s="11">
        <v>1100000</v>
      </c>
      <c r="E58" s="11">
        <v>1100000</v>
      </c>
      <c r="F58" s="165">
        <v>737994</v>
      </c>
      <c r="G58" s="179">
        <f t="shared" si="0"/>
        <v>0.6709036363636364</v>
      </c>
      <c r="H58" s="22"/>
    </row>
    <row r="59" spans="1:8" s="16" customFormat="1" ht="12.75">
      <c r="A59" s="13"/>
      <c r="B59" s="6" t="s">
        <v>15</v>
      </c>
      <c r="C59" s="119" t="s">
        <v>553</v>
      </c>
      <c r="D59" s="11">
        <v>150000</v>
      </c>
      <c r="E59" s="11">
        <v>150000</v>
      </c>
      <c r="F59" s="165">
        <v>55380</v>
      </c>
      <c r="G59" s="179">
        <f t="shared" si="0"/>
        <v>0.3692</v>
      </c>
      <c r="H59" s="22"/>
    </row>
    <row r="60" spans="1:8" s="16" customFormat="1" ht="12.75">
      <c r="A60" s="13"/>
      <c r="B60" s="6" t="s">
        <v>16</v>
      </c>
      <c r="C60" s="119" t="s">
        <v>190</v>
      </c>
      <c r="D60" s="11">
        <v>4000000</v>
      </c>
      <c r="E60" s="11">
        <v>4000000</v>
      </c>
      <c r="F60" s="165">
        <v>1138339</v>
      </c>
      <c r="G60" s="179">
        <f t="shared" si="0"/>
        <v>0.28458475</v>
      </c>
      <c r="H60" s="22"/>
    </row>
    <row r="61" spans="1:8" s="16" customFormat="1" ht="25.5">
      <c r="A61" s="13"/>
      <c r="B61" s="6" t="s">
        <v>135</v>
      </c>
      <c r="C61" s="119" t="s">
        <v>134</v>
      </c>
      <c r="D61" s="11"/>
      <c r="E61" s="11"/>
      <c r="F61" s="165">
        <v>523720</v>
      </c>
      <c r="G61" s="179"/>
      <c r="H61" s="22"/>
    </row>
    <row r="62" spans="1:8" s="16" customFormat="1" ht="25.5">
      <c r="A62" s="13"/>
      <c r="B62" s="6" t="s">
        <v>575</v>
      </c>
      <c r="C62" s="119" t="s">
        <v>554</v>
      </c>
      <c r="D62" s="11">
        <v>750000</v>
      </c>
      <c r="E62" s="11">
        <v>750000</v>
      </c>
      <c r="F62" s="165">
        <v>175580</v>
      </c>
      <c r="G62" s="179">
        <f t="shared" si="0"/>
        <v>0.23410666666666666</v>
      </c>
      <c r="H62" s="22"/>
    </row>
    <row r="63" spans="1:8" s="16" customFormat="1" ht="21.75" customHeight="1">
      <c r="A63" s="18">
        <v>758</v>
      </c>
      <c r="B63" s="17"/>
      <c r="C63" s="69" t="s">
        <v>555</v>
      </c>
      <c r="D63" s="19">
        <f>SUM(D64:D72)</f>
        <v>80961962</v>
      </c>
      <c r="E63" s="69">
        <f>SUM(E64:E72)</f>
        <v>83828440</v>
      </c>
      <c r="F63" s="163">
        <f>SUM(F64:F72)</f>
        <v>50323110</v>
      </c>
      <c r="G63" s="174">
        <f t="shared" si="0"/>
        <v>0.6003107060086051</v>
      </c>
      <c r="H63" s="22"/>
    </row>
    <row r="64" spans="1:8" s="2" customFormat="1" ht="25.5">
      <c r="A64" s="13"/>
      <c r="B64" s="6" t="s">
        <v>10</v>
      </c>
      <c r="C64" s="119" t="s">
        <v>475</v>
      </c>
      <c r="D64" s="11"/>
      <c r="E64" s="29"/>
      <c r="F64" s="165">
        <v>4212</v>
      </c>
      <c r="G64" s="179"/>
      <c r="H64" s="22"/>
    </row>
    <row r="65" spans="1:8" s="2" customFormat="1" ht="12.75">
      <c r="A65" s="13"/>
      <c r="B65" s="6" t="s">
        <v>11</v>
      </c>
      <c r="C65" s="119" t="s">
        <v>549</v>
      </c>
      <c r="D65" s="11"/>
      <c r="E65" s="29"/>
      <c r="F65" s="165">
        <v>-293</v>
      </c>
      <c r="G65" s="179"/>
      <c r="H65" s="22"/>
    </row>
    <row r="66" spans="1:8" s="2" customFormat="1" ht="12.75">
      <c r="A66" s="13"/>
      <c r="B66" s="6" t="s">
        <v>16</v>
      </c>
      <c r="C66" s="119" t="s">
        <v>190</v>
      </c>
      <c r="D66" s="11"/>
      <c r="E66" s="29"/>
      <c r="F66" s="165">
        <v>-349</v>
      </c>
      <c r="G66" s="179"/>
      <c r="H66" s="22"/>
    </row>
    <row r="67" spans="1:8" s="2" customFormat="1" ht="25.5">
      <c r="A67" s="13"/>
      <c r="B67" s="6" t="s">
        <v>575</v>
      </c>
      <c r="C67" s="119" t="s">
        <v>554</v>
      </c>
      <c r="D67" s="11"/>
      <c r="E67" s="29"/>
      <c r="F67" s="165">
        <v>-1908</v>
      </c>
      <c r="G67" s="179"/>
      <c r="H67" s="22"/>
    </row>
    <row r="68" spans="1:8" s="2" customFormat="1" ht="12.75">
      <c r="A68" s="13"/>
      <c r="B68" s="6" t="s">
        <v>17</v>
      </c>
      <c r="C68" s="119" t="s">
        <v>556</v>
      </c>
      <c r="D68" s="11">
        <v>450000</v>
      </c>
      <c r="E68" s="29">
        <v>450000</v>
      </c>
      <c r="F68" s="165">
        <v>231493</v>
      </c>
      <c r="G68" s="179">
        <f>F68/E68</f>
        <v>0.5144288888888889</v>
      </c>
      <c r="H68" s="22"/>
    </row>
    <row r="69" spans="1:8" s="2" customFormat="1" ht="12.75">
      <c r="A69" s="13"/>
      <c r="B69" s="6">
        <v>2760</v>
      </c>
      <c r="C69" s="119" t="s">
        <v>18</v>
      </c>
      <c r="D69" s="11"/>
      <c r="E69" s="29">
        <v>273714</v>
      </c>
      <c r="F69" s="165">
        <v>273714</v>
      </c>
      <c r="G69" s="179">
        <f t="shared" si="0"/>
        <v>1</v>
      </c>
      <c r="H69" s="22"/>
    </row>
    <row r="70" spans="1:8" s="2" customFormat="1" ht="25.5">
      <c r="A70" s="13"/>
      <c r="B70" s="6">
        <v>2780</v>
      </c>
      <c r="C70" s="119" t="s">
        <v>19</v>
      </c>
      <c r="D70" s="11"/>
      <c r="E70" s="29">
        <v>1300000</v>
      </c>
      <c r="F70" s="165"/>
      <c r="G70" s="179">
        <f t="shared" si="0"/>
        <v>0</v>
      </c>
      <c r="H70" s="22"/>
    </row>
    <row r="71" spans="1:8" s="2" customFormat="1" ht="63.75">
      <c r="A71" s="13"/>
      <c r="B71" s="6">
        <v>2790</v>
      </c>
      <c r="C71" s="119" t="s">
        <v>20</v>
      </c>
      <c r="D71" s="11"/>
      <c r="E71" s="29">
        <v>500000</v>
      </c>
      <c r="F71" s="165"/>
      <c r="G71" s="179">
        <f t="shared" si="0"/>
        <v>0</v>
      </c>
      <c r="H71" s="22"/>
    </row>
    <row r="72" spans="1:8" s="2" customFormat="1" ht="12.75">
      <c r="A72" s="13"/>
      <c r="B72" s="5">
        <v>2920</v>
      </c>
      <c r="C72" s="119" t="s">
        <v>557</v>
      </c>
      <c r="D72" s="11">
        <v>80511962</v>
      </c>
      <c r="E72" s="29">
        <v>81304726</v>
      </c>
      <c r="F72" s="165">
        <v>49816241</v>
      </c>
      <c r="G72" s="179">
        <f t="shared" si="0"/>
        <v>0.6127102746770219</v>
      </c>
      <c r="H72" s="22"/>
    </row>
    <row r="73" spans="1:8" s="2" customFormat="1" ht="21.75" customHeight="1">
      <c r="A73" s="18">
        <v>801</v>
      </c>
      <c r="B73" s="17"/>
      <c r="C73" s="69" t="s">
        <v>565</v>
      </c>
      <c r="D73" s="19">
        <f>SUM(D74:D79)</f>
        <v>172400</v>
      </c>
      <c r="E73" s="69">
        <f>SUM(E74:E79)</f>
        <v>683096</v>
      </c>
      <c r="F73" s="163">
        <f>SUM(F74:F79)</f>
        <v>442172</v>
      </c>
      <c r="G73" s="174">
        <f t="shared" si="0"/>
        <v>0.6473057959642569</v>
      </c>
      <c r="H73" s="22"/>
    </row>
    <row r="74" spans="1:8" s="2" customFormat="1" ht="12.75">
      <c r="A74" s="13"/>
      <c r="B74" s="54" t="s">
        <v>24</v>
      </c>
      <c r="C74" s="120" t="s">
        <v>560</v>
      </c>
      <c r="D74" s="11"/>
      <c r="E74" s="29"/>
      <c r="F74" s="165">
        <v>24151</v>
      </c>
      <c r="G74" s="179"/>
      <c r="H74" s="22"/>
    </row>
    <row r="75" spans="1:8" s="2" customFormat="1" ht="12.75">
      <c r="A75" s="13"/>
      <c r="B75" s="6" t="s">
        <v>17</v>
      </c>
      <c r="C75" s="119" t="s">
        <v>556</v>
      </c>
      <c r="D75" s="11"/>
      <c r="E75" s="29"/>
      <c r="F75" s="165">
        <v>4</v>
      </c>
      <c r="G75" s="179"/>
      <c r="H75" s="22"/>
    </row>
    <row r="76" spans="1:8" s="2" customFormat="1" ht="12.75">
      <c r="A76" s="13"/>
      <c r="B76" s="9" t="s">
        <v>576</v>
      </c>
      <c r="C76" s="119" t="s">
        <v>537</v>
      </c>
      <c r="D76" s="11"/>
      <c r="E76" s="29"/>
      <c r="F76" s="165">
        <v>17959</v>
      </c>
      <c r="G76" s="179"/>
      <c r="H76" s="22"/>
    </row>
    <row r="77" spans="1:8" s="2" customFormat="1" ht="38.25">
      <c r="A77" s="13"/>
      <c r="B77" s="5">
        <v>2030</v>
      </c>
      <c r="C77" s="119" t="s">
        <v>566</v>
      </c>
      <c r="D77" s="11"/>
      <c r="E77" s="29">
        <v>10696</v>
      </c>
      <c r="F77" s="165">
        <v>10461</v>
      </c>
      <c r="G77" s="179">
        <f>F77/E77</f>
        <v>0.9780291697830965</v>
      </c>
      <c r="H77" s="22"/>
    </row>
    <row r="78" spans="1:8" s="2" customFormat="1" ht="51">
      <c r="A78" s="13"/>
      <c r="B78" s="5">
        <v>2310</v>
      </c>
      <c r="C78" s="119" t="s">
        <v>579</v>
      </c>
      <c r="D78" s="11">
        <v>172400</v>
      </c>
      <c r="E78" s="29">
        <v>172400</v>
      </c>
      <c r="F78" s="165">
        <v>67023</v>
      </c>
      <c r="G78" s="179">
        <f t="shared" si="0"/>
        <v>0.3887645011600928</v>
      </c>
      <c r="H78" s="22"/>
    </row>
    <row r="79" spans="1:8" s="2" customFormat="1" ht="51">
      <c r="A79" s="13"/>
      <c r="B79" s="5">
        <v>6290</v>
      </c>
      <c r="C79" s="119" t="s">
        <v>21</v>
      </c>
      <c r="D79" s="11"/>
      <c r="E79" s="29">
        <v>500000</v>
      </c>
      <c r="F79" s="165">
        <v>322574</v>
      </c>
      <c r="G79" s="179">
        <f t="shared" si="0"/>
        <v>0.645148</v>
      </c>
      <c r="H79" s="22"/>
    </row>
    <row r="80" spans="1:8" s="2" customFormat="1" ht="21.75" customHeight="1">
      <c r="A80" s="18">
        <v>851</v>
      </c>
      <c r="B80" s="17"/>
      <c r="C80" s="69" t="s">
        <v>558</v>
      </c>
      <c r="D80" s="19">
        <f>SUM(D81:D84)</f>
        <v>4513000</v>
      </c>
      <c r="E80" s="69">
        <f>SUM(E81:E84)</f>
        <v>4703000</v>
      </c>
      <c r="F80" s="163">
        <f>SUM(F81:F84)</f>
        <v>3497369</v>
      </c>
      <c r="G80" s="174">
        <f t="shared" si="0"/>
        <v>0.7436463959174995</v>
      </c>
      <c r="H80" s="22"/>
    </row>
    <row r="81" spans="1:8" s="2" customFormat="1" ht="25.5">
      <c r="A81" s="13"/>
      <c r="B81" s="6" t="s">
        <v>22</v>
      </c>
      <c r="C81" s="119" t="s">
        <v>559</v>
      </c>
      <c r="D81" s="11">
        <v>2100000</v>
      </c>
      <c r="E81" s="29">
        <v>2100000</v>
      </c>
      <c r="F81" s="165">
        <v>1820148</v>
      </c>
      <c r="G81" s="179">
        <f t="shared" si="0"/>
        <v>0.8667371428571429</v>
      </c>
      <c r="H81" s="22"/>
    </row>
    <row r="82" spans="1:8" s="2" customFormat="1" ht="63.75">
      <c r="A82" s="13"/>
      <c r="B82" s="6" t="s">
        <v>572</v>
      </c>
      <c r="C82" s="119" t="s">
        <v>473</v>
      </c>
      <c r="D82" s="11"/>
      <c r="E82" s="29"/>
      <c r="F82" s="165">
        <v>10605</v>
      </c>
      <c r="G82" s="179"/>
      <c r="H82" s="22"/>
    </row>
    <row r="83" spans="1:8" s="2" customFormat="1" ht="12.75">
      <c r="A83" s="13"/>
      <c r="B83" s="9" t="s">
        <v>576</v>
      </c>
      <c r="C83" s="119" t="s">
        <v>537</v>
      </c>
      <c r="D83" s="11"/>
      <c r="E83" s="29"/>
      <c r="F83" s="165">
        <v>8000</v>
      </c>
      <c r="G83" s="179"/>
      <c r="H83" s="22"/>
    </row>
    <row r="84" spans="1:8" s="2" customFormat="1" ht="51">
      <c r="A84" s="13"/>
      <c r="B84" s="5">
        <v>2110</v>
      </c>
      <c r="C84" s="119" t="s">
        <v>530</v>
      </c>
      <c r="D84" s="11">
        <v>2413000</v>
      </c>
      <c r="E84" s="29">
        <v>2603000</v>
      </c>
      <c r="F84" s="165">
        <v>1658616</v>
      </c>
      <c r="G84" s="179">
        <f t="shared" si="0"/>
        <v>0.637194006915098</v>
      </c>
      <c r="H84" s="22"/>
    </row>
    <row r="85" spans="1:8" s="2" customFormat="1" ht="21.75" customHeight="1">
      <c r="A85" s="18">
        <v>852</v>
      </c>
      <c r="B85" s="17"/>
      <c r="C85" s="19" t="s">
        <v>23</v>
      </c>
      <c r="D85" s="19">
        <f>SUM(D86:D94)</f>
        <v>10536800</v>
      </c>
      <c r="E85" s="69">
        <f>SUM(E86:E94)</f>
        <v>21275500</v>
      </c>
      <c r="F85" s="163">
        <f>SUM(F86:F94)</f>
        <v>8301896</v>
      </c>
      <c r="G85" s="174">
        <f t="shared" si="0"/>
        <v>0.3902092077742004</v>
      </c>
      <c r="H85" s="22"/>
    </row>
    <row r="86" spans="1:8" s="2" customFormat="1" ht="12.75">
      <c r="A86" s="13"/>
      <c r="B86" s="9" t="s">
        <v>570</v>
      </c>
      <c r="C86" s="193" t="s">
        <v>529</v>
      </c>
      <c r="D86" s="192"/>
      <c r="E86" s="29"/>
      <c r="F86" s="165">
        <v>2784</v>
      </c>
      <c r="G86" s="179"/>
      <c r="H86" s="22"/>
    </row>
    <row r="87" spans="1:8" s="2" customFormat="1" ht="12.75">
      <c r="A87" s="105"/>
      <c r="B87" s="6" t="s">
        <v>24</v>
      </c>
      <c r="C87" s="178" t="s">
        <v>560</v>
      </c>
      <c r="D87" s="11">
        <v>1207200</v>
      </c>
      <c r="E87" s="29">
        <v>1207200</v>
      </c>
      <c r="F87" s="165">
        <v>686237</v>
      </c>
      <c r="G87" s="179">
        <f t="shared" si="0"/>
        <v>0.5684534459907223</v>
      </c>
      <c r="H87" s="22"/>
    </row>
    <row r="88" spans="1:8" s="2" customFormat="1" ht="12.75">
      <c r="A88" s="106"/>
      <c r="B88" s="6" t="s">
        <v>17</v>
      </c>
      <c r="C88" s="178" t="s">
        <v>556</v>
      </c>
      <c r="D88" s="11">
        <v>18600</v>
      </c>
      <c r="E88" s="29">
        <v>18600</v>
      </c>
      <c r="F88" s="165">
        <v>5606</v>
      </c>
      <c r="G88" s="179">
        <f t="shared" si="0"/>
        <v>0.3013978494623656</v>
      </c>
      <c r="H88" s="22"/>
    </row>
    <row r="89" spans="1:8" s="2" customFormat="1" ht="12.75">
      <c r="A89" s="106"/>
      <c r="B89" s="9" t="s">
        <v>576</v>
      </c>
      <c r="C89" s="178" t="s">
        <v>537</v>
      </c>
      <c r="D89" s="11">
        <v>3200</v>
      </c>
      <c r="E89" s="29">
        <v>3200</v>
      </c>
      <c r="F89" s="165">
        <v>11819</v>
      </c>
      <c r="G89" s="179">
        <f aca="true" t="shared" si="1" ref="G89:G117">F89/E89</f>
        <v>3.6934375</v>
      </c>
      <c r="H89" s="22"/>
    </row>
    <row r="90" spans="1:8" s="2" customFormat="1" ht="51">
      <c r="A90" s="106"/>
      <c r="B90" s="5">
        <v>2010</v>
      </c>
      <c r="C90" s="178" t="s">
        <v>542</v>
      </c>
      <c r="D90" s="11">
        <v>4957000</v>
      </c>
      <c r="E90" s="29">
        <v>15496649</v>
      </c>
      <c r="F90" s="165">
        <v>5199107</v>
      </c>
      <c r="G90" s="179">
        <f t="shared" si="1"/>
        <v>0.3354987907385655</v>
      </c>
      <c r="H90" s="22"/>
    </row>
    <row r="91" spans="1:8" s="2" customFormat="1" ht="38.25">
      <c r="A91" s="106"/>
      <c r="B91" s="5">
        <v>2030</v>
      </c>
      <c r="C91" s="178" t="s">
        <v>566</v>
      </c>
      <c r="D91" s="11"/>
      <c r="E91" s="29">
        <v>115830</v>
      </c>
      <c r="F91" s="165">
        <v>23166</v>
      </c>
      <c r="G91" s="179">
        <f t="shared" si="1"/>
        <v>0.2</v>
      </c>
      <c r="H91" s="22"/>
    </row>
    <row r="92" spans="1:8" s="2" customFormat="1" ht="51">
      <c r="A92" s="106"/>
      <c r="B92" s="5">
        <v>2110</v>
      </c>
      <c r="C92" s="178" t="s">
        <v>530</v>
      </c>
      <c r="D92" s="11">
        <v>39800</v>
      </c>
      <c r="E92" s="29">
        <v>39800</v>
      </c>
      <c r="F92" s="165">
        <v>16230</v>
      </c>
      <c r="G92" s="179">
        <f t="shared" si="1"/>
        <v>0.4077889447236181</v>
      </c>
      <c r="H92" s="22"/>
    </row>
    <row r="93" spans="1:8" s="2" customFormat="1" ht="38.25">
      <c r="A93" s="106"/>
      <c r="B93" s="5">
        <v>2130</v>
      </c>
      <c r="C93" s="178" t="s">
        <v>533</v>
      </c>
      <c r="D93" s="11">
        <v>4311000</v>
      </c>
      <c r="E93" s="29">
        <v>4348912</v>
      </c>
      <c r="F93" s="165">
        <v>2311638</v>
      </c>
      <c r="G93" s="179">
        <f t="shared" si="1"/>
        <v>0.5315439815751618</v>
      </c>
      <c r="H93" s="22"/>
    </row>
    <row r="94" spans="1:8" s="2" customFormat="1" ht="51">
      <c r="A94" s="106"/>
      <c r="B94" s="55">
        <v>6310</v>
      </c>
      <c r="C94" s="194" t="s">
        <v>0</v>
      </c>
      <c r="D94" s="187"/>
      <c r="E94" s="29">
        <v>45309</v>
      </c>
      <c r="F94" s="165">
        <v>45309</v>
      </c>
      <c r="G94" s="179">
        <f t="shared" si="1"/>
        <v>1</v>
      </c>
      <c r="H94" s="22"/>
    </row>
    <row r="95" spans="1:8" s="2" customFormat="1" ht="25.5">
      <c r="A95" s="18">
        <v>853</v>
      </c>
      <c r="B95" s="17"/>
      <c r="C95" s="69" t="s">
        <v>25</v>
      </c>
      <c r="D95" s="19">
        <f>SUM(D96:D100)</f>
        <v>666800</v>
      </c>
      <c r="E95" s="69">
        <f>SUM(E96:E100)</f>
        <v>679871</v>
      </c>
      <c r="F95" s="163">
        <f>SUM(F96:F100)</f>
        <v>355239</v>
      </c>
      <c r="G95" s="174">
        <f t="shared" si="1"/>
        <v>0.52250941722768</v>
      </c>
      <c r="H95" s="22"/>
    </row>
    <row r="96" spans="1:8" s="2" customFormat="1" ht="12.75">
      <c r="A96" s="105"/>
      <c r="B96" s="54" t="s">
        <v>24</v>
      </c>
      <c r="C96" s="122" t="s">
        <v>560</v>
      </c>
      <c r="D96" s="11">
        <v>470800</v>
      </c>
      <c r="E96" s="29">
        <v>470800</v>
      </c>
      <c r="F96" s="165">
        <v>252215</v>
      </c>
      <c r="G96" s="179">
        <f t="shared" si="1"/>
        <v>0.5357158028887001</v>
      </c>
      <c r="H96" s="22"/>
    </row>
    <row r="97" spans="1:8" s="2" customFormat="1" ht="25.5">
      <c r="A97" s="105"/>
      <c r="B97" s="9" t="s">
        <v>152</v>
      </c>
      <c r="C97" s="119" t="s">
        <v>151</v>
      </c>
      <c r="D97" s="11"/>
      <c r="E97" s="29"/>
      <c r="F97" s="165">
        <v>3600</v>
      </c>
      <c r="G97" s="179"/>
      <c r="H97" s="22"/>
    </row>
    <row r="98" spans="1:8" s="2" customFormat="1" ht="12.75">
      <c r="A98" s="105"/>
      <c r="B98" s="6" t="s">
        <v>17</v>
      </c>
      <c r="C98" s="178" t="s">
        <v>556</v>
      </c>
      <c r="D98" s="11"/>
      <c r="E98" s="29"/>
      <c r="F98" s="165">
        <v>141</v>
      </c>
      <c r="G98" s="179"/>
      <c r="H98" s="22"/>
    </row>
    <row r="99" spans="1:8" s="2" customFormat="1" ht="12.75">
      <c r="A99" s="105"/>
      <c r="B99" s="9" t="s">
        <v>576</v>
      </c>
      <c r="C99" s="123" t="s">
        <v>537</v>
      </c>
      <c r="D99" s="11"/>
      <c r="E99" s="29">
        <v>13071</v>
      </c>
      <c r="F99" s="165"/>
      <c r="G99" s="179">
        <f t="shared" si="1"/>
        <v>0</v>
      </c>
      <c r="H99" s="22"/>
    </row>
    <row r="100" spans="1:8" s="2" customFormat="1" ht="51">
      <c r="A100" s="109"/>
      <c r="B100" s="55">
        <v>2110</v>
      </c>
      <c r="C100" s="124" t="s">
        <v>530</v>
      </c>
      <c r="D100" s="11">
        <v>196000</v>
      </c>
      <c r="E100" s="29">
        <v>196000</v>
      </c>
      <c r="F100" s="165">
        <v>99283</v>
      </c>
      <c r="G100" s="179">
        <f t="shared" si="1"/>
        <v>0.506545918367347</v>
      </c>
      <c r="H100" s="22"/>
    </row>
    <row r="101" spans="1:8" s="2" customFormat="1" ht="21.75" customHeight="1">
      <c r="A101" s="18">
        <v>854</v>
      </c>
      <c r="B101" s="17"/>
      <c r="C101" s="69" t="s">
        <v>567</v>
      </c>
      <c r="D101" s="19">
        <f>D102</f>
        <v>0</v>
      </c>
      <c r="E101" s="69">
        <f>E102</f>
        <v>116574</v>
      </c>
      <c r="F101" s="163">
        <f>F102</f>
        <v>116574</v>
      </c>
      <c r="G101" s="174">
        <f t="shared" si="1"/>
        <v>1</v>
      </c>
      <c r="H101" s="22"/>
    </row>
    <row r="102" spans="1:8" s="2" customFormat="1" ht="38.25">
      <c r="A102" s="110"/>
      <c r="B102" s="111">
        <v>2130</v>
      </c>
      <c r="C102" s="119" t="s">
        <v>533</v>
      </c>
      <c r="D102" s="11"/>
      <c r="E102" s="29">
        <v>116574</v>
      </c>
      <c r="F102" s="165">
        <v>116574</v>
      </c>
      <c r="G102" s="179">
        <f t="shared" si="1"/>
        <v>1</v>
      </c>
      <c r="H102" s="22"/>
    </row>
    <row r="103" spans="1:8" s="2" customFormat="1" ht="25.5">
      <c r="A103" s="18">
        <v>900</v>
      </c>
      <c r="B103" s="17"/>
      <c r="C103" s="69" t="s">
        <v>561</v>
      </c>
      <c r="D103" s="19">
        <f>SUM(D104:D112)</f>
        <v>2337850</v>
      </c>
      <c r="E103" s="69">
        <f>SUM(E104:E112)</f>
        <v>7240935</v>
      </c>
      <c r="F103" s="163">
        <f>SUM(F104:F112)</f>
        <v>1966463</v>
      </c>
      <c r="G103" s="174">
        <f t="shared" si="1"/>
        <v>0.2715758393080452</v>
      </c>
      <c r="H103" s="22"/>
    </row>
    <row r="104" spans="1:8" s="2" customFormat="1" ht="12.75">
      <c r="A104" s="105"/>
      <c r="B104" s="54" t="s">
        <v>137</v>
      </c>
      <c r="C104" s="193" t="s">
        <v>138</v>
      </c>
      <c r="D104" s="68"/>
      <c r="E104" s="29"/>
      <c r="F104" s="165">
        <v>14999</v>
      </c>
      <c r="G104" s="179"/>
      <c r="H104" s="22"/>
    </row>
    <row r="105" spans="1:8" s="2" customFormat="1" ht="25.5">
      <c r="A105" s="105"/>
      <c r="B105" s="6" t="s">
        <v>139</v>
      </c>
      <c r="C105" s="178" t="s">
        <v>140</v>
      </c>
      <c r="D105" s="68"/>
      <c r="E105" s="29"/>
      <c r="F105" s="165">
        <v>87038</v>
      </c>
      <c r="G105" s="179"/>
      <c r="H105" s="22"/>
    </row>
    <row r="106" spans="1:8" s="2" customFormat="1" ht="12.75">
      <c r="A106" s="105"/>
      <c r="B106" s="9" t="s">
        <v>570</v>
      </c>
      <c r="C106" s="178" t="s">
        <v>529</v>
      </c>
      <c r="D106" s="68"/>
      <c r="E106" s="29"/>
      <c r="F106" s="165">
        <v>1536</v>
      </c>
      <c r="G106" s="179"/>
      <c r="H106" s="22"/>
    </row>
    <row r="107" spans="1:8" s="2" customFormat="1" ht="12.75">
      <c r="A107" s="105"/>
      <c r="B107" s="6" t="s">
        <v>24</v>
      </c>
      <c r="C107" s="178" t="s">
        <v>560</v>
      </c>
      <c r="D107" s="68">
        <v>862000</v>
      </c>
      <c r="E107" s="29">
        <v>887000</v>
      </c>
      <c r="F107" s="165">
        <v>169436</v>
      </c>
      <c r="G107" s="179">
        <f t="shared" si="1"/>
        <v>0.19102142051860202</v>
      </c>
      <c r="H107" s="22"/>
    </row>
    <row r="108" spans="1:8" s="2" customFormat="1" ht="12.75">
      <c r="A108" s="105"/>
      <c r="B108" s="6" t="s">
        <v>17</v>
      </c>
      <c r="C108" s="178" t="s">
        <v>556</v>
      </c>
      <c r="D108" s="68"/>
      <c r="E108" s="29"/>
      <c r="F108" s="165">
        <v>195470</v>
      </c>
      <c r="G108" s="179"/>
      <c r="H108" s="22"/>
    </row>
    <row r="109" spans="1:8" s="2" customFormat="1" ht="51">
      <c r="A109" s="105"/>
      <c r="B109" s="6">
        <v>2010</v>
      </c>
      <c r="C109" s="178" t="s">
        <v>542</v>
      </c>
      <c r="D109" s="68"/>
      <c r="E109" s="29">
        <v>441985</v>
      </c>
      <c r="F109" s="165">
        <v>441985</v>
      </c>
      <c r="G109" s="179">
        <f t="shared" si="1"/>
        <v>1</v>
      </c>
      <c r="H109" s="22"/>
    </row>
    <row r="110" spans="1:8" s="2" customFormat="1" ht="51">
      <c r="A110" s="105"/>
      <c r="B110" s="5">
        <v>2312</v>
      </c>
      <c r="C110" s="178" t="s">
        <v>579</v>
      </c>
      <c r="D110" s="68">
        <v>487750</v>
      </c>
      <c r="E110" s="29">
        <v>487750</v>
      </c>
      <c r="F110" s="165">
        <v>239046</v>
      </c>
      <c r="G110" s="179">
        <f t="shared" si="1"/>
        <v>0.490099436186571</v>
      </c>
      <c r="H110" s="22"/>
    </row>
    <row r="111" spans="1:8" s="2" customFormat="1" ht="51">
      <c r="A111" s="105"/>
      <c r="B111" s="9">
        <v>6292</v>
      </c>
      <c r="C111" s="178" t="s">
        <v>21</v>
      </c>
      <c r="D111" s="68">
        <v>786500</v>
      </c>
      <c r="E111" s="29">
        <v>3433640</v>
      </c>
      <c r="F111" s="165">
        <v>737098</v>
      </c>
      <c r="G111" s="179">
        <f t="shared" si="1"/>
        <v>0.21466956349529945</v>
      </c>
      <c r="H111" s="22"/>
    </row>
    <row r="112" spans="1:8" s="2" customFormat="1" ht="51">
      <c r="A112" s="105"/>
      <c r="B112" s="115">
        <v>6612</v>
      </c>
      <c r="C112" s="194" t="s">
        <v>26</v>
      </c>
      <c r="D112" s="68">
        <v>201600</v>
      </c>
      <c r="E112" s="29">
        <v>1990560</v>
      </c>
      <c r="F112" s="165">
        <v>79855</v>
      </c>
      <c r="G112" s="179">
        <f t="shared" si="1"/>
        <v>0.040116851539265336</v>
      </c>
      <c r="H112" s="22"/>
    </row>
    <row r="113" spans="1:8" s="14" customFormat="1" ht="38.25">
      <c r="A113" s="112">
        <v>925</v>
      </c>
      <c r="B113" s="108"/>
      <c r="C113" s="69" t="s">
        <v>562</v>
      </c>
      <c r="D113" s="19">
        <f>SUM(D114:D116)</f>
        <v>605000</v>
      </c>
      <c r="E113" s="69">
        <f>SUM(E114:E116)</f>
        <v>605000</v>
      </c>
      <c r="F113" s="163">
        <f>SUM(F114:F116)</f>
        <v>259092</v>
      </c>
      <c r="G113" s="174">
        <f t="shared" si="1"/>
        <v>0.42825123966942147</v>
      </c>
      <c r="H113" s="22"/>
    </row>
    <row r="114" spans="1:8" s="2" customFormat="1" ht="12.75">
      <c r="A114" s="113"/>
      <c r="B114" s="54" t="s">
        <v>24</v>
      </c>
      <c r="C114" s="123" t="s">
        <v>560</v>
      </c>
      <c r="D114" s="11">
        <v>600000</v>
      </c>
      <c r="E114" s="29">
        <v>600000</v>
      </c>
      <c r="F114" s="165">
        <v>256272</v>
      </c>
      <c r="G114" s="179">
        <f t="shared" si="1"/>
        <v>0.42712</v>
      </c>
      <c r="H114" s="22"/>
    </row>
    <row r="115" spans="1:8" s="14" customFormat="1" ht="12.75">
      <c r="A115" s="107"/>
      <c r="B115" s="6" t="s">
        <v>17</v>
      </c>
      <c r="C115" s="123" t="s">
        <v>556</v>
      </c>
      <c r="D115" s="11">
        <v>4000</v>
      </c>
      <c r="E115" s="29">
        <v>4000</v>
      </c>
      <c r="F115" s="165">
        <v>2696</v>
      </c>
      <c r="G115" s="179">
        <f t="shared" si="1"/>
        <v>0.674</v>
      </c>
      <c r="H115" s="22"/>
    </row>
    <row r="116" spans="1:8" s="8" customFormat="1" ht="12.75">
      <c r="A116" s="114"/>
      <c r="B116" s="115" t="s">
        <v>576</v>
      </c>
      <c r="C116" s="119" t="s">
        <v>537</v>
      </c>
      <c r="D116" s="11">
        <v>1000</v>
      </c>
      <c r="E116" s="29">
        <v>1000</v>
      </c>
      <c r="F116" s="165">
        <v>124</v>
      </c>
      <c r="G116" s="179">
        <f t="shared" si="1"/>
        <v>0.124</v>
      </c>
      <c r="H116" s="22"/>
    </row>
    <row r="117" spans="1:8" s="2" customFormat="1" ht="27.75" customHeight="1" thickBot="1">
      <c r="A117" s="200"/>
      <c r="B117" s="201"/>
      <c r="C117" s="125" t="s">
        <v>563</v>
      </c>
      <c r="D117" s="21">
        <f>D3+D5+D17+D22+D36+D38+D47+D63+D73+D80+D85+D95+D101+D103+D113</f>
        <v>308044312</v>
      </c>
      <c r="E117" s="132">
        <f>E3+E5+E17+E22+E36+E38+E47+E63+E73+E80+E85+E95+E101+E103+E113</f>
        <v>327916512</v>
      </c>
      <c r="F117" s="170">
        <f>F3+F5+F17+F22+F36+F38+F47+F63+F73+F80+F85+F95+F101+F103+F113</f>
        <v>167285402</v>
      </c>
      <c r="G117" s="183">
        <f t="shared" si="1"/>
        <v>0.5101463204146304</v>
      </c>
      <c r="H117" s="22"/>
    </row>
    <row r="118" spans="1:7" ht="12.75">
      <c r="A118" s="23"/>
      <c r="B118" s="24"/>
      <c r="C118" s="48"/>
      <c r="D118" s="48"/>
      <c r="E118" s="48"/>
      <c r="F118" s="48"/>
      <c r="G118" s="48"/>
    </row>
    <row r="119" spans="1:7" ht="12.75">
      <c r="A119" s="23"/>
      <c r="B119" s="26"/>
      <c r="C119" s="31"/>
      <c r="D119" s="31"/>
      <c r="E119" s="31"/>
      <c r="F119" s="31"/>
      <c r="G119" s="31"/>
    </row>
    <row r="120" spans="1:7" ht="12.75">
      <c r="A120" s="23"/>
      <c r="B120" s="26"/>
      <c r="C120" s="65"/>
      <c r="D120" s="31"/>
      <c r="E120" s="31"/>
      <c r="F120" s="31"/>
      <c r="G120" s="31"/>
    </row>
    <row r="121" spans="1:7" ht="12.75">
      <c r="A121" s="23"/>
      <c r="B121" s="26"/>
      <c r="C121" s="66"/>
      <c r="D121" s="48"/>
      <c r="E121" s="48"/>
      <c r="F121" s="48"/>
      <c r="G121" s="48"/>
    </row>
    <row r="122" spans="1:7" ht="12.75">
      <c r="A122" s="23"/>
      <c r="B122" s="26"/>
      <c r="C122" s="66"/>
      <c r="D122" s="48"/>
      <c r="E122" s="48"/>
      <c r="F122" s="48"/>
      <c r="G122" s="48"/>
    </row>
    <row r="123" spans="1:7" ht="12.75">
      <c r="A123" s="23"/>
      <c r="B123" s="26"/>
      <c r="C123" s="66"/>
      <c r="D123" s="48"/>
      <c r="E123" s="48"/>
      <c r="F123" s="48"/>
      <c r="G123" s="48"/>
    </row>
    <row r="124" spans="1:7" ht="12.75">
      <c r="A124" s="23"/>
      <c r="B124" s="26"/>
      <c r="C124" s="66"/>
      <c r="D124" s="48"/>
      <c r="E124" s="48"/>
      <c r="F124" s="48"/>
      <c r="G124" s="48"/>
    </row>
    <row r="125" spans="1:7" ht="12.75">
      <c r="A125" s="23"/>
      <c r="B125" s="26"/>
      <c r="C125" s="66"/>
      <c r="D125" s="48"/>
      <c r="E125" s="48"/>
      <c r="F125" s="48"/>
      <c r="G125" s="48"/>
    </row>
    <row r="126" spans="1:7" ht="12.75">
      <c r="A126" s="23"/>
      <c r="B126" s="26"/>
      <c r="C126" s="66"/>
      <c r="D126" s="48"/>
      <c r="E126" s="48"/>
      <c r="F126" s="48"/>
      <c r="G126" s="48"/>
    </row>
    <row r="127" spans="1:7" ht="12.75">
      <c r="A127" s="23"/>
      <c r="B127" s="26"/>
      <c r="C127" s="67"/>
      <c r="D127" s="31"/>
      <c r="E127" s="31"/>
      <c r="F127" s="31"/>
      <c r="G127" s="31"/>
    </row>
    <row r="128" spans="1:7" ht="12.75">
      <c r="A128" s="23"/>
      <c r="B128" s="26"/>
      <c r="C128" s="25"/>
      <c r="D128" s="25"/>
      <c r="E128" s="25"/>
      <c r="F128" s="25"/>
      <c r="G128" s="25"/>
    </row>
    <row r="129" spans="1:7" ht="12.75">
      <c r="A129" s="23"/>
      <c r="B129" s="26"/>
      <c r="C129" s="25"/>
      <c r="D129" s="25"/>
      <c r="E129" s="25"/>
      <c r="F129" s="25"/>
      <c r="G129" s="25"/>
    </row>
    <row r="130" spans="1:7" ht="12.75">
      <c r="A130" s="23"/>
      <c r="B130" s="26"/>
      <c r="C130" s="25"/>
      <c r="D130" s="25"/>
      <c r="E130" s="25"/>
      <c r="F130" s="25"/>
      <c r="G130" s="25"/>
    </row>
    <row r="131" spans="1:7" ht="12.75">
      <c r="A131" s="23"/>
      <c r="B131" s="26"/>
      <c r="C131" s="25"/>
      <c r="D131" s="25"/>
      <c r="E131" s="25"/>
      <c r="F131" s="25"/>
      <c r="G131" s="25"/>
    </row>
    <row r="132" spans="1:7" ht="12.75">
      <c r="A132" s="23"/>
      <c r="B132" s="26"/>
      <c r="C132" s="25"/>
      <c r="D132" s="25"/>
      <c r="E132" s="25"/>
      <c r="F132" s="25"/>
      <c r="G132" s="25"/>
    </row>
    <row r="133" spans="1:7" ht="12.75">
      <c r="A133" s="23"/>
      <c r="B133" s="26"/>
      <c r="C133" s="25"/>
      <c r="D133" s="25"/>
      <c r="E133" s="25"/>
      <c r="F133" s="25"/>
      <c r="G133" s="25"/>
    </row>
    <row r="134" spans="1:7" ht="12.75">
      <c r="A134" s="23"/>
      <c r="B134" s="26"/>
      <c r="C134" s="25"/>
      <c r="D134" s="25"/>
      <c r="E134" s="25"/>
      <c r="F134" s="25"/>
      <c r="G134" s="25"/>
    </row>
    <row r="135" spans="1:7" ht="12.75">
      <c r="A135" s="23"/>
      <c r="B135" s="26"/>
      <c r="C135" s="25"/>
      <c r="D135" s="25"/>
      <c r="E135" s="25"/>
      <c r="F135" s="25"/>
      <c r="G135" s="25"/>
    </row>
    <row r="136" spans="1:7" ht="12.75">
      <c r="A136" s="23"/>
      <c r="B136" s="26"/>
      <c r="C136" s="25"/>
      <c r="D136" s="25"/>
      <c r="E136" s="25"/>
      <c r="F136" s="25"/>
      <c r="G136" s="25"/>
    </row>
    <row r="137" spans="1:7" ht="12.75">
      <c r="A137" s="23"/>
      <c r="B137" s="26"/>
      <c r="C137" s="25"/>
      <c r="D137" s="25"/>
      <c r="E137" s="25"/>
      <c r="F137" s="25"/>
      <c r="G137" s="25"/>
    </row>
    <row r="138" spans="1:7" ht="12.75">
      <c r="A138" s="23"/>
      <c r="B138" s="26"/>
      <c r="C138" s="25"/>
      <c r="D138" s="25"/>
      <c r="E138" s="25"/>
      <c r="F138" s="25"/>
      <c r="G138" s="25"/>
    </row>
    <row r="139" spans="1:7" ht="12.75">
      <c r="A139" s="23"/>
      <c r="B139" s="26"/>
      <c r="C139" s="25"/>
      <c r="D139" s="25"/>
      <c r="E139" s="25"/>
      <c r="F139" s="25"/>
      <c r="G139" s="25"/>
    </row>
    <row r="140" spans="1:7" ht="12.75">
      <c r="A140" s="23"/>
      <c r="B140" s="26"/>
      <c r="C140" s="25"/>
      <c r="D140" s="25"/>
      <c r="E140" s="25"/>
      <c r="F140" s="25"/>
      <c r="G140" s="25"/>
    </row>
    <row r="141" spans="1:7" ht="12.75">
      <c r="A141" s="23"/>
      <c r="B141" s="26"/>
      <c r="C141" s="25"/>
      <c r="D141" s="25"/>
      <c r="E141" s="25"/>
      <c r="F141" s="25"/>
      <c r="G141" s="25"/>
    </row>
    <row r="142" spans="1:7" ht="12.75">
      <c r="A142" s="23"/>
      <c r="B142" s="26"/>
      <c r="C142" s="25"/>
      <c r="D142" s="25"/>
      <c r="E142" s="25"/>
      <c r="F142" s="25"/>
      <c r="G142" s="25"/>
    </row>
    <row r="143" spans="1:7" ht="12.75">
      <c r="A143" s="23"/>
      <c r="B143" s="26"/>
      <c r="C143" s="25"/>
      <c r="D143" s="25"/>
      <c r="E143" s="25"/>
      <c r="F143" s="25"/>
      <c r="G143" s="25"/>
    </row>
    <row r="144" spans="1:7" ht="12.75">
      <c r="A144" s="23"/>
      <c r="B144" s="26"/>
      <c r="C144" s="25"/>
      <c r="D144" s="25"/>
      <c r="E144" s="25"/>
      <c r="F144" s="25"/>
      <c r="G144" s="25"/>
    </row>
    <row r="145" spans="1:7" ht="12.75">
      <c r="A145" s="23"/>
      <c r="B145" s="26"/>
      <c r="C145" s="25"/>
      <c r="D145" s="25"/>
      <c r="E145" s="25"/>
      <c r="F145" s="25"/>
      <c r="G145" s="25"/>
    </row>
    <row r="146" spans="1:7" ht="12.75">
      <c r="A146" s="23"/>
      <c r="B146" s="26"/>
      <c r="C146" s="25"/>
      <c r="D146" s="25"/>
      <c r="E146" s="25"/>
      <c r="F146" s="25"/>
      <c r="G146" s="25"/>
    </row>
    <row r="147" spans="1:7" ht="12.75">
      <c r="A147" s="23"/>
      <c r="B147" s="26"/>
      <c r="C147" s="25"/>
      <c r="D147" s="25"/>
      <c r="E147" s="25"/>
      <c r="F147" s="25"/>
      <c r="G147" s="25"/>
    </row>
    <row r="148" spans="1:7" ht="12.75">
      <c r="A148" s="23"/>
      <c r="B148" s="26"/>
      <c r="C148" s="25"/>
      <c r="D148" s="25"/>
      <c r="E148" s="25"/>
      <c r="F148" s="25"/>
      <c r="G148" s="25"/>
    </row>
    <row r="149" spans="1:7" ht="12.75">
      <c r="A149" s="23"/>
      <c r="B149" s="26"/>
      <c r="C149" s="25"/>
      <c r="D149" s="25"/>
      <c r="E149" s="25"/>
      <c r="F149" s="25"/>
      <c r="G149" s="25"/>
    </row>
    <row r="150" spans="1:7" ht="12.75">
      <c r="A150" s="23"/>
      <c r="B150" s="26"/>
      <c r="C150" s="25"/>
      <c r="D150" s="25"/>
      <c r="E150" s="25"/>
      <c r="F150" s="25"/>
      <c r="G150" s="25"/>
    </row>
    <row r="151" spans="1:7" ht="12.75">
      <c r="A151" s="23"/>
      <c r="B151" s="26"/>
      <c r="C151" s="25"/>
      <c r="D151" s="25"/>
      <c r="E151" s="25"/>
      <c r="F151" s="25"/>
      <c r="G151" s="25"/>
    </row>
    <row r="152" spans="1:7" ht="12.75">
      <c r="A152" s="23"/>
      <c r="B152" s="26"/>
      <c r="C152" s="25"/>
      <c r="D152" s="25"/>
      <c r="E152" s="25"/>
      <c r="F152" s="25"/>
      <c r="G152" s="25"/>
    </row>
    <row r="153" spans="1:7" ht="12.75">
      <c r="A153" s="23"/>
      <c r="B153" s="26"/>
      <c r="C153" s="25"/>
      <c r="D153" s="25"/>
      <c r="E153" s="25"/>
      <c r="F153" s="25"/>
      <c r="G153" s="25"/>
    </row>
    <row r="154" spans="1:7" ht="12.75">
      <c r="A154" s="23"/>
      <c r="B154" s="26"/>
      <c r="C154" s="25"/>
      <c r="D154" s="25"/>
      <c r="E154" s="25"/>
      <c r="F154" s="25"/>
      <c r="G154" s="25"/>
    </row>
    <row r="155" spans="1:7" ht="12.75">
      <c r="A155" s="23"/>
      <c r="B155" s="26"/>
      <c r="C155" s="25"/>
      <c r="D155" s="25"/>
      <c r="E155" s="25"/>
      <c r="F155" s="25"/>
      <c r="G155" s="25"/>
    </row>
    <row r="156" spans="1:7" ht="12.75">
      <c r="A156" s="23"/>
      <c r="B156" s="26"/>
      <c r="C156" s="25"/>
      <c r="D156" s="25"/>
      <c r="E156" s="25"/>
      <c r="F156" s="25"/>
      <c r="G156" s="25"/>
    </row>
    <row r="157" spans="1:7" ht="12.75">
      <c r="A157" s="23"/>
      <c r="B157" s="26"/>
      <c r="C157" s="25"/>
      <c r="D157" s="25"/>
      <c r="E157" s="25"/>
      <c r="F157" s="25"/>
      <c r="G157" s="25"/>
    </row>
    <row r="158" spans="1:7" ht="12.75">
      <c r="A158" s="23"/>
      <c r="B158" s="26"/>
      <c r="C158" s="25"/>
      <c r="D158" s="25"/>
      <c r="E158" s="25"/>
      <c r="F158" s="25"/>
      <c r="G158" s="25"/>
    </row>
    <row r="159" spans="1:7" ht="12.75">
      <c r="A159" s="23"/>
      <c r="B159" s="26"/>
      <c r="C159" s="25"/>
      <c r="D159" s="25"/>
      <c r="E159" s="25"/>
      <c r="F159" s="25"/>
      <c r="G159" s="25"/>
    </row>
    <row r="160" spans="1:7" ht="12.75">
      <c r="A160" s="23"/>
      <c r="B160" s="26"/>
      <c r="C160" s="25"/>
      <c r="D160" s="25"/>
      <c r="E160" s="25"/>
      <c r="F160" s="25"/>
      <c r="G160" s="25"/>
    </row>
    <row r="161" spans="1:7" ht="12.75">
      <c r="A161" s="23"/>
      <c r="B161" s="26"/>
      <c r="C161" s="25"/>
      <c r="D161" s="25"/>
      <c r="E161" s="25"/>
      <c r="F161" s="25"/>
      <c r="G161" s="25"/>
    </row>
    <row r="162" spans="1:7" ht="12.75">
      <c r="A162" s="23"/>
      <c r="B162" s="26"/>
      <c r="C162" s="25"/>
      <c r="D162" s="25"/>
      <c r="E162" s="25"/>
      <c r="F162" s="25"/>
      <c r="G162" s="25"/>
    </row>
    <row r="163" spans="1:7" ht="12.75">
      <c r="A163" s="23"/>
      <c r="B163" s="26"/>
      <c r="C163" s="25"/>
      <c r="D163" s="25"/>
      <c r="E163" s="25"/>
      <c r="F163" s="25"/>
      <c r="G163" s="25"/>
    </row>
    <row r="164" spans="1:7" ht="12.75">
      <c r="A164" s="23"/>
      <c r="B164" s="26"/>
      <c r="C164" s="25"/>
      <c r="D164" s="25"/>
      <c r="E164" s="25"/>
      <c r="F164" s="25"/>
      <c r="G164" s="25"/>
    </row>
    <row r="165" spans="1:7" ht="12.75">
      <c r="A165" s="23"/>
      <c r="B165" s="26"/>
      <c r="C165" s="25"/>
      <c r="D165" s="25"/>
      <c r="E165" s="25"/>
      <c r="F165" s="25"/>
      <c r="G165" s="25"/>
    </row>
    <row r="166" spans="1:7" ht="12.75">
      <c r="A166" s="23"/>
      <c r="B166" s="26"/>
      <c r="C166" s="25"/>
      <c r="D166" s="25"/>
      <c r="E166" s="25"/>
      <c r="F166" s="25"/>
      <c r="G166" s="25"/>
    </row>
    <row r="167" spans="1:7" ht="12.75">
      <c r="A167" s="23"/>
      <c r="B167" s="26"/>
      <c r="C167" s="25"/>
      <c r="D167" s="25"/>
      <c r="E167" s="25"/>
      <c r="F167" s="25"/>
      <c r="G167" s="25"/>
    </row>
    <row r="168" spans="1:7" ht="12.75">
      <c r="A168" s="23"/>
      <c r="B168" s="26"/>
      <c r="C168" s="25"/>
      <c r="D168" s="25"/>
      <c r="E168" s="25"/>
      <c r="F168" s="25"/>
      <c r="G168" s="25"/>
    </row>
    <row r="169" spans="1:7" ht="12.75">
      <c r="A169" s="23"/>
      <c r="B169" s="26"/>
      <c r="C169" s="25"/>
      <c r="D169" s="25"/>
      <c r="E169" s="25"/>
      <c r="F169" s="25"/>
      <c r="G169" s="25"/>
    </row>
    <row r="170" spans="1:7" ht="12.75">
      <c r="A170" s="23"/>
      <c r="B170" s="26"/>
      <c r="C170" s="25"/>
      <c r="D170" s="25"/>
      <c r="E170" s="25"/>
      <c r="F170" s="25"/>
      <c r="G170" s="25"/>
    </row>
    <row r="171" spans="1:7" ht="12.75">
      <c r="A171" s="23"/>
      <c r="B171" s="26"/>
      <c r="C171" s="25"/>
      <c r="D171" s="25"/>
      <c r="E171" s="25"/>
      <c r="F171" s="25"/>
      <c r="G171" s="25"/>
    </row>
    <row r="172" spans="1:7" ht="12.75">
      <c r="A172" s="23"/>
      <c r="B172" s="26"/>
      <c r="C172" s="25"/>
      <c r="D172" s="25"/>
      <c r="E172" s="25"/>
      <c r="F172" s="25"/>
      <c r="G172" s="25"/>
    </row>
    <row r="173" spans="1:7" ht="12.75">
      <c r="A173" s="23"/>
      <c r="B173" s="26"/>
      <c r="C173" s="25"/>
      <c r="D173" s="25"/>
      <c r="E173" s="25"/>
      <c r="F173" s="25"/>
      <c r="G173" s="25"/>
    </row>
    <row r="174" spans="1:7" ht="12.75">
      <c r="A174" s="23"/>
      <c r="B174" s="26"/>
      <c r="C174" s="25"/>
      <c r="D174" s="25"/>
      <c r="E174" s="25"/>
      <c r="F174" s="25"/>
      <c r="G174" s="25"/>
    </row>
    <row r="175" spans="1:7" ht="12.75">
      <c r="A175" s="23"/>
      <c r="B175" s="26"/>
      <c r="C175" s="25"/>
      <c r="D175" s="25"/>
      <c r="E175" s="25"/>
      <c r="F175" s="25"/>
      <c r="G175" s="25"/>
    </row>
    <row r="176" spans="1:7" ht="12.75">
      <c r="A176" s="23"/>
      <c r="B176" s="26"/>
      <c r="C176" s="25"/>
      <c r="D176" s="25"/>
      <c r="E176" s="25"/>
      <c r="F176" s="25"/>
      <c r="G176" s="25"/>
    </row>
    <row r="177" spans="1:7" ht="12.75">
      <c r="A177" s="23"/>
      <c r="B177" s="26"/>
      <c r="C177" s="25"/>
      <c r="D177" s="25"/>
      <c r="E177" s="25"/>
      <c r="F177" s="25"/>
      <c r="G177" s="25"/>
    </row>
    <row r="178" spans="1:7" ht="12.75">
      <c r="A178" s="23"/>
      <c r="B178" s="26"/>
      <c r="C178" s="25"/>
      <c r="D178" s="25"/>
      <c r="E178" s="25"/>
      <c r="F178" s="25"/>
      <c r="G178" s="25"/>
    </row>
    <row r="179" spans="1:7" ht="12.75">
      <c r="A179" s="23"/>
      <c r="B179" s="26"/>
      <c r="C179" s="25"/>
      <c r="D179" s="25"/>
      <c r="E179" s="25"/>
      <c r="F179" s="25"/>
      <c r="G179" s="25"/>
    </row>
    <row r="180" spans="1:7" ht="12.75">
      <c r="A180" s="23"/>
      <c r="B180" s="26"/>
      <c r="C180" s="25"/>
      <c r="D180" s="25"/>
      <c r="E180" s="25"/>
      <c r="F180" s="25"/>
      <c r="G180" s="25"/>
    </row>
    <row r="181" spans="1:7" ht="12.75">
      <c r="A181" s="23"/>
      <c r="B181" s="26"/>
      <c r="C181" s="25"/>
      <c r="D181" s="25"/>
      <c r="E181" s="25"/>
      <c r="F181" s="25"/>
      <c r="G181" s="25"/>
    </row>
    <row r="182" spans="1:7" ht="12.75">
      <c r="A182" s="23"/>
      <c r="B182" s="26"/>
      <c r="C182" s="25"/>
      <c r="D182" s="25"/>
      <c r="E182" s="25"/>
      <c r="F182" s="25"/>
      <c r="G182" s="25"/>
    </row>
    <row r="183" spans="1:7" ht="12.75">
      <c r="A183" s="23"/>
      <c r="B183" s="26"/>
      <c r="C183" s="25"/>
      <c r="D183" s="25"/>
      <c r="E183" s="25"/>
      <c r="F183" s="25"/>
      <c r="G183" s="25"/>
    </row>
    <row r="184" spans="1:7" ht="12.75">
      <c r="A184" s="23"/>
      <c r="B184" s="26"/>
      <c r="C184" s="25"/>
      <c r="D184" s="25"/>
      <c r="E184" s="25"/>
      <c r="F184" s="25"/>
      <c r="G184" s="25"/>
    </row>
    <row r="185" spans="1:7" ht="12.75">
      <c r="A185" s="23"/>
      <c r="B185" s="26"/>
      <c r="C185" s="25"/>
      <c r="D185" s="25"/>
      <c r="E185" s="25"/>
      <c r="F185" s="25"/>
      <c r="G185" s="25"/>
    </row>
    <row r="186" spans="1:7" ht="12.75">
      <c r="A186" s="23"/>
      <c r="B186" s="26"/>
      <c r="C186" s="25"/>
      <c r="D186" s="25"/>
      <c r="E186" s="25"/>
      <c r="F186" s="25"/>
      <c r="G186" s="25"/>
    </row>
    <row r="187" spans="1:7" ht="12.75">
      <c r="A187" s="23"/>
      <c r="B187" s="26"/>
      <c r="C187" s="25"/>
      <c r="D187" s="25"/>
      <c r="E187" s="25"/>
      <c r="F187" s="25"/>
      <c r="G187" s="25"/>
    </row>
    <row r="188" spans="1:7" ht="12.75">
      <c r="A188" s="23"/>
      <c r="B188" s="26"/>
      <c r="C188" s="25"/>
      <c r="D188" s="25"/>
      <c r="E188" s="25"/>
      <c r="F188" s="25"/>
      <c r="G188" s="25"/>
    </row>
    <row r="189" spans="1:7" ht="12.75">
      <c r="A189" s="23"/>
      <c r="B189" s="26"/>
      <c r="C189" s="25"/>
      <c r="D189" s="25"/>
      <c r="E189" s="25"/>
      <c r="F189" s="25"/>
      <c r="G189" s="25"/>
    </row>
    <row r="190" spans="1:7" ht="12.75">
      <c r="A190" s="23"/>
      <c r="B190" s="26"/>
      <c r="C190" s="25"/>
      <c r="D190" s="25"/>
      <c r="E190" s="25"/>
      <c r="F190" s="25"/>
      <c r="G190" s="25"/>
    </row>
    <row r="191" spans="1:7" ht="12.75">
      <c r="A191" s="23"/>
      <c r="B191" s="26"/>
      <c r="C191" s="25"/>
      <c r="D191" s="25"/>
      <c r="E191" s="25"/>
      <c r="F191" s="25"/>
      <c r="G191" s="25"/>
    </row>
    <row r="192" spans="1:7" ht="12.75">
      <c r="A192" s="23"/>
      <c r="B192" s="26"/>
      <c r="C192" s="25"/>
      <c r="D192" s="25"/>
      <c r="E192" s="25"/>
      <c r="F192" s="25"/>
      <c r="G192" s="25"/>
    </row>
    <row r="193" spans="1:7" ht="12.75">
      <c r="A193" s="23"/>
      <c r="B193" s="26"/>
      <c r="C193" s="25"/>
      <c r="D193" s="25"/>
      <c r="E193" s="25"/>
      <c r="F193" s="25"/>
      <c r="G193" s="25"/>
    </row>
    <row r="194" spans="1:7" ht="12.75">
      <c r="A194" s="23"/>
      <c r="B194" s="26"/>
      <c r="C194" s="25"/>
      <c r="D194" s="25"/>
      <c r="E194" s="25"/>
      <c r="F194" s="25"/>
      <c r="G194" s="25"/>
    </row>
    <row r="195" spans="1:7" ht="12.75">
      <c r="A195" s="23"/>
      <c r="B195" s="26"/>
      <c r="C195" s="25"/>
      <c r="D195" s="25"/>
      <c r="E195" s="25"/>
      <c r="F195" s="25"/>
      <c r="G195" s="25"/>
    </row>
    <row r="196" spans="1:7" ht="12.75">
      <c r="A196" s="23"/>
      <c r="B196" s="26"/>
      <c r="C196" s="25"/>
      <c r="D196" s="25"/>
      <c r="E196" s="25"/>
      <c r="F196" s="25"/>
      <c r="G196" s="25"/>
    </row>
    <row r="197" spans="1:7" ht="12.75">
      <c r="A197" s="23"/>
      <c r="B197" s="26"/>
      <c r="C197" s="25"/>
      <c r="D197" s="25"/>
      <c r="E197" s="25"/>
      <c r="F197" s="25"/>
      <c r="G197" s="25"/>
    </row>
    <row r="198" spans="1:7" ht="12.75">
      <c r="A198" s="23"/>
      <c r="B198" s="26"/>
      <c r="C198" s="25"/>
      <c r="D198" s="25"/>
      <c r="E198" s="25"/>
      <c r="F198" s="25"/>
      <c r="G198" s="25"/>
    </row>
    <row r="199" spans="1:7" ht="12.75">
      <c r="A199" s="23"/>
      <c r="B199" s="26"/>
      <c r="C199" s="25"/>
      <c r="D199" s="25"/>
      <c r="E199" s="25"/>
      <c r="F199" s="25"/>
      <c r="G199" s="25"/>
    </row>
    <row r="200" spans="1:7" ht="12.75">
      <c r="A200" s="23"/>
      <c r="B200" s="26"/>
      <c r="C200" s="25"/>
      <c r="D200" s="25"/>
      <c r="E200" s="25"/>
      <c r="F200" s="25"/>
      <c r="G200" s="25"/>
    </row>
    <row r="201" spans="1:7" ht="12.75">
      <c r="A201" s="23"/>
      <c r="B201" s="26"/>
      <c r="C201" s="25"/>
      <c r="D201" s="25"/>
      <c r="E201" s="25"/>
      <c r="F201" s="25"/>
      <c r="G201" s="25"/>
    </row>
    <row r="202" spans="1:7" ht="12.75">
      <c r="A202" s="23"/>
      <c r="B202" s="26"/>
      <c r="C202" s="25"/>
      <c r="D202" s="25"/>
      <c r="E202" s="25"/>
      <c r="F202" s="25"/>
      <c r="G202" s="25"/>
    </row>
    <row r="203" spans="1:7" ht="12.75">
      <c r="A203" s="23"/>
      <c r="B203" s="26"/>
      <c r="C203" s="25"/>
      <c r="D203" s="25"/>
      <c r="E203" s="25"/>
      <c r="F203" s="25"/>
      <c r="G203" s="25"/>
    </row>
    <row r="204" spans="1:7" ht="12.75">
      <c r="A204" s="23"/>
      <c r="B204" s="26"/>
      <c r="C204" s="25"/>
      <c r="D204" s="25"/>
      <c r="E204" s="25"/>
      <c r="F204" s="25"/>
      <c r="G204" s="25"/>
    </row>
    <row r="205" spans="1:7" ht="12.75">
      <c r="A205" s="23"/>
      <c r="B205" s="26"/>
      <c r="C205" s="25"/>
      <c r="D205" s="25"/>
      <c r="E205" s="25"/>
      <c r="F205" s="25"/>
      <c r="G205" s="25"/>
    </row>
    <row r="206" spans="1:7" ht="12.75">
      <c r="A206" s="23"/>
      <c r="B206" s="26"/>
      <c r="C206" s="25"/>
      <c r="D206" s="25"/>
      <c r="E206" s="25"/>
      <c r="F206" s="25"/>
      <c r="G206" s="25"/>
    </row>
    <row r="207" spans="1:7" ht="12.75">
      <c r="A207" s="23"/>
      <c r="B207" s="26"/>
      <c r="C207" s="25"/>
      <c r="D207" s="25"/>
      <c r="E207" s="25"/>
      <c r="F207" s="25"/>
      <c r="G207" s="25"/>
    </row>
    <row r="208" spans="1:7" ht="12.75">
      <c r="A208" s="23"/>
      <c r="B208" s="26"/>
      <c r="C208" s="25"/>
      <c r="D208" s="25"/>
      <c r="E208" s="25"/>
      <c r="F208" s="25"/>
      <c r="G208" s="25"/>
    </row>
    <row r="209" spans="1:7" ht="12.75">
      <c r="A209" s="23"/>
      <c r="B209" s="26"/>
      <c r="C209" s="25"/>
      <c r="D209" s="25"/>
      <c r="E209" s="25"/>
      <c r="F209" s="25"/>
      <c r="G209" s="25"/>
    </row>
    <row r="210" spans="1:7" ht="12.75">
      <c r="A210" s="23"/>
      <c r="B210" s="26"/>
      <c r="C210" s="25"/>
      <c r="D210" s="25"/>
      <c r="E210" s="25"/>
      <c r="F210" s="25"/>
      <c r="G210" s="25"/>
    </row>
    <row r="211" spans="1:7" ht="12.75">
      <c r="A211" s="23"/>
      <c r="B211" s="26"/>
      <c r="C211" s="25"/>
      <c r="D211" s="25"/>
      <c r="E211" s="25"/>
      <c r="F211" s="25"/>
      <c r="G211" s="25"/>
    </row>
    <row r="212" spans="1:7" ht="12.75">
      <c r="A212" s="23"/>
      <c r="B212" s="26"/>
      <c r="C212" s="25"/>
      <c r="D212" s="25"/>
      <c r="E212" s="25"/>
      <c r="F212" s="25"/>
      <c r="G212" s="25"/>
    </row>
    <row r="213" spans="1:7" ht="12.75">
      <c r="A213" s="23"/>
      <c r="B213" s="26"/>
      <c r="C213" s="25"/>
      <c r="D213" s="25"/>
      <c r="E213" s="25"/>
      <c r="F213" s="25"/>
      <c r="G213" s="25"/>
    </row>
    <row r="214" spans="1:7" ht="12.75">
      <c r="A214" s="23"/>
      <c r="B214" s="26"/>
      <c r="C214" s="25"/>
      <c r="D214" s="25"/>
      <c r="E214" s="25"/>
      <c r="F214" s="25"/>
      <c r="G214" s="25"/>
    </row>
    <row r="215" spans="1:7" ht="12.75">
      <c r="A215" s="23"/>
      <c r="B215" s="26"/>
      <c r="C215" s="25"/>
      <c r="D215" s="25"/>
      <c r="E215" s="25"/>
      <c r="F215" s="25"/>
      <c r="G215" s="25"/>
    </row>
    <row r="216" spans="1:7" ht="12.75">
      <c r="A216" s="23"/>
      <c r="B216" s="26"/>
      <c r="C216" s="25"/>
      <c r="D216" s="25"/>
      <c r="E216" s="25"/>
      <c r="F216" s="25"/>
      <c r="G216" s="25"/>
    </row>
    <row r="217" spans="1:7" ht="12.75">
      <c r="A217" s="23"/>
      <c r="B217" s="26"/>
      <c r="C217" s="25"/>
      <c r="D217" s="25"/>
      <c r="E217" s="25"/>
      <c r="F217" s="25"/>
      <c r="G217" s="25"/>
    </row>
    <row r="218" spans="1:7" ht="12.75">
      <c r="A218" s="23"/>
      <c r="B218" s="26"/>
      <c r="C218" s="25"/>
      <c r="D218" s="25"/>
      <c r="E218" s="25"/>
      <c r="F218" s="25"/>
      <c r="G218" s="25"/>
    </row>
    <row r="219" spans="1:7" ht="12.75">
      <c r="A219" s="23"/>
      <c r="B219" s="26"/>
      <c r="C219" s="25"/>
      <c r="D219" s="25"/>
      <c r="E219" s="25"/>
      <c r="F219" s="25"/>
      <c r="G219" s="25"/>
    </row>
    <row r="220" spans="1:7" ht="12.75">
      <c r="A220" s="23"/>
      <c r="B220" s="26"/>
      <c r="C220" s="25"/>
      <c r="D220" s="25"/>
      <c r="E220" s="25"/>
      <c r="F220" s="25"/>
      <c r="G220" s="25"/>
    </row>
    <row r="221" spans="1:7" ht="12.75">
      <c r="A221" s="23"/>
      <c r="B221" s="26"/>
      <c r="C221" s="25"/>
      <c r="D221" s="25"/>
      <c r="E221" s="25"/>
      <c r="F221" s="25"/>
      <c r="G221" s="25"/>
    </row>
    <row r="222" spans="1:7" ht="12.75">
      <c r="A222" s="23"/>
      <c r="B222" s="26"/>
      <c r="C222" s="25"/>
      <c r="D222" s="25"/>
      <c r="E222" s="25"/>
      <c r="F222" s="25"/>
      <c r="G222" s="25"/>
    </row>
    <row r="223" spans="1:7" ht="12.75">
      <c r="A223" s="23"/>
      <c r="B223" s="26"/>
      <c r="C223" s="25"/>
      <c r="D223" s="25"/>
      <c r="E223" s="25"/>
      <c r="F223" s="25"/>
      <c r="G223" s="25"/>
    </row>
    <row r="224" spans="1:7" ht="12.75">
      <c r="A224" s="23"/>
      <c r="B224" s="26"/>
      <c r="C224" s="25"/>
      <c r="D224" s="25"/>
      <c r="E224" s="25"/>
      <c r="F224" s="25"/>
      <c r="G224" s="25"/>
    </row>
    <row r="225" spans="1:7" ht="12.75">
      <c r="A225" s="23"/>
      <c r="B225" s="26"/>
      <c r="C225" s="25"/>
      <c r="D225" s="25"/>
      <c r="E225" s="25"/>
      <c r="F225" s="25"/>
      <c r="G225" s="25"/>
    </row>
    <row r="226" spans="1:7" ht="12.75">
      <c r="A226" s="23"/>
      <c r="B226" s="26"/>
      <c r="C226" s="25"/>
      <c r="D226" s="25"/>
      <c r="E226" s="25"/>
      <c r="F226" s="25"/>
      <c r="G226" s="25"/>
    </row>
    <row r="227" spans="1:7" ht="12.75">
      <c r="A227" s="23"/>
      <c r="B227" s="26"/>
      <c r="C227" s="25"/>
      <c r="D227" s="25"/>
      <c r="E227" s="25"/>
      <c r="F227" s="25"/>
      <c r="G227" s="25"/>
    </row>
    <row r="228" spans="1:7" ht="12.75">
      <c r="A228" s="23"/>
      <c r="B228" s="26"/>
      <c r="C228" s="25"/>
      <c r="D228" s="25"/>
      <c r="E228" s="25"/>
      <c r="F228" s="25"/>
      <c r="G228" s="25"/>
    </row>
    <row r="229" spans="1:7" ht="12.75">
      <c r="A229" s="23"/>
      <c r="B229" s="26"/>
      <c r="C229" s="25"/>
      <c r="D229" s="25"/>
      <c r="E229" s="25"/>
      <c r="F229" s="25"/>
      <c r="G229" s="25"/>
    </row>
    <row r="230" spans="1:7" ht="12.75">
      <c r="A230" s="23"/>
      <c r="B230" s="26"/>
      <c r="C230" s="25"/>
      <c r="D230" s="25"/>
      <c r="E230" s="25"/>
      <c r="F230" s="25"/>
      <c r="G230" s="25"/>
    </row>
    <row r="231" spans="1:7" ht="12.75">
      <c r="A231" s="23"/>
      <c r="B231" s="26"/>
      <c r="C231" s="25"/>
      <c r="D231" s="25"/>
      <c r="E231" s="25"/>
      <c r="F231" s="25"/>
      <c r="G231" s="25"/>
    </row>
    <row r="232" spans="1:7" ht="12.75">
      <c r="A232" s="23"/>
      <c r="B232" s="26"/>
      <c r="C232" s="25"/>
      <c r="D232" s="25"/>
      <c r="E232" s="25"/>
      <c r="F232" s="25"/>
      <c r="G232" s="25"/>
    </row>
    <row r="233" spans="1:7" ht="12.75">
      <c r="A233" s="23"/>
      <c r="B233" s="26"/>
      <c r="C233" s="25"/>
      <c r="D233" s="25"/>
      <c r="E233" s="25"/>
      <c r="F233" s="25"/>
      <c r="G233" s="25"/>
    </row>
    <row r="234" spans="1:7" ht="12.75">
      <c r="A234" s="23"/>
      <c r="B234" s="26"/>
      <c r="C234" s="25"/>
      <c r="D234" s="25"/>
      <c r="E234" s="25"/>
      <c r="F234" s="25"/>
      <c r="G234" s="25"/>
    </row>
    <row r="235" spans="1:7" ht="12.75">
      <c r="A235" s="23"/>
      <c r="B235" s="26"/>
      <c r="C235" s="25"/>
      <c r="D235" s="25"/>
      <c r="E235" s="25"/>
      <c r="F235" s="25"/>
      <c r="G235" s="25"/>
    </row>
    <row r="236" spans="1:7" ht="12.75">
      <c r="A236" s="23"/>
      <c r="B236" s="26"/>
      <c r="C236" s="25"/>
      <c r="D236" s="25"/>
      <c r="E236" s="25"/>
      <c r="F236" s="25"/>
      <c r="G236" s="25"/>
    </row>
    <row r="237" spans="1:7" ht="12.75">
      <c r="A237" s="23"/>
      <c r="B237" s="26"/>
      <c r="C237" s="25"/>
      <c r="D237" s="25"/>
      <c r="E237" s="25"/>
      <c r="F237" s="25"/>
      <c r="G237" s="25"/>
    </row>
    <row r="238" spans="1:7" ht="12.75">
      <c r="A238" s="23"/>
      <c r="B238" s="26"/>
      <c r="C238" s="25"/>
      <c r="D238" s="25"/>
      <c r="E238" s="25"/>
      <c r="F238" s="25"/>
      <c r="G238" s="25"/>
    </row>
    <row r="239" spans="1:7" ht="12.75">
      <c r="A239" s="23"/>
      <c r="B239" s="23"/>
      <c r="C239" s="25"/>
      <c r="D239" s="25"/>
      <c r="E239" s="25"/>
      <c r="F239" s="25"/>
      <c r="G239" s="25"/>
    </row>
    <row r="240" spans="1:7" ht="12.75">
      <c r="A240" s="23"/>
      <c r="B240" s="23"/>
      <c r="C240" s="25"/>
      <c r="D240" s="25"/>
      <c r="E240" s="25"/>
      <c r="F240" s="25"/>
      <c r="G240" s="25"/>
    </row>
    <row r="241" spans="1:7" ht="12.75">
      <c r="A241" s="23"/>
      <c r="B241" s="23"/>
      <c r="C241" s="25"/>
      <c r="D241" s="25"/>
      <c r="E241" s="25"/>
      <c r="F241" s="25"/>
      <c r="G241" s="25"/>
    </row>
    <row r="242" spans="1:7" ht="12.75">
      <c r="A242" s="23"/>
      <c r="B242" s="23"/>
      <c r="C242" s="25"/>
      <c r="D242" s="25"/>
      <c r="E242" s="25"/>
      <c r="F242" s="25"/>
      <c r="G242" s="25"/>
    </row>
    <row r="243" spans="1:7" ht="12.75">
      <c r="A243" s="23"/>
      <c r="B243" s="23"/>
      <c r="C243" s="25"/>
      <c r="D243" s="25"/>
      <c r="E243" s="25"/>
      <c r="F243" s="25"/>
      <c r="G243" s="25"/>
    </row>
    <row r="244" spans="1:7" ht="12.75">
      <c r="A244" s="23"/>
      <c r="B244" s="23"/>
      <c r="C244" s="25"/>
      <c r="D244" s="25"/>
      <c r="E244" s="25"/>
      <c r="F244" s="25"/>
      <c r="G244" s="25"/>
    </row>
    <row r="245" spans="1:7" ht="12.75">
      <c r="A245" s="23"/>
      <c r="B245" s="23"/>
      <c r="C245" s="25"/>
      <c r="D245" s="25"/>
      <c r="E245" s="25"/>
      <c r="F245" s="25"/>
      <c r="G245" s="25"/>
    </row>
    <row r="246" spans="1:7" ht="12.75">
      <c r="A246" s="23"/>
      <c r="B246" s="23"/>
      <c r="C246" s="25"/>
      <c r="D246" s="25"/>
      <c r="E246" s="25"/>
      <c r="F246" s="25"/>
      <c r="G246" s="25"/>
    </row>
    <row r="247" spans="1:7" ht="12.75">
      <c r="A247" s="23"/>
      <c r="B247" s="23"/>
      <c r="C247" s="25"/>
      <c r="D247" s="25"/>
      <c r="E247" s="25"/>
      <c r="F247" s="25"/>
      <c r="G247" s="25"/>
    </row>
    <row r="248" spans="1:7" ht="12.75">
      <c r="A248" s="23"/>
      <c r="B248" s="23"/>
      <c r="C248" s="25"/>
      <c r="D248" s="25"/>
      <c r="E248" s="25"/>
      <c r="F248" s="25"/>
      <c r="G248" s="25"/>
    </row>
    <row r="249" spans="1:7" ht="12.75">
      <c r="A249" s="23"/>
      <c r="B249" s="23"/>
      <c r="C249" s="25"/>
      <c r="D249" s="25"/>
      <c r="E249" s="25"/>
      <c r="F249" s="25"/>
      <c r="G249" s="25"/>
    </row>
    <row r="250" spans="1:7" ht="12.75">
      <c r="A250" s="23"/>
      <c r="B250" s="23"/>
      <c r="C250" s="25"/>
      <c r="D250" s="25"/>
      <c r="E250" s="25"/>
      <c r="F250" s="25"/>
      <c r="G250" s="25"/>
    </row>
    <row r="251" spans="1:7" ht="12.75">
      <c r="A251" s="23"/>
      <c r="B251" s="23"/>
      <c r="C251" s="25"/>
      <c r="D251" s="25"/>
      <c r="E251" s="25"/>
      <c r="F251" s="25"/>
      <c r="G251" s="25"/>
    </row>
    <row r="252" spans="1:7" ht="12.75">
      <c r="A252" s="23"/>
      <c r="B252" s="23"/>
      <c r="C252" s="25"/>
      <c r="D252" s="25"/>
      <c r="E252" s="25"/>
      <c r="F252" s="25"/>
      <c r="G252" s="25"/>
    </row>
    <row r="253" spans="1:7" ht="12.75">
      <c r="A253" s="23"/>
      <c r="B253" s="23"/>
      <c r="C253" s="25"/>
      <c r="D253" s="25"/>
      <c r="E253" s="25"/>
      <c r="F253" s="25"/>
      <c r="G253" s="25"/>
    </row>
    <row r="254" spans="1:7" ht="12.75">
      <c r="A254" s="23"/>
      <c r="B254" s="23"/>
      <c r="C254" s="25"/>
      <c r="D254" s="25"/>
      <c r="E254" s="25"/>
      <c r="F254" s="25"/>
      <c r="G254" s="25"/>
    </row>
    <row r="255" spans="1:7" ht="12.75">
      <c r="A255" s="23"/>
      <c r="B255" s="23"/>
      <c r="C255" s="25"/>
      <c r="D255" s="25"/>
      <c r="E255" s="25"/>
      <c r="F255" s="25"/>
      <c r="G255" s="25"/>
    </row>
    <row r="256" spans="1:7" ht="12.75">
      <c r="A256" s="23"/>
      <c r="B256" s="23"/>
      <c r="C256" s="25"/>
      <c r="D256" s="25"/>
      <c r="E256" s="25"/>
      <c r="F256" s="25"/>
      <c r="G256" s="25"/>
    </row>
    <row r="257" spans="1:7" ht="12.75">
      <c r="A257" s="23"/>
      <c r="B257" s="23"/>
      <c r="C257" s="25"/>
      <c r="D257" s="25"/>
      <c r="E257" s="25"/>
      <c r="F257" s="25"/>
      <c r="G257" s="25"/>
    </row>
    <row r="258" spans="1:7" ht="12.75">
      <c r="A258" s="23"/>
      <c r="B258" s="23"/>
      <c r="C258" s="25"/>
      <c r="D258" s="25"/>
      <c r="E258" s="25"/>
      <c r="F258" s="25"/>
      <c r="G258" s="25"/>
    </row>
    <row r="259" spans="1:7" ht="12.75">
      <c r="A259" s="23"/>
      <c r="B259" s="23"/>
      <c r="C259" s="25"/>
      <c r="D259" s="25"/>
      <c r="E259" s="25"/>
      <c r="F259" s="25"/>
      <c r="G259" s="25"/>
    </row>
    <row r="260" spans="2:7" ht="12.75">
      <c r="B260" s="27"/>
      <c r="C260" s="28"/>
      <c r="D260" s="28"/>
      <c r="E260" s="28"/>
      <c r="F260" s="28"/>
      <c r="G260" s="28"/>
    </row>
    <row r="261" spans="2:7" ht="12.75">
      <c r="B261" s="27"/>
      <c r="C261" s="28"/>
      <c r="D261" s="28"/>
      <c r="E261" s="28"/>
      <c r="F261" s="28"/>
      <c r="G261" s="28"/>
    </row>
    <row r="262" spans="2:7" ht="12.75">
      <c r="B262" s="27"/>
      <c r="C262" s="28"/>
      <c r="D262" s="28"/>
      <c r="E262" s="28"/>
      <c r="F262" s="28"/>
      <c r="G262" s="28"/>
    </row>
    <row r="263" spans="2:7" ht="12.75">
      <c r="B263" s="27"/>
      <c r="C263" s="28"/>
      <c r="D263" s="28"/>
      <c r="E263" s="28"/>
      <c r="F263" s="28"/>
      <c r="G263" s="28"/>
    </row>
    <row r="264" spans="2:7" ht="12.75">
      <c r="B264" s="27"/>
      <c r="C264" s="28"/>
      <c r="D264" s="28"/>
      <c r="E264" s="28"/>
      <c r="F264" s="28"/>
      <c r="G264" s="28"/>
    </row>
    <row r="265" spans="2:7" ht="12.75">
      <c r="B265" s="27"/>
      <c r="C265" s="28"/>
      <c r="D265" s="28"/>
      <c r="E265" s="28"/>
      <c r="F265" s="28"/>
      <c r="G265" s="28"/>
    </row>
    <row r="266" spans="2:7" ht="12.75">
      <c r="B266" s="27"/>
      <c r="C266" s="28"/>
      <c r="D266" s="28"/>
      <c r="E266" s="28"/>
      <c r="F266" s="28"/>
      <c r="G266" s="28"/>
    </row>
    <row r="267" spans="2:7" ht="12.75">
      <c r="B267" s="27"/>
      <c r="C267" s="28"/>
      <c r="D267" s="28"/>
      <c r="E267" s="28"/>
      <c r="F267" s="28"/>
      <c r="G267" s="28"/>
    </row>
    <row r="268" spans="2:7" ht="12.75">
      <c r="B268" s="27"/>
      <c r="C268" s="28"/>
      <c r="D268" s="28"/>
      <c r="E268" s="28"/>
      <c r="F268" s="28"/>
      <c r="G268" s="28"/>
    </row>
    <row r="269" spans="2:7" ht="12.75">
      <c r="B269" s="27"/>
      <c r="C269" s="28"/>
      <c r="D269" s="28"/>
      <c r="E269" s="28"/>
      <c r="F269" s="28"/>
      <c r="G269" s="28"/>
    </row>
    <row r="270" spans="2:7" ht="12.75">
      <c r="B270" s="27"/>
      <c r="C270" s="28"/>
      <c r="D270" s="28"/>
      <c r="E270" s="28"/>
      <c r="F270" s="28"/>
      <c r="G270" s="28"/>
    </row>
    <row r="271" spans="2:7" ht="12.75">
      <c r="B271" s="27"/>
      <c r="C271" s="28"/>
      <c r="D271" s="28"/>
      <c r="E271" s="28"/>
      <c r="F271" s="28"/>
      <c r="G271" s="28"/>
    </row>
    <row r="272" spans="2:7" ht="12.75">
      <c r="B272" s="27"/>
      <c r="C272" s="28"/>
      <c r="D272" s="28"/>
      <c r="E272" s="28"/>
      <c r="F272" s="28"/>
      <c r="G272" s="28"/>
    </row>
    <row r="273" spans="2:7" ht="12.75">
      <c r="B273" s="27"/>
      <c r="C273" s="28"/>
      <c r="D273" s="28"/>
      <c r="E273" s="28"/>
      <c r="F273" s="28"/>
      <c r="G273" s="28"/>
    </row>
    <row r="274" spans="2:7" ht="12.75">
      <c r="B274" s="27"/>
      <c r="C274" s="28"/>
      <c r="D274" s="28"/>
      <c r="E274" s="28"/>
      <c r="F274" s="28"/>
      <c r="G274" s="28"/>
    </row>
    <row r="275" spans="2:7" ht="12.75">
      <c r="B275" s="27"/>
      <c r="C275" s="28"/>
      <c r="D275" s="28"/>
      <c r="E275" s="28"/>
      <c r="F275" s="28"/>
      <c r="G275" s="28"/>
    </row>
    <row r="276" spans="2:7" ht="12.75">
      <c r="B276" s="27"/>
      <c r="C276" s="28"/>
      <c r="D276" s="28"/>
      <c r="E276" s="28"/>
      <c r="F276" s="28"/>
      <c r="G276" s="28"/>
    </row>
    <row r="277" spans="2:7" ht="12.75">
      <c r="B277" s="27"/>
      <c r="C277" s="28"/>
      <c r="D277" s="28"/>
      <c r="E277" s="28"/>
      <c r="F277" s="28"/>
      <c r="G277" s="28"/>
    </row>
    <row r="278" spans="2:7" ht="12.75">
      <c r="B278" s="27"/>
      <c r="C278" s="28"/>
      <c r="D278" s="28"/>
      <c r="E278" s="28"/>
      <c r="F278" s="28"/>
      <c r="G278" s="28"/>
    </row>
    <row r="279" spans="2:7" ht="12.75">
      <c r="B279" s="27"/>
      <c r="C279" s="28"/>
      <c r="D279" s="28"/>
      <c r="E279" s="28"/>
      <c r="F279" s="28"/>
      <c r="G279" s="28"/>
    </row>
    <row r="280" spans="2:7" ht="12.75">
      <c r="B280" s="27"/>
      <c r="C280" s="28"/>
      <c r="D280" s="28"/>
      <c r="E280" s="28"/>
      <c r="F280" s="28"/>
      <c r="G280" s="28"/>
    </row>
    <row r="281" spans="2:7" ht="12.75">
      <c r="B281" s="27"/>
      <c r="C281" s="28"/>
      <c r="D281" s="28"/>
      <c r="E281" s="28"/>
      <c r="F281" s="28"/>
      <c r="G281" s="28"/>
    </row>
    <row r="282" spans="2:7" ht="12.75">
      <c r="B282" s="27"/>
      <c r="C282" s="28"/>
      <c r="D282" s="28"/>
      <c r="E282" s="28"/>
      <c r="F282" s="28"/>
      <c r="G282" s="28"/>
    </row>
    <row r="283" spans="2:7" ht="12.75">
      <c r="B283" s="27"/>
      <c r="C283" s="28"/>
      <c r="D283" s="28"/>
      <c r="E283" s="28"/>
      <c r="F283" s="28"/>
      <c r="G283" s="28"/>
    </row>
    <row r="284" spans="2:7" ht="12.75">
      <c r="B284" s="27"/>
      <c r="C284" s="28"/>
      <c r="D284" s="28"/>
      <c r="E284" s="28"/>
      <c r="F284" s="28"/>
      <c r="G284" s="28"/>
    </row>
    <row r="285" spans="2:7" ht="12.75">
      <c r="B285" s="27"/>
      <c r="C285" s="28"/>
      <c r="D285" s="28"/>
      <c r="E285" s="28"/>
      <c r="F285" s="28"/>
      <c r="G285" s="28"/>
    </row>
    <row r="286" spans="2:7" ht="12.75">
      <c r="B286" s="27"/>
      <c r="C286" s="28"/>
      <c r="D286" s="28"/>
      <c r="E286" s="28"/>
      <c r="F286" s="28"/>
      <c r="G286" s="28"/>
    </row>
    <row r="287" spans="2:7" ht="12.75">
      <c r="B287" s="27"/>
      <c r="C287" s="28"/>
      <c r="D287" s="28"/>
      <c r="E287" s="28"/>
      <c r="F287" s="28"/>
      <c r="G287" s="28"/>
    </row>
    <row r="288" spans="2:7" ht="12.75">
      <c r="B288" s="27"/>
      <c r="C288" s="28"/>
      <c r="D288" s="28"/>
      <c r="E288" s="28"/>
      <c r="F288" s="28"/>
      <c r="G288" s="28"/>
    </row>
    <row r="289" spans="2:7" ht="12.75">
      <c r="B289" s="27"/>
      <c r="C289" s="28"/>
      <c r="D289" s="28"/>
      <c r="E289" s="28"/>
      <c r="F289" s="28"/>
      <c r="G289" s="28"/>
    </row>
    <row r="290" spans="2:7" ht="12.75">
      <c r="B290" s="27"/>
      <c r="C290" s="28"/>
      <c r="D290" s="28"/>
      <c r="E290" s="28"/>
      <c r="F290" s="28"/>
      <c r="G290" s="28"/>
    </row>
    <row r="291" spans="2:7" ht="12.75">
      <c r="B291" s="27"/>
      <c r="C291" s="28"/>
      <c r="D291" s="28"/>
      <c r="E291" s="28"/>
      <c r="F291" s="28"/>
      <c r="G291" s="28"/>
    </row>
    <row r="292" spans="2:7" ht="12.75">
      <c r="B292" s="27"/>
      <c r="C292" s="28"/>
      <c r="D292" s="28"/>
      <c r="E292" s="28"/>
      <c r="F292" s="28"/>
      <c r="G292" s="28"/>
    </row>
    <row r="293" spans="2:7" ht="12.75">
      <c r="B293" s="27"/>
      <c r="C293" s="28"/>
      <c r="D293" s="28"/>
      <c r="E293" s="28"/>
      <c r="F293" s="28"/>
      <c r="G293" s="28"/>
    </row>
    <row r="294" spans="2:7" ht="12.75">
      <c r="B294" s="27"/>
      <c r="C294" s="28"/>
      <c r="D294" s="28"/>
      <c r="E294" s="28"/>
      <c r="F294" s="28"/>
      <c r="G294" s="28"/>
    </row>
    <row r="295" spans="2:7" ht="12.75">
      <c r="B295" s="27"/>
      <c r="C295" s="28"/>
      <c r="D295" s="28"/>
      <c r="E295" s="28"/>
      <c r="F295" s="28"/>
      <c r="G295" s="28"/>
    </row>
    <row r="296" spans="2:7" ht="12.75">
      <c r="B296" s="27"/>
      <c r="C296" s="28"/>
      <c r="D296" s="28"/>
      <c r="E296" s="28"/>
      <c r="F296" s="28"/>
      <c r="G296" s="28"/>
    </row>
    <row r="297" spans="2:7" ht="12.75">
      <c r="B297" s="27"/>
      <c r="C297" s="28"/>
      <c r="D297" s="28"/>
      <c r="E297" s="28"/>
      <c r="F297" s="28"/>
      <c r="G297" s="28"/>
    </row>
    <row r="298" spans="2:7" ht="12.75">
      <c r="B298" s="27"/>
      <c r="C298" s="28"/>
      <c r="D298" s="28"/>
      <c r="E298" s="28"/>
      <c r="F298" s="28"/>
      <c r="G298" s="28"/>
    </row>
    <row r="299" spans="2:7" ht="12.75">
      <c r="B299" s="27"/>
      <c r="C299" s="28"/>
      <c r="D299" s="28"/>
      <c r="E299" s="28"/>
      <c r="F299" s="28"/>
      <c r="G299" s="28"/>
    </row>
    <row r="300" spans="2:7" ht="12.75">
      <c r="B300" s="27"/>
      <c r="C300" s="28"/>
      <c r="D300" s="28"/>
      <c r="E300" s="28"/>
      <c r="F300" s="28"/>
      <c r="G300" s="28"/>
    </row>
    <row r="301" spans="2:7" ht="12.75">
      <c r="B301" s="27"/>
      <c r="C301" s="28"/>
      <c r="D301" s="28"/>
      <c r="E301" s="28"/>
      <c r="F301" s="28"/>
      <c r="G301" s="28"/>
    </row>
    <row r="302" spans="2:7" ht="12.75">
      <c r="B302" s="27"/>
      <c r="C302" s="28"/>
      <c r="D302" s="28"/>
      <c r="E302" s="28"/>
      <c r="F302" s="28"/>
      <c r="G302" s="28"/>
    </row>
    <row r="303" spans="2:7" ht="12.75">
      <c r="B303" s="27"/>
      <c r="C303" s="28"/>
      <c r="D303" s="28"/>
      <c r="E303" s="28"/>
      <c r="F303" s="28"/>
      <c r="G303" s="28"/>
    </row>
    <row r="304" spans="2:7" ht="12.75">
      <c r="B304" s="27"/>
      <c r="C304" s="28"/>
      <c r="D304" s="28"/>
      <c r="E304" s="28"/>
      <c r="F304" s="28"/>
      <c r="G304" s="28"/>
    </row>
    <row r="305" spans="2:7" ht="12.75">
      <c r="B305" s="27"/>
      <c r="C305" s="28"/>
      <c r="D305" s="28"/>
      <c r="E305" s="28"/>
      <c r="F305" s="28"/>
      <c r="G305" s="28"/>
    </row>
    <row r="306" spans="2:7" ht="12.75">
      <c r="B306" s="27"/>
      <c r="C306" s="28"/>
      <c r="D306" s="28"/>
      <c r="E306" s="28"/>
      <c r="F306" s="28"/>
      <c r="G306" s="28"/>
    </row>
    <row r="307" spans="2:7" ht="12.75">
      <c r="B307" s="27"/>
      <c r="C307" s="28"/>
      <c r="D307" s="28"/>
      <c r="E307" s="28"/>
      <c r="F307" s="28"/>
      <c r="G307" s="28"/>
    </row>
    <row r="308" spans="2:7" ht="12.75">
      <c r="B308" s="27"/>
      <c r="C308" s="28"/>
      <c r="D308" s="28"/>
      <c r="E308" s="28"/>
      <c r="F308" s="28"/>
      <c r="G308" s="28"/>
    </row>
    <row r="309" spans="2:7" ht="12.75">
      <c r="B309" s="27"/>
      <c r="C309" s="28"/>
      <c r="D309" s="28"/>
      <c r="E309" s="28"/>
      <c r="F309" s="28"/>
      <c r="G309" s="28"/>
    </row>
    <row r="310" spans="2:7" ht="12.75">
      <c r="B310" s="27"/>
      <c r="C310" s="28"/>
      <c r="D310" s="28"/>
      <c r="E310" s="28"/>
      <c r="F310" s="28"/>
      <c r="G310" s="28"/>
    </row>
    <row r="311" spans="2:7" ht="12.75">
      <c r="B311" s="27"/>
      <c r="C311" s="28"/>
      <c r="D311" s="28"/>
      <c r="E311" s="28"/>
      <c r="F311" s="28"/>
      <c r="G311" s="28"/>
    </row>
    <row r="312" spans="2:7" ht="12.75">
      <c r="B312" s="27"/>
      <c r="C312" s="28"/>
      <c r="D312" s="28"/>
      <c r="E312" s="28"/>
      <c r="F312" s="28"/>
      <c r="G312" s="28"/>
    </row>
    <row r="313" spans="2:7" ht="12.75">
      <c r="B313" s="27"/>
      <c r="C313" s="28"/>
      <c r="D313" s="28"/>
      <c r="E313" s="28"/>
      <c r="F313" s="28"/>
      <c r="G313" s="28"/>
    </row>
    <row r="314" spans="2:7" ht="12.75">
      <c r="B314" s="27"/>
      <c r="C314" s="28"/>
      <c r="D314" s="28"/>
      <c r="E314" s="28"/>
      <c r="F314" s="28"/>
      <c r="G314" s="28"/>
    </row>
    <row r="315" spans="2:7" ht="12.75">
      <c r="B315" s="27"/>
      <c r="C315" s="28"/>
      <c r="D315" s="28"/>
      <c r="E315" s="28"/>
      <c r="F315" s="28"/>
      <c r="G315" s="28"/>
    </row>
    <row r="316" spans="2:7" ht="12.75">
      <c r="B316" s="27"/>
      <c r="C316" s="28"/>
      <c r="D316" s="28"/>
      <c r="E316" s="28"/>
      <c r="F316" s="28"/>
      <c r="G316" s="28"/>
    </row>
    <row r="317" spans="2:7" ht="12.75">
      <c r="B317" s="27"/>
      <c r="C317" s="28"/>
      <c r="D317" s="28"/>
      <c r="E317" s="28"/>
      <c r="F317" s="28"/>
      <c r="G317" s="28"/>
    </row>
    <row r="318" spans="2:7" ht="12.75">
      <c r="B318" s="27"/>
      <c r="C318" s="28"/>
      <c r="D318" s="28"/>
      <c r="E318" s="28"/>
      <c r="F318" s="28"/>
      <c r="G318" s="28"/>
    </row>
    <row r="319" spans="2:7" ht="12.75">
      <c r="B319" s="27"/>
      <c r="C319" s="28"/>
      <c r="D319" s="28"/>
      <c r="E319" s="28"/>
      <c r="F319" s="28"/>
      <c r="G319" s="28"/>
    </row>
    <row r="320" spans="2:7" ht="12.75">
      <c r="B320" s="27"/>
      <c r="C320" s="28"/>
      <c r="D320" s="28"/>
      <c r="E320" s="28"/>
      <c r="F320" s="28"/>
      <c r="G320" s="28"/>
    </row>
    <row r="321" spans="2:7" ht="12.75">
      <c r="B321" s="27"/>
      <c r="C321" s="28"/>
      <c r="D321" s="28"/>
      <c r="E321" s="28"/>
      <c r="F321" s="28"/>
      <c r="G321" s="28"/>
    </row>
    <row r="322" spans="2:7" ht="12.75">
      <c r="B322" s="27"/>
      <c r="C322" s="28"/>
      <c r="D322" s="28"/>
      <c r="E322" s="28"/>
      <c r="F322" s="28"/>
      <c r="G322" s="28"/>
    </row>
    <row r="323" spans="2:7" ht="12.75">
      <c r="B323" s="27"/>
      <c r="C323" s="28"/>
      <c r="D323" s="28"/>
      <c r="E323" s="28"/>
      <c r="F323" s="28"/>
      <c r="G323" s="28"/>
    </row>
    <row r="324" spans="2:7" ht="12.75">
      <c r="B324" s="27"/>
      <c r="C324" s="28"/>
      <c r="D324" s="28"/>
      <c r="E324" s="28"/>
      <c r="F324" s="28"/>
      <c r="G324" s="28"/>
    </row>
    <row r="325" spans="2:7" ht="12.75">
      <c r="B325" s="27"/>
      <c r="C325" s="28"/>
      <c r="D325" s="28"/>
      <c r="E325" s="28"/>
      <c r="F325" s="28"/>
      <c r="G325" s="28"/>
    </row>
    <row r="326" spans="2:7" ht="12.75">
      <c r="B326" s="27"/>
      <c r="C326" s="28"/>
      <c r="D326" s="28"/>
      <c r="E326" s="28"/>
      <c r="F326" s="28"/>
      <c r="G326" s="28"/>
    </row>
    <row r="327" spans="2:7" ht="12.75">
      <c r="B327" s="27"/>
      <c r="C327" s="28"/>
      <c r="D327" s="28"/>
      <c r="E327" s="28"/>
      <c r="F327" s="28"/>
      <c r="G327" s="28"/>
    </row>
    <row r="328" spans="2:7" ht="12.75">
      <c r="B328" s="27"/>
      <c r="C328" s="28"/>
      <c r="D328" s="28"/>
      <c r="E328" s="28"/>
      <c r="F328" s="28"/>
      <c r="G328" s="28"/>
    </row>
    <row r="329" spans="2:7" ht="12.75">
      <c r="B329" s="27"/>
      <c r="C329" s="28"/>
      <c r="D329" s="28"/>
      <c r="E329" s="28"/>
      <c r="F329" s="28"/>
      <c r="G329" s="28"/>
    </row>
    <row r="330" spans="2:7" ht="12.75">
      <c r="B330" s="27"/>
      <c r="C330" s="28"/>
      <c r="D330" s="28"/>
      <c r="E330" s="28"/>
      <c r="F330" s="28"/>
      <c r="G330" s="28"/>
    </row>
    <row r="331" spans="2:7" ht="12.75">
      <c r="B331" s="27"/>
      <c r="C331" s="28"/>
      <c r="D331" s="28"/>
      <c r="E331" s="28"/>
      <c r="F331" s="28"/>
      <c r="G331" s="28"/>
    </row>
    <row r="332" spans="2:7" ht="12.75">
      <c r="B332" s="27"/>
      <c r="C332" s="28"/>
      <c r="D332" s="28"/>
      <c r="E332" s="28"/>
      <c r="F332" s="28"/>
      <c r="G332" s="28"/>
    </row>
    <row r="333" spans="2:7" ht="12.75">
      <c r="B333" s="27"/>
      <c r="C333" s="28"/>
      <c r="D333" s="28"/>
      <c r="E333" s="28"/>
      <c r="F333" s="28"/>
      <c r="G333" s="28"/>
    </row>
    <row r="334" spans="2:7" ht="12.75">
      <c r="B334" s="27"/>
      <c r="C334" s="28"/>
      <c r="D334" s="28"/>
      <c r="E334" s="28"/>
      <c r="F334" s="28"/>
      <c r="G334" s="28"/>
    </row>
    <row r="335" spans="2:7" ht="12.75">
      <c r="B335" s="27"/>
      <c r="C335" s="28"/>
      <c r="D335" s="28"/>
      <c r="E335" s="28"/>
      <c r="F335" s="28"/>
      <c r="G335" s="28"/>
    </row>
    <row r="336" spans="2:7" ht="12.75">
      <c r="B336" s="27"/>
      <c r="C336" s="28"/>
      <c r="D336" s="28"/>
      <c r="E336" s="28"/>
      <c r="F336" s="28"/>
      <c r="G336" s="28"/>
    </row>
    <row r="337" spans="2:7" ht="12.75">
      <c r="B337" s="27"/>
      <c r="C337" s="28"/>
      <c r="D337" s="28"/>
      <c r="E337" s="28"/>
      <c r="F337" s="28"/>
      <c r="G337" s="28"/>
    </row>
    <row r="338" spans="2:7" ht="12.75">
      <c r="B338" s="27"/>
      <c r="C338" s="28"/>
      <c r="D338" s="28"/>
      <c r="E338" s="28"/>
      <c r="F338" s="28"/>
      <c r="G338" s="28"/>
    </row>
    <row r="339" spans="2:7" ht="12.75">
      <c r="B339" s="27"/>
      <c r="C339" s="28"/>
      <c r="D339" s="28"/>
      <c r="E339" s="28"/>
      <c r="F339" s="28"/>
      <c r="G339" s="28"/>
    </row>
    <row r="340" spans="2:7" ht="12.75">
      <c r="B340" s="27"/>
      <c r="C340" s="28"/>
      <c r="D340" s="28"/>
      <c r="E340" s="28"/>
      <c r="F340" s="28"/>
      <c r="G340" s="28"/>
    </row>
    <row r="341" spans="2:7" ht="12.75">
      <c r="B341" s="27"/>
      <c r="C341" s="28"/>
      <c r="D341" s="28"/>
      <c r="E341" s="28"/>
      <c r="F341" s="28"/>
      <c r="G341" s="28"/>
    </row>
    <row r="342" spans="2:7" ht="12.75">
      <c r="B342" s="27"/>
      <c r="C342" s="28"/>
      <c r="D342" s="28"/>
      <c r="E342" s="28"/>
      <c r="F342" s="28"/>
      <c r="G342" s="28"/>
    </row>
    <row r="343" spans="2:7" ht="12.75">
      <c r="B343" s="27"/>
      <c r="C343" s="28"/>
      <c r="D343" s="28"/>
      <c r="E343" s="28"/>
      <c r="F343" s="28"/>
      <c r="G343" s="28"/>
    </row>
    <row r="344" spans="2:7" ht="12.75">
      <c r="B344" s="27"/>
      <c r="C344" s="28"/>
      <c r="D344" s="28"/>
      <c r="E344" s="28"/>
      <c r="F344" s="28"/>
      <c r="G344" s="28"/>
    </row>
    <row r="345" spans="2:7" ht="12.75">
      <c r="B345" s="27"/>
      <c r="C345" s="28"/>
      <c r="D345" s="28"/>
      <c r="E345" s="28"/>
      <c r="F345" s="28"/>
      <c r="G345" s="28"/>
    </row>
    <row r="346" spans="2:7" ht="12.75">
      <c r="B346" s="27"/>
      <c r="C346" s="28"/>
      <c r="D346" s="28"/>
      <c r="E346" s="28"/>
      <c r="F346" s="28"/>
      <c r="G346" s="28"/>
    </row>
    <row r="347" spans="2:7" ht="12.75">
      <c r="B347" s="27"/>
      <c r="C347" s="28"/>
      <c r="D347" s="28"/>
      <c r="E347" s="28"/>
      <c r="F347" s="28"/>
      <c r="G347" s="28"/>
    </row>
    <row r="348" spans="2:7" ht="12.75">
      <c r="B348" s="27"/>
      <c r="C348" s="28"/>
      <c r="D348" s="28"/>
      <c r="E348" s="28"/>
      <c r="F348" s="28"/>
      <c r="G348" s="28"/>
    </row>
    <row r="349" spans="2:7" ht="12.75">
      <c r="B349" s="27"/>
      <c r="C349" s="28"/>
      <c r="D349" s="28"/>
      <c r="E349" s="28"/>
      <c r="F349" s="28"/>
      <c r="G349" s="28"/>
    </row>
    <row r="350" spans="2:7" ht="12.75">
      <c r="B350" s="27"/>
      <c r="C350" s="28"/>
      <c r="D350" s="28"/>
      <c r="E350" s="28"/>
      <c r="F350" s="28"/>
      <c r="G350" s="28"/>
    </row>
    <row r="351" spans="2:7" ht="12.75">
      <c r="B351" s="27"/>
      <c r="C351" s="28"/>
      <c r="D351" s="28"/>
      <c r="E351" s="28"/>
      <c r="F351" s="28"/>
      <c r="G351" s="28"/>
    </row>
    <row r="352" spans="2:7" ht="12.75">
      <c r="B352" s="27"/>
      <c r="C352" s="28"/>
      <c r="D352" s="28"/>
      <c r="E352" s="28"/>
      <c r="F352" s="28"/>
      <c r="G352" s="28"/>
    </row>
    <row r="353" spans="2:7" ht="12.75">
      <c r="B353" s="27"/>
      <c r="C353" s="28"/>
      <c r="D353" s="28"/>
      <c r="E353" s="28"/>
      <c r="F353" s="28"/>
      <c r="G353" s="28"/>
    </row>
    <row r="354" spans="2:7" ht="12.75">
      <c r="B354" s="27"/>
      <c r="C354" s="28"/>
      <c r="D354" s="28"/>
      <c r="E354" s="28"/>
      <c r="F354" s="28"/>
      <c r="G354" s="28"/>
    </row>
    <row r="355" spans="2:7" ht="12.75">
      <c r="B355" s="27"/>
      <c r="C355" s="28"/>
      <c r="D355" s="28"/>
      <c r="E355" s="28"/>
      <c r="F355" s="28"/>
      <c r="G355" s="28"/>
    </row>
    <row r="356" spans="2:7" ht="12.75">
      <c r="B356" s="27"/>
      <c r="C356" s="28"/>
      <c r="D356" s="28"/>
      <c r="E356" s="28"/>
      <c r="F356" s="28"/>
      <c r="G356" s="28"/>
    </row>
    <row r="357" spans="2:7" ht="12.75">
      <c r="B357" s="27"/>
      <c r="C357" s="28"/>
      <c r="D357" s="28"/>
      <c r="E357" s="28"/>
      <c r="F357" s="28"/>
      <c r="G357" s="28"/>
    </row>
    <row r="358" spans="2:7" ht="12.75">
      <c r="B358" s="27"/>
      <c r="C358" s="28"/>
      <c r="D358" s="28"/>
      <c r="E358" s="28"/>
      <c r="F358" s="28"/>
      <c r="G358" s="28"/>
    </row>
    <row r="359" spans="2:7" ht="12.75">
      <c r="B359" s="27"/>
      <c r="C359" s="28"/>
      <c r="D359" s="28"/>
      <c r="E359" s="28"/>
      <c r="F359" s="28"/>
      <c r="G359" s="28"/>
    </row>
    <row r="360" spans="2:7" ht="12.75">
      <c r="B360" s="27"/>
      <c r="C360" s="28"/>
      <c r="D360" s="28"/>
      <c r="E360" s="28"/>
      <c r="F360" s="28"/>
      <c r="G360" s="28"/>
    </row>
    <row r="361" spans="2:7" ht="12.75">
      <c r="B361" s="27"/>
      <c r="C361" s="28"/>
      <c r="D361" s="28"/>
      <c r="E361" s="28"/>
      <c r="F361" s="28"/>
      <c r="G361" s="28"/>
    </row>
    <row r="362" spans="2:7" ht="12.75">
      <c r="B362" s="27"/>
      <c r="C362" s="28"/>
      <c r="D362" s="28"/>
      <c r="E362" s="28"/>
      <c r="F362" s="28"/>
      <c r="G362" s="28"/>
    </row>
    <row r="363" spans="2:7" ht="12.75">
      <c r="B363" s="27"/>
      <c r="C363" s="28"/>
      <c r="D363" s="28"/>
      <c r="E363" s="28"/>
      <c r="F363" s="28"/>
      <c r="G363" s="28"/>
    </row>
    <row r="364" spans="2:7" ht="12.75">
      <c r="B364" s="27"/>
      <c r="C364" s="28"/>
      <c r="D364" s="28"/>
      <c r="E364" s="28"/>
      <c r="F364" s="28"/>
      <c r="G364" s="28"/>
    </row>
    <row r="365" spans="2:7" ht="12.75">
      <c r="B365" s="27"/>
      <c r="C365" s="28"/>
      <c r="D365" s="28"/>
      <c r="E365" s="28"/>
      <c r="F365" s="28"/>
      <c r="G365" s="28"/>
    </row>
    <row r="366" spans="2:7" ht="12.75">
      <c r="B366" s="27"/>
      <c r="C366" s="28"/>
      <c r="D366" s="28"/>
      <c r="E366" s="28"/>
      <c r="F366" s="28"/>
      <c r="G366" s="28"/>
    </row>
    <row r="367" spans="2:7" ht="12.75">
      <c r="B367" s="27"/>
      <c r="C367" s="28"/>
      <c r="D367" s="28"/>
      <c r="E367" s="28"/>
      <c r="F367" s="28"/>
      <c r="G367" s="28"/>
    </row>
    <row r="368" spans="2:7" ht="12.75">
      <c r="B368" s="27"/>
      <c r="C368" s="28"/>
      <c r="D368" s="28"/>
      <c r="E368" s="28"/>
      <c r="F368" s="28"/>
      <c r="G368" s="28"/>
    </row>
    <row r="369" spans="2:7" ht="12.75">
      <c r="B369" s="27"/>
      <c r="C369" s="28"/>
      <c r="D369" s="28"/>
      <c r="E369" s="28"/>
      <c r="F369" s="28"/>
      <c r="G369" s="28"/>
    </row>
    <row r="370" spans="2:7" ht="12.75">
      <c r="B370" s="27"/>
      <c r="C370" s="28"/>
      <c r="D370" s="28"/>
      <c r="E370" s="28"/>
      <c r="F370" s="28"/>
      <c r="G370" s="28"/>
    </row>
    <row r="371" spans="2:7" ht="12.75">
      <c r="B371" s="27"/>
      <c r="C371" s="28"/>
      <c r="D371" s="28"/>
      <c r="E371" s="28"/>
      <c r="F371" s="28"/>
      <c r="G371" s="28"/>
    </row>
    <row r="372" spans="2:7" ht="12.75">
      <c r="B372" s="27"/>
      <c r="C372" s="28"/>
      <c r="D372" s="28"/>
      <c r="E372" s="28"/>
      <c r="F372" s="28"/>
      <c r="G372" s="28"/>
    </row>
    <row r="373" spans="2:7" ht="12.75">
      <c r="B373" s="27"/>
      <c r="C373" s="28"/>
      <c r="D373" s="28"/>
      <c r="E373" s="28"/>
      <c r="F373" s="28"/>
      <c r="G373" s="28"/>
    </row>
    <row r="374" spans="2:7" ht="12.75">
      <c r="B374" s="27"/>
      <c r="C374" s="28"/>
      <c r="D374" s="28"/>
      <c r="E374" s="28"/>
      <c r="F374" s="28"/>
      <c r="G374" s="28"/>
    </row>
    <row r="375" spans="2:7" ht="12.75">
      <c r="B375" s="27"/>
      <c r="C375" s="28"/>
      <c r="D375" s="28"/>
      <c r="E375" s="28"/>
      <c r="F375" s="28"/>
      <c r="G375" s="28"/>
    </row>
    <row r="376" spans="2:7" ht="12.75">
      <c r="B376" s="27"/>
      <c r="C376" s="28"/>
      <c r="D376" s="28"/>
      <c r="E376" s="28"/>
      <c r="F376" s="28"/>
      <c r="G376" s="28"/>
    </row>
    <row r="377" spans="2:7" ht="12.75">
      <c r="B377" s="27"/>
      <c r="C377" s="28"/>
      <c r="D377" s="28"/>
      <c r="E377" s="28"/>
      <c r="F377" s="28"/>
      <c r="G377" s="28"/>
    </row>
    <row r="378" spans="2:7" ht="12.75">
      <c r="B378" s="27"/>
      <c r="C378" s="28"/>
      <c r="D378" s="28"/>
      <c r="E378" s="28"/>
      <c r="F378" s="28"/>
      <c r="G378" s="28"/>
    </row>
    <row r="379" spans="2:7" ht="12.75">
      <c r="B379" s="27"/>
      <c r="C379" s="28"/>
      <c r="D379" s="28"/>
      <c r="E379" s="28"/>
      <c r="F379" s="28"/>
      <c r="G379" s="28"/>
    </row>
    <row r="380" spans="2:7" ht="12.75">
      <c r="B380" s="27"/>
      <c r="C380" s="28"/>
      <c r="D380" s="28"/>
      <c r="E380" s="28"/>
      <c r="F380" s="28"/>
      <c r="G380" s="28"/>
    </row>
    <row r="381" spans="2:7" ht="12.75">
      <c r="B381" s="27"/>
      <c r="C381" s="28"/>
      <c r="D381" s="28"/>
      <c r="E381" s="28"/>
      <c r="F381" s="28"/>
      <c r="G381" s="28"/>
    </row>
    <row r="382" spans="2:7" ht="12.75">
      <c r="B382" s="27"/>
      <c r="C382" s="28"/>
      <c r="D382" s="28"/>
      <c r="E382" s="28"/>
      <c r="F382" s="28"/>
      <c r="G382" s="28"/>
    </row>
    <row r="383" spans="2:7" ht="12.75">
      <c r="B383" s="27"/>
      <c r="C383" s="28"/>
      <c r="D383" s="28"/>
      <c r="E383" s="28"/>
      <c r="F383" s="28"/>
      <c r="G383" s="28"/>
    </row>
    <row r="384" spans="2:7" ht="12.75">
      <c r="B384" s="27"/>
      <c r="C384" s="28"/>
      <c r="D384" s="28"/>
      <c r="E384" s="28"/>
      <c r="F384" s="28"/>
      <c r="G384" s="28"/>
    </row>
    <row r="385" spans="2:7" ht="12.75">
      <c r="B385" s="27"/>
      <c r="C385" s="28"/>
      <c r="D385" s="28"/>
      <c r="E385" s="28"/>
      <c r="F385" s="28"/>
      <c r="G385" s="28"/>
    </row>
    <row r="386" spans="2:7" ht="12.75">
      <c r="B386" s="27"/>
      <c r="C386" s="28"/>
      <c r="D386" s="28"/>
      <c r="E386" s="28"/>
      <c r="F386" s="28"/>
      <c r="G386" s="28"/>
    </row>
    <row r="387" spans="2:7" ht="12.75">
      <c r="B387" s="27"/>
      <c r="C387" s="28"/>
      <c r="D387" s="28"/>
      <c r="E387" s="28"/>
      <c r="F387" s="28"/>
      <c r="G387" s="28"/>
    </row>
    <row r="388" spans="2:7" ht="12.75">
      <c r="B388" s="27"/>
      <c r="C388" s="28"/>
      <c r="D388" s="28"/>
      <c r="E388" s="28"/>
      <c r="F388" s="28"/>
      <c r="G388" s="28"/>
    </row>
    <row r="389" spans="2:7" ht="12.75">
      <c r="B389" s="27"/>
      <c r="C389" s="28"/>
      <c r="D389" s="28"/>
      <c r="E389" s="28"/>
      <c r="F389" s="28"/>
      <c r="G389" s="28"/>
    </row>
    <row r="390" spans="2:7" ht="12.75">
      <c r="B390" s="27"/>
      <c r="C390" s="28"/>
      <c r="D390" s="28"/>
      <c r="E390" s="28"/>
      <c r="F390" s="28"/>
      <c r="G390" s="28"/>
    </row>
    <row r="391" spans="2:7" ht="12.75">
      <c r="B391" s="27"/>
      <c r="C391" s="28"/>
      <c r="D391" s="28"/>
      <c r="E391" s="28"/>
      <c r="F391" s="28"/>
      <c r="G391" s="28"/>
    </row>
    <row r="392" spans="2:7" ht="12.75">
      <c r="B392" s="27"/>
      <c r="C392" s="28"/>
      <c r="D392" s="28"/>
      <c r="E392" s="28"/>
      <c r="F392" s="28"/>
      <c r="G392" s="28"/>
    </row>
    <row r="393" spans="2:7" ht="12.75">
      <c r="B393" s="27"/>
      <c r="C393" s="28"/>
      <c r="D393" s="28"/>
      <c r="E393" s="28"/>
      <c r="F393" s="28"/>
      <c r="G393" s="28"/>
    </row>
    <row r="394" spans="2:7" ht="12.75">
      <c r="B394" s="27"/>
      <c r="C394" s="28"/>
      <c r="D394" s="28"/>
      <c r="E394" s="28"/>
      <c r="F394" s="28"/>
      <c r="G394" s="28"/>
    </row>
    <row r="395" spans="2:7" ht="12.75">
      <c r="B395" s="27"/>
      <c r="C395" s="28"/>
      <c r="D395" s="28"/>
      <c r="E395" s="28"/>
      <c r="F395" s="28"/>
      <c r="G395" s="28"/>
    </row>
    <row r="396" spans="2:7" ht="12.75">
      <c r="B396" s="27"/>
      <c r="C396" s="28"/>
      <c r="D396" s="28"/>
      <c r="E396" s="28"/>
      <c r="F396" s="28"/>
      <c r="G396" s="28"/>
    </row>
    <row r="397" spans="2:7" ht="12.75">
      <c r="B397" s="27"/>
      <c r="C397" s="28"/>
      <c r="D397" s="28"/>
      <c r="E397" s="28"/>
      <c r="F397" s="28"/>
      <c r="G397" s="28"/>
    </row>
    <row r="398" spans="2:7" ht="12.75">
      <c r="B398" s="27"/>
      <c r="C398" s="28"/>
      <c r="D398" s="28"/>
      <c r="E398" s="28"/>
      <c r="F398" s="28"/>
      <c r="G398" s="28"/>
    </row>
    <row r="399" spans="2:7" ht="12.75">
      <c r="B399" s="27"/>
      <c r="C399" s="28"/>
      <c r="D399" s="28"/>
      <c r="E399" s="28"/>
      <c r="F399" s="28"/>
      <c r="G399" s="28"/>
    </row>
    <row r="400" spans="2:7" ht="12.75">
      <c r="B400" s="27"/>
      <c r="C400" s="28"/>
      <c r="D400" s="28"/>
      <c r="E400" s="28"/>
      <c r="F400" s="28"/>
      <c r="G400" s="28"/>
    </row>
    <row r="401" spans="2:7" ht="12.75">
      <c r="B401" s="27"/>
      <c r="C401" s="28"/>
      <c r="D401" s="28"/>
      <c r="E401" s="28"/>
      <c r="F401" s="28"/>
      <c r="G401" s="28"/>
    </row>
    <row r="402" spans="2:7" ht="12.75">
      <c r="B402" s="27"/>
      <c r="C402" s="28"/>
      <c r="D402" s="28"/>
      <c r="E402" s="28"/>
      <c r="F402" s="28"/>
      <c r="G402" s="28"/>
    </row>
    <row r="403" spans="2:7" ht="12.75">
      <c r="B403" s="27"/>
      <c r="C403" s="28"/>
      <c r="D403" s="28"/>
      <c r="E403" s="28"/>
      <c r="F403" s="28"/>
      <c r="G403" s="28"/>
    </row>
    <row r="404" spans="2:7" ht="12.75">
      <c r="B404" s="27"/>
      <c r="C404" s="28"/>
      <c r="D404" s="28"/>
      <c r="E404" s="28"/>
      <c r="F404" s="28"/>
      <c r="G404" s="28"/>
    </row>
    <row r="405" spans="2:7" ht="12.75">
      <c r="B405" s="27"/>
      <c r="C405" s="28"/>
      <c r="D405" s="28"/>
      <c r="E405" s="28"/>
      <c r="F405" s="28"/>
      <c r="G405" s="28"/>
    </row>
    <row r="406" spans="2:7" ht="12.75">
      <c r="B406" s="27"/>
      <c r="C406" s="28"/>
      <c r="D406" s="28"/>
      <c r="E406" s="28"/>
      <c r="F406" s="28"/>
      <c r="G406" s="28"/>
    </row>
    <row r="407" spans="2:7" ht="12.75">
      <c r="B407" s="27"/>
      <c r="C407" s="28"/>
      <c r="D407" s="28"/>
      <c r="E407" s="28"/>
      <c r="F407" s="28"/>
      <c r="G407" s="28"/>
    </row>
    <row r="408" spans="2:7" ht="12.75">
      <c r="B408" s="27"/>
      <c r="C408" s="28"/>
      <c r="D408" s="28"/>
      <c r="E408" s="28"/>
      <c r="F408" s="28"/>
      <c r="G408" s="28"/>
    </row>
    <row r="409" spans="2:7" ht="12.75">
      <c r="B409" s="27"/>
      <c r="C409" s="28"/>
      <c r="D409" s="28"/>
      <c r="E409" s="28"/>
      <c r="F409" s="28"/>
      <c r="G409" s="28"/>
    </row>
    <row r="410" spans="2:7" ht="12.75">
      <c r="B410" s="27"/>
      <c r="C410" s="28"/>
      <c r="D410" s="28"/>
      <c r="E410" s="28"/>
      <c r="F410" s="28"/>
      <c r="G410" s="28"/>
    </row>
    <row r="411" spans="2:7" ht="12.75">
      <c r="B411" s="27"/>
      <c r="C411" s="28"/>
      <c r="D411" s="28"/>
      <c r="E411" s="28"/>
      <c r="F411" s="28"/>
      <c r="G411" s="28"/>
    </row>
    <row r="412" spans="2:7" ht="12.75">
      <c r="B412" s="27"/>
      <c r="C412" s="28"/>
      <c r="D412" s="28"/>
      <c r="E412" s="28"/>
      <c r="F412" s="28"/>
      <c r="G412" s="28"/>
    </row>
    <row r="413" spans="2:7" ht="12.75">
      <c r="B413" s="27"/>
      <c r="C413" s="28"/>
      <c r="D413" s="28"/>
      <c r="E413" s="28"/>
      <c r="F413" s="28"/>
      <c r="G413" s="28"/>
    </row>
    <row r="414" spans="2:7" ht="12.75">
      <c r="B414" s="27"/>
      <c r="C414" s="28"/>
      <c r="D414" s="28"/>
      <c r="E414" s="28"/>
      <c r="F414" s="28"/>
      <c r="G414" s="28"/>
    </row>
    <row r="415" spans="2:7" ht="12.75">
      <c r="B415" s="27"/>
      <c r="C415" s="28"/>
      <c r="D415" s="28"/>
      <c r="E415" s="28"/>
      <c r="F415" s="28"/>
      <c r="G415" s="28"/>
    </row>
    <row r="416" spans="2:7" ht="12.75">
      <c r="B416" s="27"/>
      <c r="C416" s="28"/>
      <c r="D416" s="28"/>
      <c r="E416" s="28"/>
      <c r="F416" s="28"/>
      <c r="G416" s="28"/>
    </row>
    <row r="417" spans="2:7" ht="12.75">
      <c r="B417" s="27"/>
      <c r="C417" s="28"/>
      <c r="D417" s="28"/>
      <c r="E417" s="28"/>
      <c r="F417" s="28"/>
      <c r="G417" s="28"/>
    </row>
    <row r="418" spans="2:7" ht="12.75">
      <c r="B418" s="27"/>
      <c r="C418" s="28"/>
      <c r="D418" s="28"/>
      <c r="E418" s="28"/>
      <c r="F418" s="28"/>
      <c r="G418" s="28"/>
    </row>
    <row r="419" spans="2:7" ht="12.75">
      <c r="B419" s="27"/>
      <c r="C419" s="28"/>
      <c r="D419" s="28"/>
      <c r="E419" s="28"/>
      <c r="F419" s="28"/>
      <c r="G419" s="28"/>
    </row>
    <row r="420" spans="2:7" ht="12.75">
      <c r="B420" s="27"/>
      <c r="C420" s="28"/>
      <c r="D420" s="28"/>
      <c r="E420" s="28"/>
      <c r="F420" s="28"/>
      <c r="G420" s="28"/>
    </row>
    <row r="421" spans="2:7" ht="12.75">
      <c r="B421" s="27"/>
      <c r="C421" s="28"/>
      <c r="D421" s="28"/>
      <c r="E421" s="28"/>
      <c r="F421" s="28"/>
      <c r="G421" s="28"/>
    </row>
    <row r="422" spans="2:7" ht="12.75">
      <c r="B422" s="27"/>
      <c r="C422" s="28"/>
      <c r="D422" s="28"/>
      <c r="E422" s="28"/>
      <c r="F422" s="28"/>
      <c r="G422" s="28"/>
    </row>
    <row r="423" spans="2:7" ht="12.75">
      <c r="B423" s="27"/>
      <c r="C423" s="28"/>
      <c r="D423" s="28"/>
      <c r="E423" s="28"/>
      <c r="F423" s="28"/>
      <c r="G423" s="28"/>
    </row>
    <row r="424" spans="2:7" ht="12.75">
      <c r="B424" s="27"/>
      <c r="C424" s="28"/>
      <c r="D424" s="28"/>
      <c r="E424" s="28"/>
      <c r="F424" s="28"/>
      <c r="G424" s="28"/>
    </row>
    <row r="425" spans="2:7" ht="12.75">
      <c r="B425" s="27"/>
      <c r="C425" s="28"/>
      <c r="D425" s="28"/>
      <c r="E425" s="28"/>
      <c r="F425" s="28"/>
      <c r="G425" s="28"/>
    </row>
    <row r="426" spans="2:7" ht="12.75">
      <c r="B426" s="27"/>
      <c r="C426" s="28"/>
      <c r="D426" s="28"/>
      <c r="E426" s="28"/>
      <c r="F426" s="28"/>
      <c r="G426" s="28"/>
    </row>
    <row r="427" spans="2:7" ht="12.75">
      <c r="B427" s="27"/>
      <c r="C427" s="28"/>
      <c r="D427" s="28"/>
      <c r="E427" s="28"/>
      <c r="F427" s="28"/>
      <c r="G427" s="28"/>
    </row>
    <row r="428" spans="2:7" ht="12.75">
      <c r="B428" s="27"/>
      <c r="C428" s="28"/>
      <c r="D428" s="28"/>
      <c r="E428" s="28"/>
      <c r="F428" s="28"/>
      <c r="G428" s="28"/>
    </row>
    <row r="429" spans="2:7" ht="12.75">
      <c r="B429" s="27"/>
      <c r="C429" s="28"/>
      <c r="D429" s="28"/>
      <c r="E429" s="28"/>
      <c r="F429" s="28"/>
      <c r="G429" s="28"/>
    </row>
    <row r="430" spans="2:7" ht="12.75">
      <c r="B430" s="27"/>
      <c r="C430" s="28"/>
      <c r="D430" s="28"/>
      <c r="E430" s="28"/>
      <c r="F430" s="28"/>
      <c r="G430" s="28"/>
    </row>
    <row r="431" spans="2:7" ht="12.75">
      <c r="B431" s="27"/>
      <c r="C431" s="28"/>
      <c r="D431" s="28"/>
      <c r="E431" s="28"/>
      <c r="F431" s="28"/>
      <c r="G431" s="28"/>
    </row>
    <row r="432" spans="2:7" ht="12.75">
      <c r="B432" s="27"/>
      <c r="C432" s="28"/>
      <c r="D432" s="28"/>
      <c r="E432" s="28"/>
      <c r="F432" s="28"/>
      <c r="G432" s="28"/>
    </row>
    <row r="433" spans="2:7" ht="12.75">
      <c r="B433" s="27"/>
      <c r="C433" s="28"/>
      <c r="D433" s="28"/>
      <c r="E433" s="28"/>
      <c r="F433" s="28"/>
      <c r="G433" s="28"/>
    </row>
    <row r="434" spans="2:7" ht="12.75">
      <c r="B434" s="27"/>
      <c r="C434" s="28"/>
      <c r="D434" s="28"/>
      <c r="E434" s="28"/>
      <c r="F434" s="28"/>
      <c r="G434" s="28"/>
    </row>
    <row r="435" spans="2:7" ht="12.75">
      <c r="B435" s="27"/>
      <c r="C435" s="28"/>
      <c r="D435" s="28"/>
      <c r="E435" s="28"/>
      <c r="F435" s="28"/>
      <c r="G435" s="28"/>
    </row>
    <row r="436" spans="2:7" ht="12.75">
      <c r="B436" s="27"/>
      <c r="C436" s="28"/>
      <c r="D436" s="28"/>
      <c r="E436" s="28"/>
      <c r="F436" s="28"/>
      <c r="G436" s="28"/>
    </row>
    <row r="437" spans="2:7" ht="12.75">
      <c r="B437" s="27"/>
      <c r="C437" s="28"/>
      <c r="D437" s="28"/>
      <c r="E437" s="28"/>
      <c r="F437" s="28"/>
      <c r="G437" s="28"/>
    </row>
    <row r="438" spans="2:7" ht="12.75">
      <c r="B438" s="27"/>
      <c r="C438" s="28"/>
      <c r="D438" s="28"/>
      <c r="E438" s="28"/>
      <c r="F438" s="28"/>
      <c r="G438" s="28"/>
    </row>
    <row r="439" spans="2:7" ht="12.75">
      <c r="B439" s="27"/>
      <c r="C439" s="28"/>
      <c r="D439" s="28"/>
      <c r="E439" s="28"/>
      <c r="F439" s="28"/>
      <c r="G439" s="28"/>
    </row>
    <row r="440" spans="2:7" ht="12.75">
      <c r="B440" s="27"/>
      <c r="C440" s="28"/>
      <c r="D440" s="28"/>
      <c r="E440" s="28"/>
      <c r="F440" s="28"/>
      <c r="G440" s="28"/>
    </row>
    <row r="441" spans="2:7" ht="12.75">
      <c r="B441" s="27"/>
      <c r="C441" s="28"/>
      <c r="D441" s="28"/>
      <c r="E441" s="28"/>
      <c r="F441" s="28"/>
      <c r="G441" s="28"/>
    </row>
    <row r="442" spans="2:7" ht="12.75">
      <c r="B442" s="27"/>
      <c r="C442" s="28"/>
      <c r="D442" s="28"/>
      <c r="E442" s="28"/>
      <c r="F442" s="28"/>
      <c r="G442" s="28"/>
    </row>
    <row r="443" spans="2:7" ht="12.75">
      <c r="B443" s="27"/>
      <c r="C443" s="28"/>
      <c r="D443" s="28"/>
      <c r="E443" s="28"/>
      <c r="F443" s="28"/>
      <c r="G443" s="28"/>
    </row>
    <row r="444" spans="2:7" ht="12.75">
      <c r="B444" s="27"/>
      <c r="C444" s="28"/>
      <c r="D444" s="28"/>
      <c r="E444" s="28"/>
      <c r="F444" s="28"/>
      <c r="G444" s="28"/>
    </row>
    <row r="445" spans="2:7" ht="12.75">
      <c r="B445" s="27"/>
      <c r="C445" s="28"/>
      <c r="D445" s="28"/>
      <c r="E445" s="28"/>
      <c r="F445" s="28"/>
      <c r="G445" s="28"/>
    </row>
    <row r="446" spans="2:7" ht="12.75">
      <c r="B446" s="27"/>
      <c r="C446" s="28"/>
      <c r="D446" s="28"/>
      <c r="E446" s="28"/>
      <c r="F446" s="28"/>
      <c r="G446" s="28"/>
    </row>
    <row r="447" spans="2:7" ht="12.75">
      <c r="B447" s="27"/>
      <c r="C447" s="28"/>
      <c r="D447" s="28"/>
      <c r="E447" s="28"/>
      <c r="F447" s="28"/>
      <c r="G447" s="28"/>
    </row>
    <row r="448" spans="2:7" ht="12.75">
      <c r="B448" s="27"/>
      <c r="C448" s="28"/>
      <c r="D448" s="28"/>
      <c r="E448" s="28"/>
      <c r="F448" s="28"/>
      <c r="G448" s="28"/>
    </row>
    <row r="449" spans="2:7" ht="12.75">
      <c r="B449" s="27"/>
      <c r="C449" s="28"/>
      <c r="D449" s="28"/>
      <c r="E449" s="28"/>
      <c r="F449" s="28"/>
      <c r="G449" s="28"/>
    </row>
    <row r="450" spans="2:7" ht="12.75">
      <c r="B450" s="27"/>
      <c r="C450" s="28"/>
      <c r="D450" s="28"/>
      <c r="E450" s="28"/>
      <c r="F450" s="28"/>
      <c r="G450" s="28"/>
    </row>
    <row r="451" spans="2:7" ht="12.75">
      <c r="B451" s="27"/>
      <c r="C451" s="28"/>
      <c r="D451" s="28"/>
      <c r="E451" s="28"/>
      <c r="F451" s="28"/>
      <c r="G451" s="28"/>
    </row>
    <row r="452" spans="2:7" ht="12.75">
      <c r="B452" s="27"/>
      <c r="C452" s="28"/>
      <c r="D452" s="28"/>
      <c r="E452" s="28"/>
      <c r="F452" s="28"/>
      <c r="G452" s="28"/>
    </row>
    <row r="453" spans="2:7" ht="12.75">
      <c r="B453" s="27"/>
      <c r="C453" s="28"/>
      <c r="D453" s="28"/>
      <c r="E453" s="28"/>
      <c r="F453" s="28"/>
      <c r="G453" s="28"/>
    </row>
    <row r="454" spans="2:7" ht="12.75">
      <c r="B454" s="27"/>
      <c r="C454" s="28"/>
      <c r="D454" s="28"/>
      <c r="E454" s="28"/>
      <c r="F454" s="28"/>
      <c r="G454" s="28"/>
    </row>
    <row r="455" spans="2:7" ht="12.75">
      <c r="B455" s="27"/>
      <c r="C455" s="28"/>
      <c r="D455" s="28"/>
      <c r="E455" s="28"/>
      <c r="F455" s="28"/>
      <c r="G455" s="28"/>
    </row>
    <row r="456" spans="2:7" ht="12.75">
      <c r="B456" s="27"/>
      <c r="C456" s="28"/>
      <c r="D456" s="28"/>
      <c r="E456" s="28"/>
      <c r="F456" s="28"/>
      <c r="G456" s="28"/>
    </row>
    <row r="457" spans="2:7" ht="12.75">
      <c r="B457" s="27"/>
      <c r="C457" s="28"/>
      <c r="D457" s="28"/>
      <c r="E457" s="28"/>
      <c r="F457" s="28"/>
      <c r="G457" s="28"/>
    </row>
    <row r="458" spans="2:7" ht="12.75">
      <c r="B458" s="27"/>
      <c r="C458" s="28"/>
      <c r="D458" s="28"/>
      <c r="E458" s="28"/>
      <c r="F458" s="28"/>
      <c r="G458" s="28"/>
    </row>
    <row r="459" spans="2:7" ht="12.75">
      <c r="B459" s="27"/>
      <c r="C459" s="28"/>
      <c r="D459" s="28"/>
      <c r="E459" s="28"/>
      <c r="F459" s="28"/>
      <c r="G459" s="28"/>
    </row>
    <row r="460" spans="2:7" ht="12.75">
      <c r="B460" s="27"/>
      <c r="C460" s="28"/>
      <c r="D460" s="28"/>
      <c r="E460" s="28"/>
      <c r="F460" s="28"/>
      <c r="G460" s="28"/>
    </row>
    <row r="461" spans="2:7" ht="12.75">
      <c r="B461" s="27"/>
      <c r="C461" s="28"/>
      <c r="D461" s="28"/>
      <c r="E461" s="28"/>
      <c r="F461" s="28"/>
      <c r="G461" s="28"/>
    </row>
    <row r="462" spans="2:7" ht="12.75">
      <c r="B462" s="27"/>
      <c r="C462" s="28"/>
      <c r="D462" s="28"/>
      <c r="E462" s="28"/>
      <c r="F462" s="28"/>
      <c r="G462" s="28"/>
    </row>
    <row r="463" spans="2:7" ht="12.75">
      <c r="B463" s="27"/>
      <c r="C463" s="28"/>
      <c r="D463" s="28"/>
      <c r="E463" s="28"/>
      <c r="F463" s="28"/>
      <c r="G463" s="28"/>
    </row>
    <row r="464" spans="2:7" ht="12.75">
      <c r="B464" s="27"/>
      <c r="C464" s="28"/>
      <c r="D464" s="28"/>
      <c r="E464" s="28"/>
      <c r="F464" s="28"/>
      <c r="G464" s="28"/>
    </row>
    <row r="465" spans="2:7" ht="12.75">
      <c r="B465" s="27"/>
      <c r="C465" s="28"/>
      <c r="D465" s="28"/>
      <c r="E465" s="28"/>
      <c r="F465" s="28"/>
      <c r="G465" s="28"/>
    </row>
    <row r="466" spans="2:7" ht="12.75">
      <c r="B466" s="27"/>
      <c r="C466" s="28"/>
      <c r="D466" s="28"/>
      <c r="E466" s="28"/>
      <c r="F466" s="28"/>
      <c r="G466" s="28"/>
    </row>
    <row r="467" spans="2:7" ht="12.75">
      <c r="B467" s="27"/>
      <c r="C467" s="28"/>
      <c r="D467" s="28"/>
      <c r="E467" s="28"/>
      <c r="F467" s="28"/>
      <c r="G467" s="28"/>
    </row>
    <row r="468" spans="2:7" ht="12.75">
      <c r="B468" s="27"/>
      <c r="C468" s="28"/>
      <c r="D468" s="28"/>
      <c r="E468" s="28"/>
      <c r="F468" s="28"/>
      <c r="G468" s="28"/>
    </row>
    <row r="469" spans="2:7" ht="12.75">
      <c r="B469" s="27"/>
      <c r="C469" s="28"/>
      <c r="D469" s="28"/>
      <c r="E469" s="28"/>
      <c r="F469" s="28"/>
      <c r="G469" s="28"/>
    </row>
    <row r="470" spans="2:7" ht="12.75">
      <c r="B470" s="27"/>
      <c r="C470" s="28"/>
      <c r="D470" s="28"/>
      <c r="E470" s="28"/>
      <c r="F470" s="28"/>
      <c r="G470" s="28"/>
    </row>
    <row r="471" spans="2:7" ht="12.75">
      <c r="B471" s="27"/>
      <c r="C471" s="28"/>
      <c r="D471" s="28"/>
      <c r="E471" s="28"/>
      <c r="F471" s="28"/>
      <c r="G471" s="28"/>
    </row>
    <row r="472" spans="2:7" ht="12.75">
      <c r="B472" s="27"/>
      <c r="C472" s="28"/>
      <c r="D472" s="28"/>
      <c r="E472" s="28"/>
      <c r="F472" s="28"/>
      <c r="G472" s="28"/>
    </row>
    <row r="473" spans="2:7" ht="12.75">
      <c r="B473" s="27"/>
      <c r="C473" s="28"/>
      <c r="D473" s="28"/>
      <c r="E473" s="28"/>
      <c r="F473" s="28"/>
      <c r="G473" s="28"/>
    </row>
    <row r="474" spans="2:7" ht="12.75">
      <c r="B474" s="27"/>
      <c r="C474" s="28"/>
      <c r="D474" s="28"/>
      <c r="E474" s="28"/>
      <c r="F474" s="28"/>
      <c r="G474" s="28"/>
    </row>
    <row r="475" spans="2:7" ht="12.75">
      <c r="B475" s="27"/>
      <c r="C475" s="28"/>
      <c r="D475" s="28"/>
      <c r="E475" s="28"/>
      <c r="F475" s="28"/>
      <c r="G475" s="28"/>
    </row>
    <row r="476" spans="2:7" ht="12.75">
      <c r="B476" s="27"/>
      <c r="C476" s="28"/>
      <c r="D476" s="28"/>
      <c r="E476" s="28"/>
      <c r="F476" s="28"/>
      <c r="G476" s="28"/>
    </row>
    <row r="477" spans="2:7" ht="12.75">
      <c r="B477" s="27"/>
      <c r="C477" s="28"/>
      <c r="D477" s="28"/>
      <c r="E477" s="28"/>
      <c r="F477" s="28"/>
      <c r="G477" s="28"/>
    </row>
    <row r="478" spans="2:7" ht="12.75">
      <c r="B478" s="27"/>
      <c r="C478" s="28"/>
      <c r="D478" s="28"/>
      <c r="E478" s="28"/>
      <c r="F478" s="28"/>
      <c r="G478" s="28"/>
    </row>
    <row r="479" spans="2:7" ht="12.75">
      <c r="B479" s="27"/>
      <c r="C479" s="28"/>
      <c r="D479" s="28"/>
      <c r="E479" s="28"/>
      <c r="F479" s="28"/>
      <c r="G479" s="28"/>
    </row>
    <row r="480" spans="2:7" ht="12.75">
      <c r="B480" s="27"/>
      <c r="C480" s="28"/>
      <c r="D480" s="28"/>
      <c r="E480" s="28"/>
      <c r="F480" s="28"/>
      <c r="G480" s="28"/>
    </row>
    <row r="481" spans="2:7" ht="12.75">
      <c r="B481" s="27"/>
      <c r="C481" s="28"/>
      <c r="D481" s="28"/>
      <c r="E481" s="28"/>
      <c r="F481" s="28"/>
      <c r="G481" s="28"/>
    </row>
    <row r="482" spans="2:7" ht="12.75">
      <c r="B482" s="27"/>
      <c r="C482" s="28"/>
      <c r="D482" s="28"/>
      <c r="E482" s="28"/>
      <c r="F482" s="28"/>
      <c r="G482" s="28"/>
    </row>
    <row r="483" spans="2:7" ht="12.75">
      <c r="B483" s="27"/>
      <c r="C483" s="28"/>
      <c r="D483" s="28"/>
      <c r="E483" s="28"/>
      <c r="F483" s="28"/>
      <c r="G483" s="28"/>
    </row>
    <row r="484" spans="2:7" ht="12.75">
      <c r="B484" s="27"/>
      <c r="C484" s="28"/>
      <c r="D484" s="28"/>
      <c r="E484" s="28"/>
      <c r="F484" s="28"/>
      <c r="G484" s="28"/>
    </row>
    <row r="485" spans="2:7" ht="12.75">
      <c r="B485" s="27"/>
      <c r="C485" s="28"/>
      <c r="D485" s="28"/>
      <c r="E485" s="28"/>
      <c r="F485" s="28"/>
      <c r="G485" s="28"/>
    </row>
    <row r="486" spans="2:7" ht="12.75">
      <c r="B486" s="27"/>
      <c r="C486" s="28"/>
      <c r="D486" s="28"/>
      <c r="E486" s="28"/>
      <c r="F486" s="28"/>
      <c r="G486" s="28"/>
    </row>
    <row r="487" spans="2:7" ht="12.75">
      <c r="B487" s="27"/>
      <c r="C487" s="28"/>
      <c r="D487" s="28"/>
      <c r="E487" s="28"/>
      <c r="F487" s="28"/>
      <c r="G487" s="28"/>
    </row>
    <row r="488" spans="2:7" ht="12.75">
      <c r="B488" s="27"/>
      <c r="C488" s="28"/>
      <c r="D488" s="28"/>
      <c r="E488" s="28"/>
      <c r="F488" s="28"/>
      <c r="G488" s="28"/>
    </row>
    <row r="489" spans="2:7" ht="12.75">
      <c r="B489" s="27"/>
      <c r="C489" s="28"/>
      <c r="D489" s="28"/>
      <c r="E489" s="28"/>
      <c r="F489" s="28"/>
      <c r="G489" s="28"/>
    </row>
    <row r="490" spans="2:7" ht="12.75">
      <c r="B490" s="27"/>
      <c r="C490" s="28"/>
      <c r="D490" s="28"/>
      <c r="E490" s="28"/>
      <c r="F490" s="28"/>
      <c r="G490" s="28"/>
    </row>
    <row r="491" spans="2:7" ht="12.75">
      <c r="B491" s="27"/>
      <c r="C491" s="28"/>
      <c r="D491" s="28"/>
      <c r="E491" s="28"/>
      <c r="F491" s="28"/>
      <c r="G491" s="28"/>
    </row>
    <row r="492" spans="2:7" ht="12.75">
      <c r="B492" s="27"/>
      <c r="C492" s="28"/>
      <c r="D492" s="28"/>
      <c r="E492" s="28"/>
      <c r="F492" s="28"/>
      <c r="G492" s="28"/>
    </row>
    <row r="493" spans="2:7" ht="12.75">
      <c r="B493" s="27"/>
      <c r="C493" s="28"/>
      <c r="D493" s="28"/>
      <c r="E493" s="28"/>
      <c r="F493" s="28"/>
      <c r="G493" s="28"/>
    </row>
    <row r="494" spans="2:7" ht="12.75">
      <c r="B494" s="27"/>
      <c r="C494" s="28"/>
      <c r="D494" s="28"/>
      <c r="E494" s="28"/>
      <c r="F494" s="28"/>
      <c r="G494" s="28"/>
    </row>
    <row r="495" spans="2:7" ht="12.75">
      <c r="B495" s="27"/>
      <c r="C495" s="28"/>
      <c r="D495" s="28"/>
      <c r="E495" s="28"/>
      <c r="F495" s="28"/>
      <c r="G495" s="28"/>
    </row>
    <row r="496" spans="2:7" ht="12.75">
      <c r="B496" s="27"/>
      <c r="C496" s="28"/>
      <c r="D496" s="28"/>
      <c r="E496" s="28"/>
      <c r="F496" s="28"/>
      <c r="G496" s="28"/>
    </row>
    <row r="497" spans="2:7" ht="12.75">
      <c r="B497" s="27"/>
      <c r="C497" s="28"/>
      <c r="D497" s="28"/>
      <c r="E497" s="28"/>
      <c r="F497" s="28"/>
      <c r="G497" s="28"/>
    </row>
    <row r="498" spans="2:7" ht="12.75">
      <c r="B498" s="27"/>
      <c r="C498" s="28"/>
      <c r="D498" s="28"/>
      <c r="E498" s="28"/>
      <c r="F498" s="28"/>
      <c r="G498" s="28"/>
    </row>
    <row r="499" spans="2:7" ht="12.75">
      <c r="B499" s="27"/>
      <c r="C499" s="28"/>
      <c r="D499" s="28"/>
      <c r="E499" s="28"/>
      <c r="F499" s="28"/>
      <c r="G499" s="28"/>
    </row>
    <row r="500" spans="2:7" ht="12.75">
      <c r="B500" s="27"/>
      <c r="C500" s="28"/>
      <c r="D500" s="28"/>
      <c r="E500" s="28"/>
      <c r="F500" s="28"/>
      <c r="G500" s="28"/>
    </row>
    <row r="501" spans="2:7" ht="12.75">
      <c r="B501" s="27"/>
      <c r="C501" s="28"/>
      <c r="D501" s="28"/>
      <c r="E501" s="28"/>
      <c r="F501" s="28"/>
      <c r="G501" s="28"/>
    </row>
    <row r="502" spans="2:7" ht="12.75">
      <c r="B502" s="27"/>
      <c r="C502" s="28"/>
      <c r="D502" s="28"/>
      <c r="E502" s="28"/>
      <c r="F502" s="28"/>
      <c r="G502" s="28"/>
    </row>
    <row r="503" spans="2:7" ht="12.75">
      <c r="B503" s="27"/>
      <c r="C503" s="28"/>
      <c r="D503" s="28"/>
      <c r="E503" s="28"/>
      <c r="F503" s="28"/>
      <c r="G503" s="28"/>
    </row>
    <row r="504" spans="2:7" ht="12.75">
      <c r="B504" s="27"/>
      <c r="C504" s="28"/>
      <c r="D504" s="28"/>
      <c r="E504" s="28"/>
      <c r="F504" s="28"/>
      <c r="G504" s="28"/>
    </row>
    <row r="505" spans="2:7" ht="12.75">
      <c r="B505" s="27"/>
      <c r="C505" s="28"/>
      <c r="D505" s="28"/>
      <c r="E505" s="28"/>
      <c r="F505" s="28"/>
      <c r="G505" s="28"/>
    </row>
    <row r="506" spans="2:7" ht="12.75">
      <c r="B506" s="27"/>
      <c r="C506" s="28"/>
      <c r="D506" s="28"/>
      <c r="E506" s="28"/>
      <c r="F506" s="28"/>
      <c r="G506" s="28"/>
    </row>
    <row r="507" spans="2:7" ht="12.75">
      <c r="B507" s="27"/>
      <c r="C507" s="28"/>
      <c r="D507" s="28"/>
      <c r="E507" s="28"/>
      <c r="F507" s="28"/>
      <c r="G507" s="28"/>
    </row>
    <row r="508" spans="2:7" ht="12.75">
      <c r="B508" s="27"/>
      <c r="C508" s="28"/>
      <c r="D508" s="28"/>
      <c r="E508" s="28"/>
      <c r="F508" s="28"/>
      <c r="G508" s="28"/>
    </row>
    <row r="509" spans="2:7" ht="12.75">
      <c r="B509" s="27"/>
      <c r="C509" s="28"/>
      <c r="D509" s="28"/>
      <c r="E509" s="28"/>
      <c r="F509" s="28"/>
      <c r="G509" s="28"/>
    </row>
    <row r="510" spans="2:7" ht="12.75">
      <c r="B510" s="27"/>
      <c r="C510" s="28"/>
      <c r="D510" s="28"/>
      <c r="E510" s="28"/>
      <c r="F510" s="28"/>
      <c r="G510" s="28"/>
    </row>
    <row r="511" spans="2:7" ht="12.75">
      <c r="B511" s="27"/>
      <c r="C511" s="28"/>
      <c r="D511" s="28"/>
      <c r="E511" s="28"/>
      <c r="F511" s="28"/>
      <c r="G511" s="28"/>
    </row>
    <row r="512" spans="2:7" ht="12.75">
      <c r="B512" s="27"/>
      <c r="C512" s="28"/>
      <c r="D512" s="28"/>
      <c r="E512" s="28"/>
      <c r="F512" s="28"/>
      <c r="G512" s="28"/>
    </row>
    <row r="513" spans="2:7" ht="12.75">
      <c r="B513" s="27"/>
      <c r="C513" s="28"/>
      <c r="D513" s="28"/>
      <c r="E513" s="28"/>
      <c r="F513" s="28"/>
      <c r="G513" s="28"/>
    </row>
    <row r="514" spans="2:7" ht="12.75">
      <c r="B514" s="27"/>
      <c r="C514" s="28"/>
      <c r="D514" s="28"/>
      <c r="E514" s="28"/>
      <c r="F514" s="28"/>
      <c r="G514" s="28"/>
    </row>
    <row r="515" spans="2:7" ht="12.75">
      <c r="B515" s="27"/>
      <c r="C515" s="28"/>
      <c r="D515" s="28"/>
      <c r="E515" s="28"/>
      <c r="F515" s="28"/>
      <c r="G515" s="28"/>
    </row>
    <row r="516" spans="2:7" ht="12.75">
      <c r="B516" s="27"/>
      <c r="C516" s="28"/>
      <c r="D516" s="28"/>
      <c r="E516" s="28"/>
      <c r="F516" s="28"/>
      <c r="G516" s="28"/>
    </row>
    <row r="517" spans="2:7" ht="12.75">
      <c r="B517" s="27"/>
      <c r="C517" s="28"/>
      <c r="D517" s="28"/>
      <c r="E517" s="28"/>
      <c r="F517" s="28"/>
      <c r="G517" s="28"/>
    </row>
    <row r="518" spans="2:7" ht="12.75">
      <c r="B518" s="27"/>
      <c r="C518" s="28"/>
      <c r="D518" s="28"/>
      <c r="E518" s="28"/>
      <c r="F518" s="28"/>
      <c r="G518" s="28"/>
    </row>
    <row r="519" spans="2:7" ht="12.75">
      <c r="B519" s="27"/>
      <c r="C519" s="28"/>
      <c r="D519" s="28"/>
      <c r="E519" s="28"/>
      <c r="F519" s="28"/>
      <c r="G519" s="28"/>
    </row>
    <row r="520" spans="2:7" ht="12.75">
      <c r="B520" s="27"/>
      <c r="C520" s="28"/>
      <c r="D520" s="28"/>
      <c r="E520" s="28"/>
      <c r="F520" s="28"/>
      <c r="G520" s="28"/>
    </row>
    <row r="521" spans="2:7" ht="12.75">
      <c r="B521" s="27"/>
      <c r="C521" s="28"/>
      <c r="D521" s="28"/>
      <c r="E521" s="28"/>
      <c r="F521" s="28"/>
      <c r="G521" s="28"/>
    </row>
    <row r="522" spans="2:7" ht="12.75">
      <c r="B522" s="27"/>
      <c r="C522" s="28"/>
      <c r="D522" s="28"/>
      <c r="E522" s="28"/>
      <c r="F522" s="28"/>
      <c r="G522" s="28"/>
    </row>
    <row r="523" spans="2:7" ht="12.75">
      <c r="B523" s="27"/>
      <c r="C523" s="28"/>
      <c r="D523" s="28"/>
      <c r="E523" s="28"/>
      <c r="F523" s="28"/>
      <c r="G523" s="28"/>
    </row>
    <row r="524" spans="2:7" ht="12.75">
      <c r="B524" s="27"/>
      <c r="C524" s="28"/>
      <c r="D524" s="28"/>
      <c r="E524" s="28"/>
      <c r="F524" s="28"/>
      <c r="G524" s="28"/>
    </row>
    <row r="525" spans="2:7" ht="12.75">
      <c r="B525" s="27"/>
      <c r="C525" s="28"/>
      <c r="D525" s="28"/>
      <c r="E525" s="28"/>
      <c r="F525" s="28"/>
      <c r="G525" s="28"/>
    </row>
    <row r="526" spans="2:7" ht="12.75">
      <c r="B526" s="27"/>
      <c r="C526" s="28"/>
      <c r="D526" s="28"/>
      <c r="E526" s="28"/>
      <c r="F526" s="28"/>
      <c r="G526" s="28"/>
    </row>
    <row r="527" spans="2:7" ht="12.75">
      <c r="B527" s="27"/>
      <c r="C527" s="28"/>
      <c r="D527" s="28"/>
      <c r="E527" s="28"/>
      <c r="F527" s="28"/>
      <c r="G527" s="28"/>
    </row>
    <row r="528" spans="2:7" ht="12.75">
      <c r="B528" s="27"/>
      <c r="C528" s="28"/>
      <c r="D528" s="28"/>
      <c r="E528" s="28"/>
      <c r="F528" s="28"/>
      <c r="G528" s="28"/>
    </row>
    <row r="529" spans="2:7" ht="12.75">
      <c r="B529" s="27"/>
      <c r="C529" s="28"/>
      <c r="D529" s="28"/>
      <c r="E529" s="28"/>
      <c r="F529" s="28"/>
      <c r="G529" s="28"/>
    </row>
    <row r="530" spans="2:7" ht="12.75">
      <c r="B530" s="27"/>
      <c r="C530" s="28"/>
      <c r="D530" s="28"/>
      <c r="E530" s="28"/>
      <c r="F530" s="28"/>
      <c r="G530" s="28"/>
    </row>
    <row r="531" spans="2:7" ht="12.75">
      <c r="B531" s="27"/>
      <c r="C531" s="28"/>
      <c r="D531" s="28"/>
      <c r="E531" s="28"/>
      <c r="F531" s="28"/>
      <c r="G531" s="28"/>
    </row>
    <row r="532" spans="2:7" ht="12.75">
      <c r="B532" s="27"/>
      <c r="C532" s="28"/>
      <c r="D532" s="28"/>
      <c r="E532" s="28"/>
      <c r="F532" s="28"/>
      <c r="G532" s="28"/>
    </row>
    <row r="533" spans="2:7" ht="12.75">
      <c r="B533" s="27"/>
      <c r="C533" s="28"/>
      <c r="D533" s="28"/>
      <c r="E533" s="28"/>
      <c r="F533" s="28"/>
      <c r="G533" s="28"/>
    </row>
    <row r="534" spans="2:7" ht="12.75">
      <c r="B534" s="27"/>
      <c r="C534" s="28"/>
      <c r="D534" s="28"/>
      <c r="E534" s="28"/>
      <c r="F534" s="28"/>
      <c r="G534" s="28"/>
    </row>
    <row r="535" spans="2:7" ht="12.75">
      <c r="B535" s="27"/>
      <c r="C535" s="28"/>
      <c r="D535" s="28"/>
      <c r="E535" s="28"/>
      <c r="F535" s="28"/>
      <c r="G535" s="28"/>
    </row>
    <row r="536" spans="2:7" ht="12.75">
      <c r="B536" s="27"/>
      <c r="C536" s="28"/>
      <c r="D536" s="28"/>
      <c r="E536" s="28"/>
      <c r="F536" s="28"/>
      <c r="G536" s="28"/>
    </row>
    <row r="537" spans="2:7" ht="12.75">
      <c r="B537" s="27"/>
      <c r="C537" s="28"/>
      <c r="D537" s="28"/>
      <c r="E537" s="28"/>
      <c r="F537" s="28"/>
      <c r="G537" s="28"/>
    </row>
    <row r="538" spans="2:7" ht="12.75">
      <c r="B538" s="27"/>
      <c r="C538" s="28"/>
      <c r="D538" s="28"/>
      <c r="E538" s="28"/>
      <c r="F538" s="28"/>
      <c r="G538" s="28"/>
    </row>
    <row r="539" spans="2:7" ht="12.75">
      <c r="B539" s="27"/>
      <c r="C539" s="28"/>
      <c r="D539" s="28"/>
      <c r="E539" s="28"/>
      <c r="F539" s="28"/>
      <c r="G539" s="28"/>
    </row>
    <row r="540" spans="2:7" ht="12.75">
      <c r="B540" s="27"/>
      <c r="C540" s="28"/>
      <c r="D540" s="28"/>
      <c r="E540" s="28"/>
      <c r="F540" s="28"/>
      <c r="G540" s="28"/>
    </row>
    <row r="541" spans="2:7" ht="12.75">
      <c r="B541" s="27"/>
      <c r="C541" s="28"/>
      <c r="D541" s="28"/>
      <c r="E541" s="28"/>
      <c r="F541" s="28"/>
      <c r="G541" s="28"/>
    </row>
    <row r="542" spans="2:7" ht="12.75">
      <c r="B542" s="27"/>
      <c r="C542" s="28"/>
      <c r="D542" s="28"/>
      <c r="E542" s="28"/>
      <c r="F542" s="28"/>
      <c r="G542" s="28"/>
    </row>
    <row r="543" spans="2:7" ht="12.75">
      <c r="B543" s="27"/>
      <c r="C543" s="28"/>
      <c r="D543" s="28"/>
      <c r="E543" s="28"/>
      <c r="F543" s="28"/>
      <c r="G543" s="28"/>
    </row>
    <row r="544" spans="2:7" ht="12.75">
      <c r="B544" s="27"/>
      <c r="C544" s="28"/>
      <c r="D544" s="28"/>
      <c r="E544" s="28"/>
      <c r="F544" s="28"/>
      <c r="G544" s="28"/>
    </row>
    <row r="545" spans="2:7" ht="12.75">
      <c r="B545" s="27"/>
      <c r="C545" s="28"/>
      <c r="D545" s="28"/>
      <c r="E545" s="28"/>
      <c r="F545" s="28"/>
      <c r="G545" s="28"/>
    </row>
    <row r="546" spans="2:7" ht="12.75">
      <c r="B546" s="27"/>
      <c r="C546" s="28"/>
      <c r="D546" s="28"/>
      <c r="E546" s="28"/>
      <c r="F546" s="28"/>
      <c r="G546" s="28"/>
    </row>
    <row r="547" spans="2:7" ht="12.75">
      <c r="B547" s="27"/>
      <c r="C547" s="28"/>
      <c r="D547" s="28"/>
      <c r="E547" s="28"/>
      <c r="F547" s="28"/>
      <c r="G547" s="28"/>
    </row>
    <row r="548" spans="2:7" ht="12.75">
      <c r="B548" s="27"/>
      <c r="C548" s="28"/>
      <c r="D548" s="28"/>
      <c r="E548" s="28"/>
      <c r="F548" s="28"/>
      <c r="G548" s="28"/>
    </row>
    <row r="549" spans="2:7" ht="12.75">
      <c r="B549" s="27"/>
      <c r="C549" s="28"/>
      <c r="D549" s="28"/>
      <c r="E549" s="28"/>
      <c r="F549" s="28"/>
      <c r="G549" s="28"/>
    </row>
    <row r="550" spans="2:7" ht="12.75">
      <c r="B550" s="27"/>
      <c r="C550" s="28"/>
      <c r="D550" s="28"/>
      <c r="E550" s="28"/>
      <c r="F550" s="28"/>
      <c r="G550" s="28"/>
    </row>
    <row r="551" spans="2:7" ht="12.75">
      <c r="B551" s="27"/>
      <c r="C551" s="28"/>
      <c r="D551" s="28"/>
      <c r="E551" s="28"/>
      <c r="F551" s="28"/>
      <c r="G551" s="28"/>
    </row>
    <row r="552" spans="2:7" ht="12.75">
      <c r="B552" s="27"/>
      <c r="C552" s="28"/>
      <c r="D552" s="28"/>
      <c r="E552" s="28"/>
      <c r="F552" s="28"/>
      <c r="G552" s="28"/>
    </row>
    <row r="553" spans="2:7" ht="12.75">
      <c r="B553" s="27"/>
      <c r="C553" s="28"/>
      <c r="D553" s="28"/>
      <c r="E553" s="28"/>
      <c r="F553" s="28"/>
      <c r="G553" s="28"/>
    </row>
    <row r="554" spans="2:7" ht="12.75">
      <c r="B554" s="27"/>
      <c r="C554" s="28"/>
      <c r="D554" s="28"/>
      <c r="E554" s="28"/>
      <c r="F554" s="28"/>
      <c r="G554" s="28"/>
    </row>
    <row r="555" spans="2:7" ht="12.75">
      <c r="B555" s="27"/>
      <c r="C555" s="28"/>
      <c r="D555" s="28"/>
      <c r="E555" s="28"/>
      <c r="F555" s="28"/>
      <c r="G555" s="28"/>
    </row>
    <row r="556" spans="2:7" ht="12.75">
      <c r="B556" s="27"/>
      <c r="C556" s="28"/>
      <c r="D556" s="28"/>
      <c r="E556" s="28"/>
      <c r="F556" s="28"/>
      <c r="G556" s="28"/>
    </row>
    <row r="557" spans="2:7" ht="12.75">
      <c r="B557" s="27"/>
      <c r="C557" s="28"/>
      <c r="D557" s="28"/>
      <c r="E557" s="28"/>
      <c r="F557" s="28"/>
      <c r="G557" s="28"/>
    </row>
    <row r="558" spans="2:7" ht="12.75">
      <c r="B558" s="27"/>
      <c r="C558" s="28"/>
      <c r="D558" s="28"/>
      <c r="E558" s="28"/>
      <c r="F558" s="28"/>
      <c r="G558" s="28"/>
    </row>
    <row r="559" spans="2:7" ht="12.75">
      <c r="B559" s="27"/>
      <c r="C559" s="28"/>
      <c r="D559" s="28"/>
      <c r="E559" s="28"/>
      <c r="F559" s="28"/>
      <c r="G559" s="28"/>
    </row>
    <row r="560" spans="2:7" ht="12.75">
      <c r="B560" s="27"/>
      <c r="C560" s="28"/>
      <c r="D560" s="28"/>
      <c r="E560" s="28"/>
      <c r="F560" s="28"/>
      <c r="G560" s="28"/>
    </row>
    <row r="561" spans="2:7" ht="12.75">
      <c r="B561" s="27"/>
      <c r="C561" s="28"/>
      <c r="D561" s="28"/>
      <c r="E561" s="28"/>
      <c r="F561" s="28"/>
      <c r="G561" s="28"/>
    </row>
    <row r="562" spans="2:7" ht="12.75">
      <c r="B562" s="27"/>
      <c r="C562" s="28"/>
      <c r="D562" s="28"/>
      <c r="E562" s="28"/>
      <c r="F562" s="28"/>
      <c r="G562" s="28"/>
    </row>
    <row r="563" spans="2:7" ht="12.75">
      <c r="B563" s="27"/>
      <c r="C563" s="28"/>
      <c r="D563" s="28"/>
      <c r="E563" s="28"/>
      <c r="F563" s="28"/>
      <c r="G563" s="28"/>
    </row>
    <row r="564" spans="2:7" ht="12.75">
      <c r="B564" s="27"/>
      <c r="C564" s="28"/>
      <c r="D564" s="28"/>
      <c r="E564" s="28"/>
      <c r="F564" s="28"/>
      <c r="G564" s="28"/>
    </row>
    <row r="565" spans="2:7" ht="12.75">
      <c r="B565" s="27"/>
      <c r="C565" s="28"/>
      <c r="D565" s="28"/>
      <c r="E565" s="28"/>
      <c r="F565" s="28"/>
      <c r="G565" s="28"/>
    </row>
    <row r="566" spans="2:7" ht="12.75">
      <c r="B566" s="27"/>
      <c r="C566" s="28"/>
      <c r="D566" s="28"/>
      <c r="E566" s="28"/>
      <c r="F566" s="28"/>
      <c r="G566" s="28"/>
    </row>
    <row r="567" spans="2:7" ht="12.75">
      <c r="B567" s="27"/>
      <c r="C567" s="28"/>
      <c r="D567" s="28"/>
      <c r="E567" s="28"/>
      <c r="F567" s="28"/>
      <c r="G567" s="28"/>
    </row>
    <row r="568" spans="2:7" ht="12.75">
      <c r="B568" s="27"/>
      <c r="C568" s="28"/>
      <c r="D568" s="28"/>
      <c r="E568" s="28"/>
      <c r="F568" s="28"/>
      <c r="G568" s="28"/>
    </row>
    <row r="569" spans="2:7" ht="12.75">
      <c r="B569" s="27"/>
      <c r="C569" s="28"/>
      <c r="D569" s="28"/>
      <c r="E569" s="28"/>
      <c r="F569" s="28"/>
      <c r="G569" s="28"/>
    </row>
    <row r="570" spans="2:7" ht="12.75">
      <c r="B570" s="27"/>
      <c r="C570" s="28"/>
      <c r="D570" s="28"/>
      <c r="E570" s="28"/>
      <c r="F570" s="28"/>
      <c r="G570" s="28"/>
    </row>
    <row r="571" spans="2:7" ht="12.75">
      <c r="B571" s="27"/>
      <c r="C571" s="28"/>
      <c r="D571" s="28"/>
      <c r="E571" s="28"/>
      <c r="F571" s="28"/>
      <c r="G571" s="28"/>
    </row>
    <row r="572" spans="2:7" ht="12.75">
      <c r="B572" s="27"/>
      <c r="C572" s="28"/>
      <c r="D572" s="28"/>
      <c r="E572" s="28"/>
      <c r="F572" s="28"/>
      <c r="G572" s="28"/>
    </row>
    <row r="573" spans="2:7" ht="12.75">
      <c r="B573" s="27"/>
      <c r="C573" s="28"/>
      <c r="D573" s="28"/>
      <c r="E573" s="28"/>
      <c r="F573" s="28"/>
      <c r="G573" s="28"/>
    </row>
    <row r="574" spans="2:7" ht="12.75">
      <c r="B574" s="27"/>
      <c r="C574" s="28"/>
      <c r="D574" s="28"/>
      <c r="E574" s="28"/>
      <c r="F574" s="28"/>
      <c r="G574" s="28"/>
    </row>
    <row r="575" spans="2:7" ht="12.75">
      <c r="B575" s="27"/>
      <c r="C575" s="28"/>
      <c r="D575" s="28"/>
      <c r="E575" s="28"/>
      <c r="F575" s="28"/>
      <c r="G575" s="28"/>
    </row>
    <row r="576" spans="2:7" ht="12.75">
      <c r="B576" s="27"/>
      <c r="C576" s="28"/>
      <c r="D576" s="28"/>
      <c r="E576" s="28"/>
      <c r="F576" s="28"/>
      <c r="G576" s="28"/>
    </row>
    <row r="577" spans="2:7" ht="12.75">
      <c r="B577" s="27"/>
      <c r="C577" s="28"/>
      <c r="D577" s="28"/>
      <c r="E577" s="28"/>
      <c r="F577" s="28"/>
      <c r="G577" s="28"/>
    </row>
    <row r="578" spans="2:7" ht="12.75">
      <c r="B578" s="27"/>
      <c r="C578" s="28"/>
      <c r="D578" s="28"/>
      <c r="E578" s="28"/>
      <c r="F578" s="28"/>
      <c r="G578" s="28"/>
    </row>
    <row r="579" spans="2:7" ht="12.75">
      <c r="B579" s="27"/>
      <c r="C579" s="28"/>
      <c r="D579" s="28"/>
      <c r="E579" s="28"/>
      <c r="F579" s="28"/>
      <c r="G579" s="28"/>
    </row>
    <row r="580" spans="2:7" ht="12.75">
      <c r="B580" s="27"/>
      <c r="C580" s="28"/>
      <c r="D580" s="28"/>
      <c r="E580" s="28"/>
      <c r="F580" s="28"/>
      <c r="G580" s="28"/>
    </row>
    <row r="581" spans="2:7" ht="12.75">
      <c r="B581" s="27"/>
      <c r="C581" s="28"/>
      <c r="D581" s="28"/>
      <c r="E581" s="28"/>
      <c r="F581" s="28"/>
      <c r="G581" s="28"/>
    </row>
    <row r="582" spans="2:7" ht="12.75">
      <c r="B582" s="27"/>
      <c r="C582" s="28"/>
      <c r="D582" s="28"/>
      <c r="E582" s="28"/>
      <c r="F582" s="28"/>
      <c r="G582" s="28"/>
    </row>
    <row r="583" spans="2:7" ht="12.75">
      <c r="B583" s="27"/>
      <c r="C583" s="28"/>
      <c r="D583" s="28"/>
      <c r="E583" s="28"/>
      <c r="F583" s="28"/>
      <c r="G583" s="28"/>
    </row>
    <row r="584" spans="2:7" ht="12.75">
      <c r="B584" s="27"/>
      <c r="C584" s="28"/>
      <c r="D584" s="28"/>
      <c r="E584" s="28"/>
      <c r="F584" s="28"/>
      <c r="G584" s="28"/>
    </row>
    <row r="585" spans="2:7" ht="12.75">
      <c r="B585" s="27"/>
      <c r="C585" s="28"/>
      <c r="D585" s="28"/>
      <c r="E585" s="28"/>
      <c r="F585" s="28"/>
      <c r="G585" s="28"/>
    </row>
    <row r="586" spans="2:7" ht="12.75">
      <c r="B586" s="28"/>
      <c r="C586" s="28"/>
      <c r="D586" s="28"/>
      <c r="E586" s="28"/>
      <c r="F586" s="28"/>
      <c r="G586" s="28"/>
    </row>
    <row r="587" spans="2:7" ht="12.75">
      <c r="B587" s="28"/>
      <c r="C587" s="28"/>
      <c r="D587" s="28"/>
      <c r="E587" s="28"/>
      <c r="F587" s="28"/>
      <c r="G587" s="28"/>
    </row>
    <row r="588" spans="2:7" ht="12.75">
      <c r="B588" s="28"/>
      <c r="C588" s="28"/>
      <c r="D588" s="28"/>
      <c r="E588" s="28"/>
      <c r="F588" s="28"/>
      <c r="G588" s="28"/>
    </row>
    <row r="589" spans="2:7" ht="12.75">
      <c r="B589" s="28"/>
      <c r="C589" s="28"/>
      <c r="D589" s="28"/>
      <c r="E589" s="28"/>
      <c r="F589" s="28"/>
      <c r="G589" s="28"/>
    </row>
    <row r="590" spans="2:7" ht="12.75">
      <c r="B590" s="28"/>
      <c r="C590" s="28"/>
      <c r="D590" s="28"/>
      <c r="E590" s="28"/>
      <c r="F590" s="28"/>
      <c r="G590" s="28"/>
    </row>
    <row r="591" spans="2:7" ht="12.75">
      <c r="B591" s="28"/>
      <c r="C591" s="28"/>
      <c r="D591" s="28"/>
      <c r="E591" s="28"/>
      <c r="F591" s="28"/>
      <c r="G591" s="28"/>
    </row>
    <row r="592" spans="2:7" ht="12.75">
      <c r="B592" s="28"/>
      <c r="C592" s="28"/>
      <c r="D592" s="28"/>
      <c r="E592" s="28"/>
      <c r="F592" s="28"/>
      <c r="G592" s="28"/>
    </row>
    <row r="593" spans="2:7" ht="12.75">
      <c r="B593" s="28"/>
      <c r="C593" s="28"/>
      <c r="D593" s="28"/>
      <c r="E593" s="28"/>
      <c r="F593" s="28"/>
      <c r="G593" s="28"/>
    </row>
    <row r="594" spans="2:7" ht="12.75">
      <c r="B594" s="28"/>
      <c r="C594" s="28"/>
      <c r="D594" s="28"/>
      <c r="E594" s="28"/>
      <c r="F594" s="28"/>
      <c r="G594" s="28"/>
    </row>
    <row r="595" spans="2:7" ht="12.75">
      <c r="B595" s="28"/>
      <c r="C595" s="28"/>
      <c r="D595" s="28"/>
      <c r="E595" s="28"/>
      <c r="F595" s="28"/>
      <c r="G595" s="28"/>
    </row>
    <row r="596" spans="2:7" ht="12.75">
      <c r="B596" s="28"/>
      <c r="C596" s="28"/>
      <c r="D596" s="28"/>
      <c r="E596" s="28"/>
      <c r="F596" s="28"/>
      <c r="G596" s="28"/>
    </row>
    <row r="597" spans="2:7" ht="12.75">
      <c r="B597" s="28"/>
      <c r="C597" s="28"/>
      <c r="D597" s="28"/>
      <c r="E597" s="28"/>
      <c r="F597" s="28"/>
      <c r="G597" s="28"/>
    </row>
    <row r="598" spans="2:7" ht="12.75">
      <c r="B598" s="28"/>
      <c r="C598" s="28"/>
      <c r="D598" s="28"/>
      <c r="E598" s="28"/>
      <c r="F598" s="28"/>
      <c r="G598" s="28"/>
    </row>
    <row r="599" spans="2:7" ht="12.75">
      <c r="B599" s="28"/>
      <c r="C599" s="28"/>
      <c r="D599" s="28"/>
      <c r="E599" s="28"/>
      <c r="F599" s="28"/>
      <c r="G599" s="28"/>
    </row>
    <row r="600" spans="2:7" ht="12.75">
      <c r="B600" s="28"/>
      <c r="C600" s="28"/>
      <c r="D600" s="28"/>
      <c r="E600" s="28"/>
      <c r="F600" s="28"/>
      <c r="G600" s="28"/>
    </row>
    <row r="601" spans="2:7" ht="12.75">
      <c r="B601" s="28"/>
      <c r="C601" s="28"/>
      <c r="D601" s="28"/>
      <c r="E601" s="28"/>
      <c r="F601" s="28"/>
      <c r="G601" s="28"/>
    </row>
    <row r="602" spans="2:7" ht="12.75">
      <c r="B602" s="28"/>
      <c r="C602" s="28"/>
      <c r="D602" s="28"/>
      <c r="E602" s="28"/>
      <c r="F602" s="28"/>
      <c r="G602" s="28"/>
    </row>
    <row r="603" spans="2:7" ht="12.75">
      <c r="B603" s="28"/>
      <c r="C603" s="28"/>
      <c r="D603" s="28"/>
      <c r="E603" s="28"/>
      <c r="F603" s="28"/>
      <c r="G603" s="28"/>
    </row>
    <row r="604" spans="2:7" ht="12.75">
      <c r="B604" s="28"/>
      <c r="C604" s="28"/>
      <c r="D604" s="28"/>
      <c r="E604" s="28"/>
      <c r="F604" s="28"/>
      <c r="G604" s="28"/>
    </row>
    <row r="605" spans="2:7" ht="12.75">
      <c r="B605" s="28"/>
      <c r="C605" s="28"/>
      <c r="D605" s="28"/>
      <c r="E605" s="28"/>
      <c r="F605" s="28"/>
      <c r="G605" s="28"/>
    </row>
    <row r="606" spans="2:7" ht="12.75">
      <c r="B606" s="28"/>
      <c r="C606" s="28"/>
      <c r="D606" s="28"/>
      <c r="E606" s="28"/>
      <c r="F606" s="28"/>
      <c r="G606" s="28"/>
    </row>
    <row r="607" spans="2:7" ht="12.75">
      <c r="B607" s="28"/>
      <c r="C607" s="28"/>
      <c r="D607" s="28"/>
      <c r="E607" s="28"/>
      <c r="F607" s="28"/>
      <c r="G607" s="28"/>
    </row>
    <row r="608" spans="2:7" ht="12.75">
      <c r="B608" s="28"/>
      <c r="C608" s="28"/>
      <c r="D608" s="28"/>
      <c r="E608" s="28"/>
      <c r="F608" s="28"/>
      <c r="G608" s="28"/>
    </row>
    <row r="609" spans="2:7" ht="12.75">
      <c r="B609" s="28"/>
      <c r="C609" s="28"/>
      <c r="D609" s="28"/>
      <c r="E609" s="28"/>
      <c r="F609" s="28"/>
      <c r="G609" s="28"/>
    </row>
    <row r="610" spans="2:7" ht="12.75">
      <c r="B610" s="28"/>
      <c r="C610" s="28"/>
      <c r="D610" s="28"/>
      <c r="E610" s="28"/>
      <c r="F610" s="28"/>
      <c r="G610" s="28"/>
    </row>
  </sheetData>
  <mergeCells count="1">
    <mergeCell ref="A117:B117"/>
  </mergeCells>
  <printOptions gridLines="1" horizontalCentered="1"/>
  <pageMargins left="0.5511811023622047" right="0.5511811023622047" top="0.984251968503937" bottom="0.8267716535433072" header="0.6299212598425197" footer="0.5118110236220472"/>
  <pageSetup horizontalDpi="600" verticalDpi="600" orientation="portrait" paperSize="9" scale="90" r:id="rId1"/>
  <headerFooter alignWithMargins="0">
    <oddHeader>&amp;C&amp;"Arial CE,Pogrubiony"&amp;11Wykonanie dochodów budżetu miasta Opola za I półrocze 2004 roku&amp;RZałącznik Nr 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9"/>
  <sheetViews>
    <sheetView workbookViewId="0" topLeftCell="A1">
      <selection activeCell="A1" sqref="A1:A4"/>
    </sheetView>
  </sheetViews>
  <sheetFormatPr defaultColWidth="9.00390625" defaultRowHeight="12.75"/>
  <cols>
    <col min="1" max="1" width="4.875" style="8" customWidth="1"/>
    <col min="2" max="2" width="7.75390625" style="8" customWidth="1"/>
    <col min="3" max="3" width="41.625" style="51" customWidth="1"/>
    <col min="4" max="6" width="13.875" style="46" customWidth="1"/>
    <col min="7" max="8" width="13.875" style="47" customWidth="1"/>
    <col min="9" max="10" width="13.875" style="46" customWidth="1"/>
    <col min="11" max="12" width="13.875" style="47" customWidth="1"/>
    <col min="13" max="13" width="9.375" style="46" customWidth="1"/>
    <col min="14" max="16384" width="9.125" style="8" customWidth="1"/>
  </cols>
  <sheetData>
    <row r="1" spans="1:13" ht="17.25" customHeight="1">
      <c r="A1" s="208" t="s">
        <v>524</v>
      </c>
      <c r="B1" s="208" t="s">
        <v>191</v>
      </c>
      <c r="C1" s="209" t="s">
        <v>526</v>
      </c>
      <c r="D1" s="203" t="s">
        <v>188</v>
      </c>
      <c r="E1" s="202" t="s">
        <v>480</v>
      </c>
      <c r="F1" s="204" t="s">
        <v>492</v>
      </c>
      <c r="G1" s="204"/>
      <c r="H1" s="205"/>
      <c r="I1" s="206" t="s">
        <v>481</v>
      </c>
      <c r="J1" s="211" t="s">
        <v>492</v>
      </c>
      <c r="K1" s="204"/>
      <c r="L1" s="204"/>
      <c r="M1" s="210" t="s">
        <v>496</v>
      </c>
    </row>
    <row r="2" spans="1:13" ht="14.25" customHeight="1">
      <c r="A2" s="208"/>
      <c r="B2" s="208"/>
      <c r="C2" s="209"/>
      <c r="D2" s="203"/>
      <c r="E2" s="203"/>
      <c r="F2" s="204" t="s">
        <v>192</v>
      </c>
      <c r="G2" s="80" t="s">
        <v>494</v>
      </c>
      <c r="H2" s="212" t="s">
        <v>193</v>
      </c>
      <c r="I2" s="207"/>
      <c r="J2" s="211" t="s">
        <v>192</v>
      </c>
      <c r="K2" s="80" t="s">
        <v>494</v>
      </c>
      <c r="L2" s="209" t="s">
        <v>193</v>
      </c>
      <c r="M2" s="202"/>
    </row>
    <row r="3" spans="1:13" s="14" customFormat="1" ht="25.5" customHeight="1">
      <c r="A3" s="208"/>
      <c r="B3" s="208"/>
      <c r="C3" s="209"/>
      <c r="D3" s="203"/>
      <c r="E3" s="203"/>
      <c r="F3" s="204"/>
      <c r="G3" s="208" t="s">
        <v>495</v>
      </c>
      <c r="H3" s="212"/>
      <c r="I3" s="207"/>
      <c r="J3" s="211"/>
      <c r="K3" s="208" t="s">
        <v>495</v>
      </c>
      <c r="L3" s="209"/>
      <c r="M3" s="202"/>
    </row>
    <row r="4" spans="1:13" s="14" customFormat="1" ht="27.75" customHeight="1">
      <c r="A4" s="208"/>
      <c r="B4" s="208"/>
      <c r="C4" s="209"/>
      <c r="D4" s="203"/>
      <c r="E4" s="203"/>
      <c r="F4" s="204"/>
      <c r="G4" s="208"/>
      <c r="H4" s="212"/>
      <c r="I4" s="207"/>
      <c r="J4" s="211"/>
      <c r="K4" s="208"/>
      <c r="L4" s="209"/>
      <c r="M4" s="202"/>
    </row>
    <row r="5" spans="1:13" s="4" customFormat="1" ht="11.25">
      <c r="A5" s="3">
        <v>1</v>
      </c>
      <c r="B5" s="3">
        <v>2</v>
      </c>
      <c r="C5" s="33">
        <v>3</v>
      </c>
      <c r="D5" s="3">
        <v>4</v>
      </c>
      <c r="E5" s="3">
        <v>5</v>
      </c>
      <c r="F5" s="3">
        <v>6</v>
      </c>
      <c r="G5" s="3">
        <v>7</v>
      </c>
      <c r="H5" s="155">
        <v>8</v>
      </c>
      <c r="I5" s="159">
        <v>9</v>
      </c>
      <c r="J5" s="157">
        <v>10</v>
      </c>
      <c r="K5" s="3">
        <v>11</v>
      </c>
      <c r="L5" s="3">
        <v>12</v>
      </c>
      <c r="M5" s="3">
        <v>13</v>
      </c>
    </row>
    <row r="6" spans="1:13" s="35" customFormat="1" ht="21.75" customHeight="1">
      <c r="A6" s="34" t="s">
        <v>527</v>
      </c>
      <c r="B6" s="18"/>
      <c r="C6" s="19" t="s">
        <v>528</v>
      </c>
      <c r="D6" s="19">
        <f>D7+D9+D11</f>
        <v>151500</v>
      </c>
      <c r="E6" s="19">
        <f>E7+E9+E11</f>
        <v>151500</v>
      </c>
      <c r="F6" s="19">
        <f>E6-H6</f>
        <v>151500</v>
      </c>
      <c r="G6" s="19">
        <f>G7+G9+G11</f>
        <v>0</v>
      </c>
      <c r="H6" s="69">
        <f>H7+H9+H11</f>
        <v>0</v>
      </c>
      <c r="I6" s="163">
        <f>I7+I9+I11</f>
        <v>27895</v>
      </c>
      <c r="J6" s="131">
        <f>I6-L6</f>
        <v>27895</v>
      </c>
      <c r="K6" s="19">
        <f>K7+K9+K11</f>
        <v>0</v>
      </c>
      <c r="L6" s="19">
        <f>L7+L9+L11</f>
        <v>0</v>
      </c>
      <c r="M6" s="70">
        <f>I6/E6</f>
        <v>0.1841254125412541</v>
      </c>
    </row>
    <row r="7" spans="1:13" s="35" customFormat="1" ht="12.75">
      <c r="A7" s="36"/>
      <c r="B7" s="37" t="s">
        <v>194</v>
      </c>
      <c r="C7" s="41" t="s">
        <v>437</v>
      </c>
      <c r="D7" s="32">
        <f>D8</f>
        <v>45500</v>
      </c>
      <c r="E7" s="32">
        <f>E8</f>
        <v>45500</v>
      </c>
      <c r="F7" s="32">
        <f aca="true" t="shared" si="0" ref="F7:F72">E7-H7</f>
        <v>45500</v>
      </c>
      <c r="G7" s="32">
        <f>G8</f>
        <v>0</v>
      </c>
      <c r="H7" s="61">
        <f>H8</f>
        <v>0</v>
      </c>
      <c r="I7" s="164">
        <f>I8</f>
        <v>0</v>
      </c>
      <c r="J7" s="136">
        <f aca="true" t="shared" si="1" ref="J7:J72">I7-L7</f>
        <v>0</v>
      </c>
      <c r="K7" s="32">
        <f>K8</f>
        <v>0</v>
      </c>
      <c r="L7" s="61">
        <f>L8</f>
        <v>0</v>
      </c>
      <c r="M7" s="139">
        <f aca="true" t="shared" si="2" ref="M7:M72">I7/E7</f>
        <v>0</v>
      </c>
    </row>
    <row r="8" spans="1:13" s="16" customFormat="1" ht="12.75">
      <c r="A8" s="15"/>
      <c r="B8" s="36"/>
      <c r="C8" s="39" t="s">
        <v>379</v>
      </c>
      <c r="D8" s="11">
        <v>45500</v>
      </c>
      <c r="E8" s="11">
        <v>45500</v>
      </c>
      <c r="F8" s="11">
        <f t="shared" si="0"/>
        <v>45500</v>
      </c>
      <c r="G8" s="11"/>
      <c r="H8" s="29"/>
      <c r="I8" s="165">
        <v>0</v>
      </c>
      <c r="J8" s="68">
        <f t="shared" si="1"/>
        <v>0</v>
      </c>
      <c r="K8" s="11"/>
      <c r="L8" s="29"/>
      <c r="M8" s="137">
        <f t="shared" si="2"/>
        <v>0</v>
      </c>
    </row>
    <row r="9" spans="1:13" s="35" customFormat="1" ht="12.75">
      <c r="A9" s="36"/>
      <c r="B9" s="37" t="s">
        <v>195</v>
      </c>
      <c r="C9" s="41" t="s">
        <v>406</v>
      </c>
      <c r="D9" s="32">
        <f>D10</f>
        <v>6000</v>
      </c>
      <c r="E9" s="32">
        <f>E10</f>
        <v>6000</v>
      </c>
      <c r="F9" s="32">
        <f t="shared" si="0"/>
        <v>6000</v>
      </c>
      <c r="G9" s="32">
        <f>G10</f>
        <v>0</v>
      </c>
      <c r="H9" s="61">
        <f>H10</f>
        <v>0</v>
      </c>
      <c r="I9" s="164">
        <f>I10</f>
        <v>1500</v>
      </c>
      <c r="J9" s="136">
        <f t="shared" si="1"/>
        <v>1500</v>
      </c>
      <c r="K9" s="32">
        <f>K10</f>
        <v>0</v>
      </c>
      <c r="L9" s="61">
        <f>L10</f>
        <v>0</v>
      </c>
      <c r="M9" s="139">
        <f t="shared" si="2"/>
        <v>0.25</v>
      </c>
    </row>
    <row r="10" spans="1:13" s="35" customFormat="1" ht="12.75">
      <c r="A10" s="15"/>
      <c r="B10" s="36"/>
      <c r="C10" s="39" t="s">
        <v>192</v>
      </c>
      <c r="D10" s="11">
        <v>6000</v>
      </c>
      <c r="E10" s="11">
        <v>6000</v>
      </c>
      <c r="F10" s="11">
        <f t="shared" si="0"/>
        <v>6000</v>
      </c>
      <c r="G10" s="11"/>
      <c r="H10" s="29"/>
      <c r="I10" s="165">
        <v>1500</v>
      </c>
      <c r="J10" s="68">
        <f t="shared" si="1"/>
        <v>1500</v>
      </c>
      <c r="K10" s="11"/>
      <c r="L10" s="29"/>
      <c r="M10" s="137">
        <f t="shared" si="2"/>
        <v>0.25</v>
      </c>
    </row>
    <row r="11" spans="1:13" s="35" customFormat="1" ht="12.75">
      <c r="A11" s="36"/>
      <c r="B11" s="37" t="s">
        <v>196</v>
      </c>
      <c r="C11" s="41" t="s">
        <v>197</v>
      </c>
      <c r="D11" s="32">
        <f>D12</f>
        <v>100000</v>
      </c>
      <c r="E11" s="32">
        <f>E12</f>
        <v>100000</v>
      </c>
      <c r="F11" s="32">
        <f t="shared" si="0"/>
        <v>100000</v>
      </c>
      <c r="G11" s="32">
        <f>G12</f>
        <v>0</v>
      </c>
      <c r="H11" s="61">
        <f>H12</f>
        <v>0</v>
      </c>
      <c r="I11" s="164">
        <f>I12</f>
        <v>26395</v>
      </c>
      <c r="J11" s="136">
        <f t="shared" si="1"/>
        <v>26395</v>
      </c>
      <c r="K11" s="32">
        <f>K12</f>
        <v>0</v>
      </c>
      <c r="L11" s="61">
        <f>L12</f>
        <v>0</v>
      </c>
      <c r="M11" s="139">
        <f t="shared" si="2"/>
        <v>0.26395</v>
      </c>
    </row>
    <row r="12" spans="1:13" s="35" customFormat="1" ht="12.75">
      <c r="A12" s="15"/>
      <c r="B12" s="36"/>
      <c r="C12" s="39" t="s">
        <v>381</v>
      </c>
      <c r="D12" s="11">
        <v>100000</v>
      </c>
      <c r="E12" s="11">
        <v>100000</v>
      </c>
      <c r="F12" s="11">
        <f t="shared" si="0"/>
        <v>100000</v>
      </c>
      <c r="G12" s="11"/>
      <c r="H12" s="29"/>
      <c r="I12" s="165">
        <v>26395</v>
      </c>
      <c r="J12" s="68">
        <f t="shared" si="1"/>
        <v>26395</v>
      </c>
      <c r="K12" s="11"/>
      <c r="L12" s="29"/>
      <c r="M12" s="137">
        <f t="shared" si="2"/>
        <v>0.26395</v>
      </c>
    </row>
    <row r="13" spans="1:13" s="16" customFormat="1" ht="21.75" customHeight="1">
      <c r="A13" s="34" t="s">
        <v>531</v>
      </c>
      <c r="B13" s="18"/>
      <c r="C13" s="19" t="s">
        <v>532</v>
      </c>
      <c r="D13" s="19">
        <f>D14+D16</f>
        <v>26000</v>
      </c>
      <c r="E13" s="19">
        <f>E14+E16</f>
        <v>26000</v>
      </c>
      <c r="F13" s="19">
        <f t="shared" si="0"/>
        <v>26000</v>
      </c>
      <c r="G13" s="19">
        <f>G14+G16</f>
        <v>0</v>
      </c>
      <c r="H13" s="69">
        <f>H14+H16</f>
        <v>0</v>
      </c>
      <c r="I13" s="163">
        <f>I14+I16</f>
        <v>773</v>
      </c>
      <c r="J13" s="131">
        <f t="shared" si="1"/>
        <v>773</v>
      </c>
      <c r="K13" s="19">
        <f>K14+K16</f>
        <v>0</v>
      </c>
      <c r="L13" s="69">
        <f>L14+L16</f>
        <v>0</v>
      </c>
      <c r="M13" s="70">
        <f t="shared" si="2"/>
        <v>0.02973076923076923</v>
      </c>
    </row>
    <row r="14" spans="1:13" s="16" customFormat="1" ht="12.75">
      <c r="A14" s="36"/>
      <c r="B14" s="37" t="s">
        <v>198</v>
      </c>
      <c r="C14" s="41" t="s">
        <v>199</v>
      </c>
      <c r="D14" s="32">
        <f>D15</f>
        <v>25000</v>
      </c>
      <c r="E14" s="32">
        <f>E15</f>
        <v>25000</v>
      </c>
      <c r="F14" s="32">
        <f t="shared" si="0"/>
        <v>25000</v>
      </c>
      <c r="G14" s="32">
        <f>G15</f>
        <v>0</v>
      </c>
      <c r="H14" s="61">
        <f>H15</f>
        <v>0</v>
      </c>
      <c r="I14" s="164">
        <f>I15</f>
        <v>0</v>
      </c>
      <c r="J14" s="136">
        <f t="shared" si="1"/>
        <v>0</v>
      </c>
      <c r="K14" s="32">
        <f>K15</f>
        <v>0</v>
      </c>
      <c r="L14" s="61">
        <f>L15</f>
        <v>0</v>
      </c>
      <c r="M14" s="139">
        <f t="shared" si="2"/>
        <v>0</v>
      </c>
    </row>
    <row r="15" spans="1:13" s="35" customFormat="1" ht="12.75">
      <c r="A15" s="15"/>
      <c r="B15" s="15"/>
      <c r="C15" s="39" t="s">
        <v>192</v>
      </c>
      <c r="D15" s="11">
        <v>25000</v>
      </c>
      <c r="E15" s="11">
        <v>25000</v>
      </c>
      <c r="F15" s="11">
        <f t="shared" si="0"/>
        <v>25000</v>
      </c>
      <c r="G15" s="11"/>
      <c r="H15" s="29"/>
      <c r="I15" s="165">
        <v>0</v>
      </c>
      <c r="J15" s="68">
        <f t="shared" si="1"/>
        <v>0</v>
      </c>
      <c r="K15" s="11"/>
      <c r="L15" s="29"/>
      <c r="M15" s="137">
        <f t="shared" si="2"/>
        <v>0</v>
      </c>
    </row>
    <row r="16" spans="1:13" s="16" customFormat="1" ht="12.75">
      <c r="A16" s="36"/>
      <c r="B16" s="37" t="s">
        <v>200</v>
      </c>
      <c r="C16" s="41" t="s">
        <v>201</v>
      </c>
      <c r="D16" s="32">
        <f>D17</f>
        <v>1000</v>
      </c>
      <c r="E16" s="32">
        <f>E17</f>
        <v>1000</v>
      </c>
      <c r="F16" s="32">
        <f t="shared" si="0"/>
        <v>1000</v>
      </c>
      <c r="G16" s="32">
        <f>G17</f>
        <v>0</v>
      </c>
      <c r="H16" s="61">
        <f>H17</f>
        <v>0</v>
      </c>
      <c r="I16" s="164">
        <f>I17</f>
        <v>773</v>
      </c>
      <c r="J16" s="136">
        <f t="shared" si="1"/>
        <v>773</v>
      </c>
      <c r="K16" s="32">
        <f>K17</f>
        <v>0</v>
      </c>
      <c r="L16" s="61">
        <f>L17</f>
        <v>0</v>
      </c>
      <c r="M16" s="139">
        <f t="shared" si="2"/>
        <v>0.773</v>
      </c>
    </row>
    <row r="17" spans="1:13" s="35" customFormat="1" ht="12.75">
      <c r="A17" s="15"/>
      <c r="B17" s="15"/>
      <c r="C17" s="39" t="s">
        <v>192</v>
      </c>
      <c r="D17" s="11">
        <v>1000</v>
      </c>
      <c r="E17" s="11">
        <v>1000</v>
      </c>
      <c r="F17" s="11">
        <f t="shared" si="0"/>
        <v>1000</v>
      </c>
      <c r="G17" s="11"/>
      <c r="H17" s="29"/>
      <c r="I17" s="165">
        <v>773</v>
      </c>
      <c r="J17" s="68">
        <f t="shared" si="1"/>
        <v>773</v>
      </c>
      <c r="K17" s="11"/>
      <c r="L17" s="29"/>
      <c r="M17" s="137">
        <f t="shared" si="2"/>
        <v>0.773</v>
      </c>
    </row>
    <row r="18" spans="1:13" s="16" customFormat="1" ht="21.75" customHeight="1">
      <c r="A18" s="18">
        <v>600</v>
      </c>
      <c r="B18" s="18"/>
      <c r="C18" s="19" t="s">
        <v>534</v>
      </c>
      <c r="D18" s="19">
        <f>D19+D22+D35+D46+D51</f>
        <v>26415000</v>
      </c>
      <c r="E18" s="19">
        <f>E19+E22+E35+E46+E51</f>
        <v>31118600</v>
      </c>
      <c r="F18" s="19">
        <f t="shared" si="0"/>
        <v>16628600</v>
      </c>
      <c r="G18" s="19">
        <f>G19+G22+G35+G46+G51</f>
        <v>0</v>
      </c>
      <c r="H18" s="69">
        <f>H19+H22+H35+H46+H51</f>
        <v>14490000</v>
      </c>
      <c r="I18" s="163">
        <f>I19+I22+I35+I46+I51</f>
        <v>8286243</v>
      </c>
      <c r="J18" s="131">
        <f t="shared" si="1"/>
        <v>7964435</v>
      </c>
      <c r="K18" s="19">
        <f>K19+K22+K35+K46+K51</f>
        <v>0</v>
      </c>
      <c r="L18" s="69">
        <f>L19+L22+L35+L46+L51</f>
        <v>321808</v>
      </c>
      <c r="M18" s="70">
        <f t="shared" si="2"/>
        <v>0.2662794277377517</v>
      </c>
    </row>
    <row r="19" spans="1:13" s="35" customFormat="1" ht="12.75">
      <c r="A19" s="36"/>
      <c r="B19" s="36">
        <v>60004</v>
      </c>
      <c r="C19" s="41" t="s">
        <v>202</v>
      </c>
      <c r="D19" s="32">
        <f>D20+D21</f>
        <v>10300000</v>
      </c>
      <c r="E19" s="32">
        <f>E20+E21</f>
        <v>10300000</v>
      </c>
      <c r="F19" s="32">
        <f t="shared" si="0"/>
        <v>6300000</v>
      </c>
      <c r="G19" s="32">
        <f>G20+G21</f>
        <v>0</v>
      </c>
      <c r="H19" s="61">
        <f>H20+H21</f>
        <v>4000000</v>
      </c>
      <c r="I19" s="164">
        <f>I20+I21</f>
        <v>3309106</v>
      </c>
      <c r="J19" s="136">
        <f t="shared" si="1"/>
        <v>3309106</v>
      </c>
      <c r="K19" s="32">
        <f>K20+K21</f>
        <v>0</v>
      </c>
      <c r="L19" s="61">
        <f>L20+L21</f>
        <v>0</v>
      </c>
      <c r="M19" s="139">
        <f t="shared" si="2"/>
        <v>0.321272427184466</v>
      </c>
    </row>
    <row r="20" spans="1:13" s="35" customFormat="1" ht="25.5">
      <c r="A20" s="15"/>
      <c r="B20" s="15"/>
      <c r="C20" s="40" t="s">
        <v>414</v>
      </c>
      <c r="D20" s="11">
        <v>6300000</v>
      </c>
      <c r="E20" s="11">
        <v>6300000</v>
      </c>
      <c r="F20" s="11">
        <f t="shared" si="0"/>
        <v>6300000</v>
      </c>
      <c r="G20" s="11"/>
      <c r="H20" s="29"/>
      <c r="I20" s="165">
        <v>3309106</v>
      </c>
      <c r="J20" s="68">
        <f t="shared" si="1"/>
        <v>3309106</v>
      </c>
      <c r="K20" s="11"/>
      <c r="L20" s="29"/>
      <c r="M20" s="137">
        <f t="shared" si="2"/>
        <v>0.5252549206349206</v>
      </c>
    </row>
    <row r="21" spans="1:13" s="16" customFormat="1" ht="25.5">
      <c r="A21" s="15"/>
      <c r="B21" s="15"/>
      <c r="C21" s="40" t="s">
        <v>173</v>
      </c>
      <c r="D21" s="11">
        <v>4000000</v>
      </c>
      <c r="E21" s="11">
        <v>4000000</v>
      </c>
      <c r="F21" s="11">
        <f t="shared" si="0"/>
        <v>0</v>
      </c>
      <c r="G21" s="11"/>
      <c r="H21" s="29">
        <v>4000000</v>
      </c>
      <c r="I21" s="165">
        <v>0</v>
      </c>
      <c r="J21" s="68">
        <f t="shared" si="1"/>
        <v>0</v>
      </c>
      <c r="K21" s="11"/>
      <c r="L21" s="29"/>
      <c r="M21" s="137">
        <f t="shared" si="2"/>
        <v>0</v>
      </c>
    </row>
    <row r="22" spans="1:13" s="35" customFormat="1" ht="25.5">
      <c r="A22" s="36"/>
      <c r="B22" s="36">
        <v>60015</v>
      </c>
      <c r="C22" s="41" t="s">
        <v>203</v>
      </c>
      <c r="D22" s="32">
        <f>SUM(D23:D34)</f>
        <v>7715000</v>
      </c>
      <c r="E22" s="32">
        <f>SUM(E23:E34)</f>
        <v>14280000</v>
      </c>
      <c r="F22" s="32">
        <f t="shared" si="0"/>
        <v>6190000</v>
      </c>
      <c r="G22" s="32">
        <f>SUM(G23:G34)</f>
        <v>0</v>
      </c>
      <c r="H22" s="61">
        <f>SUM(H23:H34)</f>
        <v>8090000</v>
      </c>
      <c r="I22" s="164">
        <f>SUM(I23:I34)</f>
        <v>3018279</v>
      </c>
      <c r="J22" s="136">
        <f t="shared" si="1"/>
        <v>2788729</v>
      </c>
      <c r="K22" s="32">
        <f>SUM(K23:K34)</f>
        <v>0</v>
      </c>
      <c r="L22" s="61">
        <f>SUM(L23:L34)</f>
        <v>229550</v>
      </c>
      <c r="M22" s="139">
        <f t="shared" si="2"/>
        <v>0.2113640756302521</v>
      </c>
    </row>
    <row r="23" spans="1:13" s="16" customFormat="1" ht="12.75">
      <c r="A23" s="15"/>
      <c r="B23" s="15"/>
      <c r="C23" s="39" t="s">
        <v>382</v>
      </c>
      <c r="D23" s="11">
        <v>4050000</v>
      </c>
      <c r="E23" s="11">
        <v>4050000</v>
      </c>
      <c r="F23" s="11">
        <f t="shared" si="0"/>
        <v>4050000</v>
      </c>
      <c r="G23" s="11"/>
      <c r="H23" s="29"/>
      <c r="I23" s="165">
        <v>2496393</v>
      </c>
      <c r="J23" s="68">
        <f t="shared" si="1"/>
        <v>2496393</v>
      </c>
      <c r="K23" s="11"/>
      <c r="L23" s="29"/>
      <c r="M23" s="137">
        <f t="shared" si="2"/>
        <v>0.6163933333333333</v>
      </c>
    </row>
    <row r="24" spans="1:13" s="35" customFormat="1" ht="51">
      <c r="A24" s="15"/>
      <c r="B24" s="15"/>
      <c r="C24" s="39" t="s">
        <v>27</v>
      </c>
      <c r="D24" s="11">
        <v>200000</v>
      </c>
      <c r="E24" s="11">
        <v>260000</v>
      </c>
      <c r="F24" s="11">
        <f t="shared" si="0"/>
        <v>0</v>
      </c>
      <c r="G24" s="11"/>
      <c r="H24" s="29">
        <v>260000</v>
      </c>
      <c r="I24" s="165">
        <v>12</v>
      </c>
      <c r="J24" s="68">
        <f t="shared" si="1"/>
        <v>0</v>
      </c>
      <c r="K24" s="11"/>
      <c r="L24" s="29">
        <v>12</v>
      </c>
      <c r="M24" s="137">
        <f t="shared" si="2"/>
        <v>4.615384615384615E-05</v>
      </c>
    </row>
    <row r="25" spans="1:13" s="35" customFormat="1" ht="12.75">
      <c r="A25" s="15"/>
      <c r="B25" s="15"/>
      <c r="C25" s="39" t="s">
        <v>28</v>
      </c>
      <c r="D25" s="11">
        <v>1350000</v>
      </c>
      <c r="E25" s="11">
        <v>1350000</v>
      </c>
      <c r="F25" s="11">
        <f t="shared" si="0"/>
        <v>1350000</v>
      </c>
      <c r="G25" s="11"/>
      <c r="H25" s="29"/>
      <c r="I25" s="165">
        <v>83202</v>
      </c>
      <c r="J25" s="68">
        <f t="shared" si="1"/>
        <v>83202</v>
      </c>
      <c r="K25" s="11"/>
      <c r="L25" s="29"/>
      <c r="M25" s="137">
        <f t="shared" si="2"/>
        <v>0.06163111111111111</v>
      </c>
    </row>
    <row r="26" spans="1:13" s="35" customFormat="1" ht="25.5">
      <c r="A26" s="15"/>
      <c r="B26" s="15"/>
      <c r="C26" s="39" t="s">
        <v>423</v>
      </c>
      <c r="D26" s="11">
        <v>70000</v>
      </c>
      <c r="E26" s="11"/>
      <c r="F26" s="11">
        <f t="shared" si="0"/>
        <v>0</v>
      </c>
      <c r="G26" s="11"/>
      <c r="H26" s="29"/>
      <c r="I26" s="165">
        <v>0</v>
      </c>
      <c r="J26" s="68">
        <f t="shared" si="1"/>
        <v>0</v>
      </c>
      <c r="K26" s="11"/>
      <c r="L26" s="29"/>
      <c r="M26" s="137" t="e">
        <f t="shared" si="2"/>
        <v>#DIV/0!</v>
      </c>
    </row>
    <row r="27" spans="1:13" s="16" customFormat="1" ht="25.5">
      <c r="A27" s="15"/>
      <c r="B27" s="15"/>
      <c r="C27" s="39" t="s">
        <v>29</v>
      </c>
      <c r="D27" s="11">
        <v>1375000</v>
      </c>
      <c r="E27" s="11">
        <v>1375000</v>
      </c>
      <c r="F27" s="11">
        <f t="shared" si="0"/>
        <v>0</v>
      </c>
      <c r="G27" s="11"/>
      <c r="H27" s="29">
        <v>1375000</v>
      </c>
      <c r="I27" s="165">
        <v>58360</v>
      </c>
      <c r="J27" s="68">
        <f t="shared" si="1"/>
        <v>0</v>
      </c>
      <c r="K27" s="11"/>
      <c r="L27" s="29">
        <v>58360</v>
      </c>
      <c r="M27" s="137">
        <f t="shared" si="2"/>
        <v>0.042443636363636364</v>
      </c>
    </row>
    <row r="28" spans="1:13" s="35" customFormat="1" ht="12.75">
      <c r="A28" s="15"/>
      <c r="B28" s="15"/>
      <c r="C28" s="39" t="s">
        <v>30</v>
      </c>
      <c r="D28" s="11">
        <v>250000</v>
      </c>
      <c r="E28" s="11">
        <v>250000</v>
      </c>
      <c r="F28" s="11">
        <f t="shared" si="0"/>
        <v>250000</v>
      </c>
      <c r="G28" s="11"/>
      <c r="H28" s="29"/>
      <c r="I28" s="165">
        <v>209134</v>
      </c>
      <c r="J28" s="68">
        <f t="shared" si="1"/>
        <v>209134</v>
      </c>
      <c r="K28" s="11"/>
      <c r="L28" s="29"/>
      <c r="M28" s="137">
        <f t="shared" si="2"/>
        <v>0.836536</v>
      </c>
    </row>
    <row r="29" spans="1:13" s="16" customFormat="1" ht="38.25">
      <c r="A29" s="15"/>
      <c r="B29" s="36"/>
      <c r="C29" s="39" t="s">
        <v>31</v>
      </c>
      <c r="D29" s="11">
        <v>70000</v>
      </c>
      <c r="E29" s="11">
        <v>430000</v>
      </c>
      <c r="F29" s="11">
        <f t="shared" si="0"/>
        <v>0</v>
      </c>
      <c r="G29" s="11"/>
      <c r="H29" s="29">
        <v>430000</v>
      </c>
      <c r="I29" s="165"/>
      <c r="J29" s="68">
        <f t="shared" si="1"/>
        <v>0</v>
      </c>
      <c r="K29" s="11"/>
      <c r="L29" s="29"/>
      <c r="M29" s="137">
        <f t="shared" si="2"/>
        <v>0</v>
      </c>
    </row>
    <row r="30" spans="1:13" s="16" customFormat="1" ht="25.5">
      <c r="A30" s="15"/>
      <c r="B30" s="36"/>
      <c r="C30" s="39" t="s">
        <v>32</v>
      </c>
      <c r="D30" s="11">
        <v>300000</v>
      </c>
      <c r="E30" s="11">
        <v>300000</v>
      </c>
      <c r="F30" s="11">
        <f t="shared" si="0"/>
        <v>0</v>
      </c>
      <c r="G30" s="11"/>
      <c r="H30" s="29">
        <v>300000</v>
      </c>
      <c r="I30" s="165">
        <v>623</v>
      </c>
      <c r="J30" s="68">
        <f t="shared" si="1"/>
        <v>0</v>
      </c>
      <c r="K30" s="11"/>
      <c r="L30" s="29">
        <v>623</v>
      </c>
      <c r="M30" s="137">
        <f t="shared" si="2"/>
        <v>0.0020766666666666668</v>
      </c>
    </row>
    <row r="31" spans="1:13" s="16" customFormat="1" ht="38.25">
      <c r="A31" s="15"/>
      <c r="B31" s="36"/>
      <c r="C31" s="39" t="s">
        <v>33</v>
      </c>
      <c r="D31" s="11">
        <v>50000</v>
      </c>
      <c r="E31" s="11">
        <v>50000</v>
      </c>
      <c r="F31" s="11">
        <f t="shared" si="0"/>
        <v>0</v>
      </c>
      <c r="G31" s="11"/>
      <c r="H31" s="29">
        <v>50000</v>
      </c>
      <c r="I31" s="165"/>
      <c r="J31" s="68">
        <f t="shared" si="1"/>
        <v>0</v>
      </c>
      <c r="K31" s="11"/>
      <c r="L31" s="29"/>
      <c r="M31" s="137">
        <f t="shared" si="2"/>
        <v>0</v>
      </c>
    </row>
    <row r="32" spans="1:13" s="16" customFormat="1" ht="25.5">
      <c r="A32" s="15"/>
      <c r="B32" s="36"/>
      <c r="C32" s="39" t="s">
        <v>417</v>
      </c>
      <c r="D32" s="11"/>
      <c r="E32" s="11">
        <v>4000000</v>
      </c>
      <c r="F32" s="11">
        <f t="shared" si="0"/>
        <v>0</v>
      </c>
      <c r="G32" s="11"/>
      <c r="H32" s="29">
        <v>4000000</v>
      </c>
      <c r="I32" s="165">
        <v>170555</v>
      </c>
      <c r="J32" s="68">
        <f t="shared" si="1"/>
        <v>0</v>
      </c>
      <c r="K32" s="11"/>
      <c r="L32" s="29">
        <v>170555</v>
      </c>
      <c r="M32" s="137">
        <f t="shared" si="2"/>
        <v>0.04263875</v>
      </c>
    </row>
    <row r="33" spans="1:13" s="16" customFormat="1" ht="38.25">
      <c r="A33" s="15"/>
      <c r="B33" s="36"/>
      <c r="C33" s="39" t="s">
        <v>34</v>
      </c>
      <c r="D33" s="11"/>
      <c r="E33" s="11">
        <v>1675000</v>
      </c>
      <c r="F33" s="11">
        <f t="shared" si="0"/>
        <v>0</v>
      </c>
      <c r="G33" s="11"/>
      <c r="H33" s="29">
        <v>1675000</v>
      </c>
      <c r="I33" s="165"/>
      <c r="J33" s="68">
        <f t="shared" si="1"/>
        <v>0</v>
      </c>
      <c r="K33" s="11"/>
      <c r="L33" s="29"/>
      <c r="M33" s="137">
        <f t="shared" si="2"/>
        <v>0</v>
      </c>
    </row>
    <row r="34" spans="1:13" s="16" customFormat="1" ht="12.75">
      <c r="A34" s="15"/>
      <c r="B34" s="36"/>
      <c r="C34" s="39" t="s">
        <v>477</v>
      </c>
      <c r="D34" s="11"/>
      <c r="E34" s="11">
        <v>540000</v>
      </c>
      <c r="F34" s="11">
        <f t="shared" si="0"/>
        <v>540000</v>
      </c>
      <c r="G34" s="11"/>
      <c r="H34" s="29"/>
      <c r="I34" s="165"/>
      <c r="J34" s="68">
        <f t="shared" si="1"/>
        <v>0</v>
      </c>
      <c r="K34" s="11"/>
      <c r="L34" s="29"/>
      <c r="M34" s="137">
        <f t="shared" si="2"/>
        <v>0</v>
      </c>
    </row>
    <row r="35" spans="1:13" s="35" customFormat="1" ht="12.75">
      <c r="A35" s="36"/>
      <c r="B35" s="36">
        <v>60016</v>
      </c>
      <c r="C35" s="41" t="s">
        <v>204</v>
      </c>
      <c r="D35" s="32">
        <f>SUM(D36:D45)</f>
        <v>7200000</v>
      </c>
      <c r="E35" s="32">
        <f>SUM(E36:E45)</f>
        <v>5310000</v>
      </c>
      <c r="F35" s="32">
        <f t="shared" si="0"/>
        <v>4010000</v>
      </c>
      <c r="G35" s="32">
        <f>SUM(G36:G45)</f>
        <v>0</v>
      </c>
      <c r="H35" s="61">
        <f>SUM(H36:H45)</f>
        <v>1300000</v>
      </c>
      <c r="I35" s="164">
        <f>SUM(I36:I45)</f>
        <v>1956458</v>
      </c>
      <c r="J35" s="136">
        <f t="shared" si="1"/>
        <v>1866600</v>
      </c>
      <c r="K35" s="32">
        <f>SUM(K36:K45)</f>
        <v>0</v>
      </c>
      <c r="L35" s="61">
        <f>SUM(L36:L45)</f>
        <v>89858</v>
      </c>
      <c r="M35" s="139">
        <f t="shared" si="2"/>
        <v>0.3684478342749529</v>
      </c>
    </row>
    <row r="36" spans="1:13" s="16" customFormat="1" ht="12.75">
      <c r="A36" s="15"/>
      <c r="B36" s="36"/>
      <c r="C36" s="39" t="s">
        <v>382</v>
      </c>
      <c r="D36" s="11">
        <v>2040000</v>
      </c>
      <c r="E36" s="11">
        <v>1600000</v>
      </c>
      <c r="F36" s="11">
        <f t="shared" si="0"/>
        <v>1600000</v>
      </c>
      <c r="G36" s="11"/>
      <c r="H36" s="29"/>
      <c r="I36" s="165">
        <v>826823</v>
      </c>
      <c r="J36" s="68">
        <f t="shared" si="1"/>
        <v>826823</v>
      </c>
      <c r="K36" s="11"/>
      <c r="L36" s="29"/>
      <c r="M36" s="137">
        <f t="shared" si="2"/>
        <v>0.516764375</v>
      </c>
    </row>
    <row r="37" spans="1:13" s="16" customFormat="1" ht="12.75">
      <c r="A37" s="15"/>
      <c r="B37" s="36"/>
      <c r="C37" s="39" t="s">
        <v>35</v>
      </c>
      <c r="D37" s="11">
        <v>560000</v>
      </c>
      <c r="E37" s="11">
        <v>1000000</v>
      </c>
      <c r="F37" s="11">
        <f t="shared" si="0"/>
        <v>1000000</v>
      </c>
      <c r="G37" s="11"/>
      <c r="H37" s="29"/>
      <c r="I37" s="165">
        <v>438646</v>
      </c>
      <c r="J37" s="68">
        <f t="shared" si="1"/>
        <v>438646</v>
      </c>
      <c r="K37" s="11"/>
      <c r="L37" s="29"/>
      <c r="M37" s="137">
        <f t="shared" si="2"/>
        <v>0.438646</v>
      </c>
    </row>
    <row r="38" spans="1:13" s="16" customFormat="1" ht="25.5">
      <c r="A38" s="15"/>
      <c r="B38" s="36"/>
      <c r="C38" s="39" t="s">
        <v>417</v>
      </c>
      <c r="D38" s="11">
        <v>2200000</v>
      </c>
      <c r="E38" s="11"/>
      <c r="F38" s="11">
        <f t="shared" si="0"/>
        <v>0</v>
      </c>
      <c r="G38" s="11"/>
      <c r="H38" s="29"/>
      <c r="I38" s="165"/>
      <c r="J38" s="68">
        <f t="shared" si="1"/>
        <v>0</v>
      </c>
      <c r="K38" s="11"/>
      <c r="L38" s="29"/>
      <c r="M38" s="137" t="e">
        <f t="shared" si="2"/>
        <v>#DIV/0!</v>
      </c>
    </row>
    <row r="39" spans="1:13" s="16" customFormat="1" ht="25.5">
      <c r="A39" s="15"/>
      <c r="B39" s="36"/>
      <c r="C39" s="39" t="s">
        <v>36</v>
      </c>
      <c r="D39" s="11">
        <v>300000</v>
      </c>
      <c r="E39" s="11">
        <v>300000</v>
      </c>
      <c r="F39" s="11">
        <f t="shared" si="0"/>
        <v>0</v>
      </c>
      <c r="G39" s="11"/>
      <c r="H39" s="29">
        <v>300000</v>
      </c>
      <c r="I39" s="165">
        <v>302</v>
      </c>
      <c r="J39" s="68">
        <f t="shared" si="1"/>
        <v>0</v>
      </c>
      <c r="K39" s="11"/>
      <c r="L39" s="29">
        <v>302</v>
      </c>
      <c r="M39" s="137">
        <f t="shared" si="2"/>
        <v>0.0010066666666666666</v>
      </c>
    </row>
    <row r="40" spans="1:13" s="16" customFormat="1" ht="38.25">
      <c r="A40" s="15"/>
      <c r="B40" s="36"/>
      <c r="C40" s="39" t="s">
        <v>39</v>
      </c>
      <c r="D40" s="11">
        <v>500000</v>
      </c>
      <c r="E40" s="11">
        <v>500000</v>
      </c>
      <c r="F40" s="11">
        <f t="shared" si="0"/>
        <v>0</v>
      </c>
      <c r="G40" s="11"/>
      <c r="H40" s="29">
        <v>500000</v>
      </c>
      <c r="I40" s="165">
        <v>45251</v>
      </c>
      <c r="J40" s="68">
        <f t="shared" si="1"/>
        <v>0</v>
      </c>
      <c r="K40" s="11"/>
      <c r="L40" s="29">
        <v>45251</v>
      </c>
      <c r="M40" s="137">
        <f t="shared" si="2"/>
        <v>0.090502</v>
      </c>
    </row>
    <row r="41" spans="1:13" s="16" customFormat="1" ht="38.25">
      <c r="A41" s="15"/>
      <c r="B41" s="36"/>
      <c r="C41" s="39" t="s">
        <v>40</v>
      </c>
      <c r="D41" s="11">
        <v>100000</v>
      </c>
      <c r="E41" s="11">
        <v>100000</v>
      </c>
      <c r="F41" s="11">
        <f t="shared" si="0"/>
        <v>0</v>
      </c>
      <c r="G41" s="11"/>
      <c r="H41" s="29">
        <v>100000</v>
      </c>
      <c r="I41" s="165">
        <v>12200</v>
      </c>
      <c r="J41" s="68">
        <f t="shared" si="1"/>
        <v>0</v>
      </c>
      <c r="K41" s="11"/>
      <c r="L41" s="29">
        <v>12200</v>
      </c>
      <c r="M41" s="137">
        <f t="shared" si="2"/>
        <v>0.122</v>
      </c>
    </row>
    <row r="42" spans="1:13" s="16" customFormat="1" ht="25.5">
      <c r="A42" s="15"/>
      <c r="B42" s="36"/>
      <c r="C42" s="39" t="s">
        <v>41</v>
      </c>
      <c r="D42" s="11">
        <v>400000</v>
      </c>
      <c r="E42" s="11">
        <v>400000</v>
      </c>
      <c r="F42" s="11">
        <f t="shared" si="0"/>
        <v>0</v>
      </c>
      <c r="G42" s="11"/>
      <c r="H42" s="29">
        <v>400000</v>
      </c>
      <c r="I42" s="165">
        <v>32105</v>
      </c>
      <c r="J42" s="68">
        <f t="shared" si="1"/>
        <v>0</v>
      </c>
      <c r="K42" s="11"/>
      <c r="L42" s="29">
        <v>32105</v>
      </c>
      <c r="M42" s="137">
        <f t="shared" si="2"/>
        <v>0.0802625</v>
      </c>
    </row>
    <row r="43" spans="1:13" s="16" customFormat="1" ht="12.75">
      <c r="A43" s="15"/>
      <c r="B43" s="36"/>
      <c r="C43" s="39" t="s">
        <v>42</v>
      </c>
      <c r="D43" s="11">
        <v>80000</v>
      </c>
      <c r="E43" s="11">
        <v>390000</v>
      </c>
      <c r="F43" s="11">
        <f t="shared" si="0"/>
        <v>390000</v>
      </c>
      <c r="G43" s="11"/>
      <c r="H43" s="29"/>
      <c r="I43" s="165"/>
      <c r="J43" s="68">
        <f t="shared" si="1"/>
        <v>0</v>
      </c>
      <c r="K43" s="11"/>
      <c r="L43" s="29"/>
      <c r="M43" s="137">
        <f t="shared" si="2"/>
        <v>0</v>
      </c>
    </row>
    <row r="44" spans="1:13" s="16" customFormat="1" ht="12.75">
      <c r="A44" s="15"/>
      <c r="B44" s="36"/>
      <c r="C44" s="39" t="s">
        <v>384</v>
      </c>
      <c r="D44" s="11">
        <v>950000</v>
      </c>
      <c r="E44" s="11">
        <v>950000</v>
      </c>
      <c r="F44" s="11">
        <f t="shared" si="0"/>
        <v>950000</v>
      </c>
      <c r="G44" s="11"/>
      <c r="H44" s="29"/>
      <c r="I44" s="165">
        <v>596612</v>
      </c>
      <c r="J44" s="68">
        <f t="shared" si="1"/>
        <v>596612</v>
      </c>
      <c r="K44" s="11"/>
      <c r="L44" s="29"/>
      <c r="M44" s="137">
        <f t="shared" si="2"/>
        <v>0.6280126315789474</v>
      </c>
    </row>
    <row r="45" spans="1:13" s="16" customFormat="1" ht="12.75">
      <c r="A45" s="15"/>
      <c r="B45" s="36"/>
      <c r="C45" s="39" t="s">
        <v>385</v>
      </c>
      <c r="D45" s="11">
        <v>70000</v>
      </c>
      <c r="E45" s="11">
        <v>70000</v>
      </c>
      <c r="F45" s="11">
        <f t="shared" si="0"/>
        <v>70000</v>
      </c>
      <c r="G45" s="11"/>
      <c r="H45" s="29"/>
      <c r="I45" s="165">
        <v>4519</v>
      </c>
      <c r="J45" s="68">
        <f t="shared" si="1"/>
        <v>4519</v>
      </c>
      <c r="K45" s="11"/>
      <c r="L45" s="29"/>
      <c r="M45" s="137">
        <f t="shared" si="2"/>
        <v>0.06455714285714285</v>
      </c>
    </row>
    <row r="46" spans="1:13" s="16" customFormat="1" ht="12.75">
      <c r="A46" s="36"/>
      <c r="B46" s="36">
        <v>60017</v>
      </c>
      <c r="C46" s="41" t="s">
        <v>444</v>
      </c>
      <c r="D46" s="32">
        <f>SUM(D47:D50)</f>
        <v>300000</v>
      </c>
      <c r="E46" s="32">
        <f>SUM(E47:E50)</f>
        <v>328600</v>
      </c>
      <c r="F46" s="32">
        <f t="shared" si="0"/>
        <v>128600</v>
      </c>
      <c r="G46" s="32">
        <f>SUM(G47:G50)</f>
        <v>0</v>
      </c>
      <c r="H46" s="61">
        <f>SUM(H47:H50)</f>
        <v>200000</v>
      </c>
      <c r="I46" s="164">
        <f>SUM(I47:I50)</f>
        <v>2400</v>
      </c>
      <c r="J46" s="136">
        <f t="shared" si="1"/>
        <v>0</v>
      </c>
      <c r="K46" s="32">
        <f>SUM(K47:K50)</f>
        <v>0</v>
      </c>
      <c r="L46" s="61">
        <f>SUM(L47:L50)</f>
        <v>2400</v>
      </c>
      <c r="M46" s="139">
        <f t="shared" si="2"/>
        <v>0.007303712720632989</v>
      </c>
    </row>
    <row r="47" spans="1:13" s="16" customFormat="1" ht="12.75">
      <c r="A47" s="15"/>
      <c r="B47" s="36"/>
      <c r="C47" s="39" t="s">
        <v>382</v>
      </c>
      <c r="D47" s="11">
        <v>100000</v>
      </c>
      <c r="E47" s="11">
        <v>100000</v>
      </c>
      <c r="F47" s="11">
        <f t="shared" si="0"/>
        <v>100000</v>
      </c>
      <c r="G47" s="11"/>
      <c r="H47" s="29"/>
      <c r="I47" s="165"/>
      <c r="J47" s="68">
        <f t="shared" si="1"/>
        <v>0</v>
      </c>
      <c r="K47" s="11"/>
      <c r="L47" s="29"/>
      <c r="M47" s="137">
        <f t="shared" si="2"/>
        <v>0</v>
      </c>
    </row>
    <row r="48" spans="1:13" s="16" customFormat="1" ht="25.5">
      <c r="A48" s="15"/>
      <c r="B48" s="36"/>
      <c r="C48" s="39" t="s">
        <v>43</v>
      </c>
      <c r="D48" s="11"/>
      <c r="E48" s="11">
        <v>28600</v>
      </c>
      <c r="F48" s="11">
        <f t="shared" si="0"/>
        <v>28600</v>
      </c>
      <c r="G48" s="11"/>
      <c r="H48" s="29"/>
      <c r="I48" s="165">
        <v>0</v>
      </c>
      <c r="J48" s="68">
        <f t="shared" si="1"/>
        <v>0</v>
      </c>
      <c r="K48" s="11"/>
      <c r="L48" s="29"/>
      <c r="M48" s="137">
        <f t="shared" si="2"/>
        <v>0</v>
      </c>
    </row>
    <row r="49" spans="1:13" s="16" customFormat="1" ht="38.25">
      <c r="A49" s="15"/>
      <c r="B49" s="36"/>
      <c r="C49" s="39" t="s">
        <v>478</v>
      </c>
      <c r="D49" s="11">
        <v>150000</v>
      </c>
      <c r="E49" s="11">
        <v>150000</v>
      </c>
      <c r="F49" s="11">
        <f t="shared" si="0"/>
        <v>0</v>
      </c>
      <c r="G49" s="11"/>
      <c r="H49" s="29">
        <v>150000</v>
      </c>
      <c r="I49" s="165">
        <v>2400</v>
      </c>
      <c r="J49" s="68">
        <f t="shared" si="1"/>
        <v>0</v>
      </c>
      <c r="K49" s="11"/>
      <c r="L49" s="29">
        <v>2400</v>
      </c>
      <c r="M49" s="137">
        <f t="shared" si="2"/>
        <v>0.016</v>
      </c>
    </row>
    <row r="50" spans="1:13" s="16" customFormat="1" ht="12.75">
      <c r="A50" s="15"/>
      <c r="B50" s="36"/>
      <c r="C50" s="39" t="s">
        <v>44</v>
      </c>
      <c r="D50" s="11">
        <v>50000</v>
      </c>
      <c r="E50" s="11">
        <v>50000</v>
      </c>
      <c r="F50" s="11">
        <f t="shared" si="0"/>
        <v>0</v>
      </c>
      <c r="G50" s="11"/>
      <c r="H50" s="29">
        <v>50000</v>
      </c>
      <c r="I50" s="165"/>
      <c r="J50" s="68">
        <f t="shared" si="1"/>
        <v>0</v>
      </c>
      <c r="K50" s="11"/>
      <c r="L50" s="29"/>
      <c r="M50" s="137">
        <f t="shared" si="2"/>
        <v>0</v>
      </c>
    </row>
    <row r="51" spans="1:13" s="16" customFormat="1" ht="12.75">
      <c r="A51" s="36"/>
      <c r="B51" s="36">
        <v>60095</v>
      </c>
      <c r="C51" s="41" t="s">
        <v>197</v>
      </c>
      <c r="D51" s="32">
        <f>SUM(D52:D52)</f>
        <v>900000</v>
      </c>
      <c r="E51" s="32">
        <f>SUM(E52:E52)</f>
        <v>900000</v>
      </c>
      <c r="F51" s="32">
        <f t="shared" si="0"/>
        <v>0</v>
      </c>
      <c r="G51" s="32">
        <f>SUM(G52:G52)</f>
        <v>0</v>
      </c>
      <c r="H51" s="61">
        <f>SUM(H52:H52)</f>
        <v>900000</v>
      </c>
      <c r="I51" s="164">
        <f>SUM(I52:I52)</f>
        <v>0</v>
      </c>
      <c r="J51" s="136">
        <f t="shared" si="1"/>
        <v>0</v>
      </c>
      <c r="K51" s="32">
        <f>SUM(K52:K52)</f>
        <v>0</v>
      </c>
      <c r="L51" s="61">
        <f>SUM(L52:L52)</f>
        <v>0</v>
      </c>
      <c r="M51" s="139">
        <f t="shared" si="2"/>
        <v>0</v>
      </c>
    </row>
    <row r="52" spans="1:13" s="16" customFormat="1" ht="25.5">
      <c r="A52" s="15"/>
      <c r="B52" s="36"/>
      <c r="C52" s="39" t="s">
        <v>45</v>
      </c>
      <c r="D52" s="11">
        <v>900000</v>
      </c>
      <c r="E52" s="11">
        <v>900000</v>
      </c>
      <c r="F52" s="11">
        <f t="shared" si="0"/>
        <v>0</v>
      </c>
      <c r="G52" s="11"/>
      <c r="H52" s="29">
        <v>900000</v>
      </c>
      <c r="I52" s="165">
        <v>0</v>
      </c>
      <c r="J52" s="68">
        <f t="shared" si="1"/>
        <v>0</v>
      </c>
      <c r="K52" s="11"/>
      <c r="L52" s="29"/>
      <c r="M52" s="137">
        <f t="shared" si="2"/>
        <v>0</v>
      </c>
    </row>
    <row r="53" spans="1:13" s="16" customFormat="1" ht="21.75" customHeight="1">
      <c r="A53" s="18">
        <v>630</v>
      </c>
      <c r="B53" s="18"/>
      <c r="C53" s="19" t="s">
        <v>46</v>
      </c>
      <c r="D53" s="19">
        <f>D54</f>
        <v>17000</v>
      </c>
      <c r="E53" s="19">
        <f>E54</f>
        <v>17000</v>
      </c>
      <c r="F53" s="19">
        <f t="shared" si="0"/>
        <v>17000</v>
      </c>
      <c r="G53" s="19">
        <f aca="true" t="shared" si="3" ref="G53:I54">G54</f>
        <v>14806</v>
      </c>
      <c r="H53" s="69">
        <f t="shared" si="3"/>
        <v>0</v>
      </c>
      <c r="I53" s="163">
        <f t="shared" si="3"/>
        <v>6369</v>
      </c>
      <c r="J53" s="131">
        <f t="shared" si="1"/>
        <v>6369</v>
      </c>
      <c r="K53" s="19">
        <f>K54</f>
        <v>6369</v>
      </c>
      <c r="L53" s="69">
        <f>L54</f>
        <v>0</v>
      </c>
      <c r="M53" s="70">
        <f t="shared" si="2"/>
        <v>0.3746470588235294</v>
      </c>
    </row>
    <row r="54" spans="1:13" s="16" customFormat="1" ht="12.75">
      <c r="A54" s="36"/>
      <c r="B54" s="36">
        <v>63001</v>
      </c>
      <c r="C54" s="42" t="s">
        <v>47</v>
      </c>
      <c r="D54" s="32">
        <f>D55</f>
        <v>17000</v>
      </c>
      <c r="E54" s="32">
        <f>E55</f>
        <v>17000</v>
      </c>
      <c r="F54" s="32">
        <f t="shared" si="0"/>
        <v>17000</v>
      </c>
      <c r="G54" s="32">
        <f t="shared" si="3"/>
        <v>14806</v>
      </c>
      <c r="H54" s="61">
        <f t="shared" si="3"/>
        <v>0</v>
      </c>
      <c r="I54" s="164">
        <f t="shared" si="3"/>
        <v>6369</v>
      </c>
      <c r="J54" s="136">
        <f t="shared" si="1"/>
        <v>6369</v>
      </c>
      <c r="K54" s="32">
        <f>K55</f>
        <v>6369</v>
      </c>
      <c r="L54" s="61">
        <f>L55</f>
        <v>0</v>
      </c>
      <c r="M54" s="139">
        <f t="shared" si="2"/>
        <v>0.3746470588235294</v>
      </c>
    </row>
    <row r="55" spans="1:13" s="16" customFormat="1" ht="25.5">
      <c r="A55" s="15"/>
      <c r="B55" s="15"/>
      <c r="C55" s="40" t="s">
        <v>174</v>
      </c>
      <c r="D55" s="11">
        <v>17000</v>
      </c>
      <c r="E55" s="11">
        <v>17000</v>
      </c>
      <c r="F55" s="11">
        <f t="shared" si="0"/>
        <v>17000</v>
      </c>
      <c r="G55" s="11">
        <v>14806</v>
      </c>
      <c r="H55" s="29"/>
      <c r="I55" s="165">
        <v>6369</v>
      </c>
      <c r="J55" s="68">
        <f t="shared" si="1"/>
        <v>6369</v>
      </c>
      <c r="K55" s="11">
        <v>6369</v>
      </c>
      <c r="L55" s="29"/>
      <c r="M55" s="137">
        <f t="shared" si="2"/>
        <v>0.3746470588235294</v>
      </c>
    </row>
    <row r="56" spans="1:13" s="16" customFormat="1" ht="21.75" customHeight="1">
      <c r="A56" s="18">
        <v>700</v>
      </c>
      <c r="B56" s="18"/>
      <c r="C56" s="19" t="s">
        <v>205</v>
      </c>
      <c r="D56" s="19">
        <f>D57+D61+D73+D77</f>
        <v>25424000</v>
      </c>
      <c r="E56" s="19">
        <f>E57+E61+E73+E77</f>
        <v>30954362</v>
      </c>
      <c r="F56" s="19">
        <f t="shared" si="0"/>
        <v>30794362</v>
      </c>
      <c r="G56" s="19">
        <f>G57+G61+G73+G77</f>
        <v>700</v>
      </c>
      <c r="H56" s="69">
        <f>H57+H61+H73+H77</f>
        <v>160000</v>
      </c>
      <c r="I56" s="163">
        <f>I57+I61+I73+I77</f>
        <v>14741498</v>
      </c>
      <c r="J56" s="131">
        <f t="shared" si="1"/>
        <v>14740998</v>
      </c>
      <c r="K56" s="19">
        <f>K57+K61+K73+K77</f>
        <v>629</v>
      </c>
      <c r="L56" s="69">
        <f>L57+L61+L73+L77</f>
        <v>500</v>
      </c>
      <c r="M56" s="70">
        <f t="shared" si="2"/>
        <v>0.47623330114185525</v>
      </c>
    </row>
    <row r="57" spans="1:13" s="16" customFormat="1" ht="12.75">
      <c r="A57" s="36"/>
      <c r="B57" s="36">
        <v>70001</v>
      </c>
      <c r="C57" s="41" t="s">
        <v>206</v>
      </c>
      <c r="D57" s="32">
        <f>SUM(D58:D60)</f>
        <v>237000</v>
      </c>
      <c r="E57" s="32">
        <f>SUM(E58:E60)</f>
        <v>237000</v>
      </c>
      <c r="F57" s="32">
        <f t="shared" si="0"/>
        <v>77000</v>
      </c>
      <c r="G57" s="32">
        <f>SUM(G58:G60)</f>
        <v>0</v>
      </c>
      <c r="H57" s="61">
        <f>SUM(H58:H60)</f>
        <v>160000</v>
      </c>
      <c r="I57" s="164">
        <f>SUM(I58:I60)</f>
        <v>19818</v>
      </c>
      <c r="J57" s="136">
        <f t="shared" si="1"/>
        <v>19318</v>
      </c>
      <c r="K57" s="32">
        <f>SUM(K58:K60)</f>
        <v>0</v>
      </c>
      <c r="L57" s="61">
        <f>SUM(L58:L60)</f>
        <v>500</v>
      </c>
      <c r="M57" s="139">
        <f t="shared" si="2"/>
        <v>0.08362025316455696</v>
      </c>
    </row>
    <row r="58" spans="1:13" s="16" customFormat="1" ht="38.25">
      <c r="A58" s="15"/>
      <c r="B58" s="15"/>
      <c r="C58" s="39" t="s">
        <v>48</v>
      </c>
      <c r="D58" s="11">
        <v>160000</v>
      </c>
      <c r="E58" s="11">
        <v>160000</v>
      </c>
      <c r="F58" s="11">
        <f t="shared" si="0"/>
        <v>0</v>
      </c>
      <c r="G58" s="11"/>
      <c r="H58" s="29">
        <v>160000</v>
      </c>
      <c r="I58" s="165">
        <v>500</v>
      </c>
      <c r="J58" s="68">
        <f t="shared" si="1"/>
        <v>0</v>
      </c>
      <c r="K58" s="11"/>
      <c r="L58" s="29">
        <v>500</v>
      </c>
      <c r="M58" s="137">
        <f t="shared" si="2"/>
        <v>0.003125</v>
      </c>
    </row>
    <row r="59" spans="1:13" s="16" customFormat="1" ht="25.5">
      <c r="A59" s="15"/>
      <c r="B59" s="15"/>
      <c r="C59" s="39" t="s">
        <v>49</v>
      </c>
      <c r="D59" s="11">
        <v>57000</v>
      </c>
      <c r="E59" s="11">
        <v>57000</v>
      </c>
      <c r="F59" s="11">
        <f t="shared" si="0"/>
        <v>57000</v>
      </c>
      <c r="G59" s="11"/>
      <c r="H59" s="29"/>
      <c r="I59" s="165">
        <v>19318</v>
      </c>
      <c r="J59" s="68">
        <f t="shared" si="1"/>
        <v>19318</v>
      </c>
      <c r="K59" s="11"/>
      <c r="L59" s="29"/>
      <c r="M59" s="137">
        <f t="shared" si="2"/>
        <v>0.3389122807017544</v>
      </c>
    </row>
    <row r="60" spans="1:13" s="16" customFormat="1" ht="38.25">
      <c r="A60" s="15"/>
      <c r="B60" s="15"/>
      <c r="C60" s="39" t="s">
        <v>50</v>
      </c>
      <c r="D60" s="11">
        <v>20000</v>
      </c>
      <c r="E60" s="11">
        <v>20000</v>
      </c>
      <c r="F60" s="11">
        <f t="shared" si="0"/>
        <v>20000</v>
      </c>
      <c r="G60" s="11"/>
      <c r="H60" s="29"/>
      <c r="I60" s="165">
        <v>0</v>
      </c>
      <c r="J60" s="68">
        <f t="shared" si="1"/>
        <v>0</v>
      </c>
      <c r="K60" s="11"/>
      <c r="L60" s="29"/>
      <c r="M60" s="137">
        <f t="shared" si="2"/>
        <v>0</v>
      </c>
    </row>
    <row r="61" spans="1:13" s="16" customFormat="1" ht="25.5">
      <c r="A61" s="36"/>
      <c r="B61" s="36">
        <v>70004</v>
      </c>
      <c r="C61" s="41" t="s">
        <v>207</v>
      </c>
      <c r="D61" s="32">
        <f>SUM(D62:D72)</f>
        <v>20187000</v>
      </c>
      <c r="E61" s="32">
        <f>SUM(E62:E72)</f>
        <v>22217362</v>
      </c>
      <c r="F61" s="32">
        <f t="shared" si="0"/>
        <v>22217362</v>
      </c>
      <c r="G61" s="32">
        <f>SUM(G62:G72)</f>
        <v>0</v>
      </c>
      <c r="H61" s="61">
        <f>SUM(H62:H72)</f>
        <v>0</v>
      </c>
      <c r="I61" s="164">
        <f>SUM(I62:I72)</f>
        <v>8242445</v>
      </c>
      <c r="J61" s="136">
        <f t="shared" si="1"/>
        <v>8242445</v>
      </c>
      <c r="K61" s="32">
        <f>SUM(K62:K72)</f>
        <v>0</v>
      </c>
      <c r="L61" s="61">
        <f>SUM(L62:L72)</f>
        <v>0</v>
      </c>
      <c r="M61" s="139">
        <f t="shared" si="2"/>
        <v>0.3709911644775829</v>
      </c>
    </row>
    <row r="62" spans="1:13" s="16" customFormat="1" ht="25.5">
      <c r="A62" s="15"/>
      <c r="B62" s="15"/>
      <c r="C62" s="39" t="s">
        <v>51</v>
      </c>
      <c r="D62" s="11">
        <v>650000</v>
      </c>
      <c r="E62" s="11">
        <v>650000</v>
      </c>
      <c r="F62" s="11">
        <f t="shared" si="0"/>
        <v>650000</v>
      </c>
      <c r="G62" s="11"/>
      <c r="H62" s="29"/>
      <c r="I62" s="165">
        <v>263714</v>
      </c>
      <c r="J62" s="68">
        <f t="shared" si="1"/>
        <v>263714</v>
      </c>
      <c r="K62" s="11"/>
      <c r="L62" s="29"/>
      <c r="M62" s="137">
        <f t="shared" si="2"/>
        <v>0.40571384615384615</v>
      </c>
    </row>
    <row r="63" spans="1:13" s="16" customFormat="1" ht="25.5">
      <c r="A63" s="15"/>
      <c r="B63" s="15"/>
      <c r="C63" s="39" t="s">
        <v>52</v>
      </c>
      <c r="D63" s="11">
        <v>2100000</v>
      </c>
      <c r="E63" s="11">
        <v>2100000</v>
      </c>
      <c r="F63" s="11">
        <f t="shared" si="0"/>
        <v>2100000</v>
      </c>
      <c r="G63" s="11"/>
      <c r="H63" s="29"/>
      <c r="I63" s="165">
        <v>1085332</v>
      </c>
      <c r="J63" s="68">
        <f t="shared" si="1"/>
        <v>1085332</v>
      </c>
      <c r="K63" s="11"/>
      <c r="L63" s="29"/>
      <c r="M63" s="137">
        <f t="shared" si="2"/>
        <v>0.5168247619047619</v>
      </c>
    </row>
    <row r="64" spans="1:13" s="16" customFormat="1" ht="25.5">
      <c r="A64" s="15"/>
      <c r="B64" s="15"/>
      <c r="C64" s="39" t="s">
        <v>53</v>
      </c>
      <c r="D64" s="11">
        <v>3500000</v>
      </c>
      <c r="E64" s="11">
        <v>4187490</v>
      </c>
      <c r="F64" s="11">
        <f t="shared" si="0"/>
        <v>4187490</v>
      </c>
      <c r="G64" s="11"/>
      <c r="H64" s="29"/>
      <c r="I64" s="165">
        <v>299345</v>
      </c>
      <c r="J64" s="68">
        <f t="shared" si="1"/>
        <v>299345</v>
      </c>
      <c r="K64" s="11"/>
      <c r="L64" s="29"/>
      <c r="M64" s="137">
        <f t="shared" si="2"/>
        <v>0.07148554384607486</v>
      </c>
    </row>
    <row r="65" spans="1:13" s="35" customFormat="1" ht="25.5">
      <c r="A65" s="15"/>
      <c r="B65" s="15"/>
      <c r="C65" s="39" t="s">
        <v>54</v>
      </c>
      <c r="D65" s="11">
        <v>600000</v>
      </c>
      <c r="E65" s="11">
        <v>600000</v>
      </c>
      <c r="F65" s="11">
        <f t="shared" si="0"/>
        <v>600000</v>
      </c>
      <c r="G65" s="11"/>
      <c r="H65" s="29"/>
      <c r="I65" s="165">
        <v>227921</v>
      </c>
      <c r="J65" s="68">
        <f t="shared" si="1"/>
        <v>227921</v>
      </c>
      <c r="K65" s="11"/>
      <c r="L65" s="29"/>
      <c r="M65" s="137">
        <f t="shared" si="2"/>
        <v>0.3798683333333333</v>
      </c>
    </row>
    <row r="66" spans="1:13" s="16" customFormat="1" ht="25.5">
      <c r="A66" s="15"/>
      <c r="B66" s="15"/>
      <c r="C66" s="39" t="s">
        <v>55</v>
      </c>
      <c r="D66" s="11">
        <v>2600000</v>
      </c>
      <c r="E66" s="11">
        <v>2600000</v>
      </c>
      <c r="F66" s="11">
        <f t="shared" si="0"/>
        <v>2600000</v>
      </c>
      <c r="G66" s="11"/>
      <c r="H66" s="29"/>
      <c r="I66" s="165">
        <v>1889441</v>
      </c>
      <c r="J66" s="68">
        <f t="shared" si="1"/>
        <v>1889441</v>
      </c>
      <c r="K66" s="11"/>
      <c r="L66" s="29"/>
      <c r="M66" s="137">
        <f t="shared" si="2"/>
        <v>0.7267080769230769</v>
      </c>
    </row>
    <row r="67" spans="1:13" s="16" customFormat="1" ht="25.5">
      <c r="A67" s="15"/>
      <c r="B67" s="15"/>
      <c r="C67" s="39" t="s">
        <v>56</v>
      </c>
      <c r="D67" s="11">
        <v>3000000</v>
      </c>
      <c r="E67" s="11">
        <v>3313894</v>
      </c>
      <c r="F67" s="11">
        <f t="shared" si="0"/>
        <v>3313894</v>
      </c>
      <c r="G67" s="11"/>
      <c r="H67" s="29"/>
      <c r="I67" s="165">
        <v>621919</v>
      </c>
      <c r="J67" s="68">
        <f t="shared" si="1"/>
        <v>621919</v>
      </c>
      <c r="K67" s="11"/>
      <c r="L67" s="29"/>
      <c r="M67" s="137">
        <f t="shared" si="2"/>
        <v>0.18767015480881405</v>
      </c>
    </row>
    <row r="68" spans="1:13" s="16" customFormat="1" ht="25.5">
      <c r="A68" s="15"/>
      <c r="B68" s="15"/>
      <c r="C68" s="39" t="s">
        <v>57</v>
      </c>
      <c r="D68" s="11">
        <v>1400000</v>
      </c>
      <c r="E68" s="11">
        <v>1400000</v>
      </c>
      <c r="F68" s="11">
        <f t="shared" si="0"/>
        <v>1400000</v>
      </c>
      <c r="G68" s="11"/>
      <c r="H68" s="29"/>
      <c r="I68" s="165">
        <v>655748</v>
      </c>
      <c r="J68" s="68">
        <f t="shared" si="1"/>
        <v>655748</v>
      </c>
      <c r="K68" s="11"/>
      <c r="L68" s="29"/>
      <c r="M68" s="137">
        <f t="shared" si="2"/>
        <v>0.46839142857142857</v>
      </c>
    </row>
    <row r="69" spans="1:13" s="35" customFormat="1" ht="25.5">
      <c r="A69" s="15"/>
      <c r="B69" s="15"/>
      <c r="C69" s="39" t="s">
        <v>58</v>
      </c>
      <c r="D69" s="11">
        <v>4300000</v>
      </c>
      <c r="E69" s="11">
        <v>4300000</v>
      </c>
      <c r="F69" s="11">
        <f t="shared" si="0"/>
        <v>4300000</v>
      </c>
      <c r="G69" s="11"/>
      <c r="H69" s="29"/>
      <c r="I69" s="165">
        <v>2151389</v>
      </c>
      <c r="J69" s="68">
        <f t="shared" si="1"/>
        <v>2151389</v>
      </c>
      <c r="K69" s="11"/>
      <c r="L69" s="29"/>
      <c r="M69" s="137">
        <f t="shared" si="2"/>
        <v>0.5003230232558139</v>
      </c>
    </row>
    <row r="70" spans="1:13" s="35" customFormat="1" ht="25.5">
      <c r="A70" s="15"/>
      <c r="B70" s="15"/>
      <c r="C70" s="39" t="s">
        <v>59</v>
      </c>
      <c r="D70" s="11">
        <v>1700000</v>
      </c>
      <c r="E70" s="11">
        <v>1728978</v>
      </c>
      <c r="F70" s="11">
        <f t="shared" si="0"/>
        <v>1728978</v>
      </c>
      <c r="G70" s="11"/>
      <c r="H70" s="29"/>
      <c r="I70" s="165">
        <v>710636</v>
      </c>
      <c r="J70" s="68">
        <f t="shared" si="1"/>
        <v>710636</v>
      </c>
      <c r="K70" s="11"/>
      <c r="L70" s="29"/>
      <c r="M70" s="137">
        <f t="shared" si="2"/>
        <v>0.41101506207713456</v>
      </c>
    </row>
    <row r="71" spans="1:13" s="16" customFormat="1" ht="25.5">
      <c r="A71" s="15"/>
      <c r="B71" s="15"/>
      <c r="C71" s="39" t="s">
        <v>60</v>
      </c>
      <c r="D71" s="11">
        <v>337000</v>
      </c>
      <c r="E71" s="11">
        <v>337000</v>
      </c>
      <c r="F71" s="11">
        <f t="shared" si="0"/>
        <v>337000</v>
      </c>
      <c r="G71" s="11"/>
      <c r="H71" s="29"/>
      <c r="I71" s="165">
        <v>337000</v>
      </c>
      <c r="J71" s="68">
        <f t="shared" si="1"/>
        <v>337000</v>
      </c>
      <c r="K71" s="11"/>
      <c r="L71" s="29"/>
      <c r="M71" s="137">
        <f t="shared" si="2"/>
        <v>1</v>
      </c>
    </row>
    <row r="72" spans="1:13" s="16" customFormat="1" ht="12.75">
      <c r="A72" s="15"/>
      <c r="B72" s="15"/>
      <c r="C72" s="39" t="s">
        <v>61</v>
      </c>
      <c r="D72" s="11"/>
      <c r="E72" s="11">
        <v>1000000</v>
      </c>
      <c r="F72" s="11">
        <f t="shared" si="0"/>
        <v>1000000</v>
      </c>
      <c r="G72" s="11"/>
      <c r="H72" s="29"/>
      <c r="I72" s="165">
        <v>0</v>
      </c>
      <c r="J72" s="68">
        <f t="shared" si="1"/>
        <v>0</v>
      </c>
      <c r="K72" s="11"/>
      <c r="L72" s="29"/>
      <c r="M72" s="137">
        <f t="shared" si="2"/>
        <v>0</v>
      </c>
    </row>
    <row r="73" spans="1:13" s="16" customFormat="1" ht="12.75">
      <c r="A73" s="36"/>
      <c r="B73" s="36">
        <v>70005</v>
      </c>
      <c r="C73" s="41" t="s">
        <v>208</v>
      </c>
      <c r="D73" s="32">
        <f>SUM(D74:D76)</f>
        <v>4560000</v>
      </c>
      <c r="E73" s="32">
        <f>SUM(E74:E76)</f>
        <v>8060000</v>
      </c>
      <c r="F73" s="32">
        <f aca="true" t="shared" si="4" ref="F73:F137">E73-H73</f>
        <v>8060000</v>
      </c>
      <c r="G73" s="32">
        <f>SUM(G74:G76)</f>
        <v>700</v>
      </c>
      <c r="H73" s="61">
        <f>SUM(H74:H76)</f>
        <v>0</v>
      </c>
      <c r="I73" s="164">
        <f>SUM(I74:I76)</f>
        <v>6414368</v>
      </c>
      <c r="J73" s="136">
        <f aca="true" t="shared" si="5" ref="J73:J137">I73-L73</f>
        <v>6414368</v>
      </c>
      <c r="K73" s="32">
        <f>SUM(K74:K76)</f>
        <v>629</v>
      </c>
      <c r="L73" s="61">
        <f>SUM(L74:L76)</f>
        <v>0</v>
      </c>
      <c r="M73" s="139">
        <f aca="true" t="shared" si="6" ref="M73:M137">I73/E73</f>
        <v>0.7958272952853598</v>
      </c>
    </row>
    <row r="74" spans="1:13" s="35" customFormat="1" ht="12.75">
      <c r="A74" s="15"/>
      <c r="B74" s="15"/>
      <c r="C74" s="39" t="s">
        <v>192</v>
      </c>
      <c r="D74" s="11">
        <v>4070000</v>
      </c>
      <c r="E74" s="11">
        <v>7570000</v>
      </c>
      <c r="F74" s="11">
        <f t="shared" si="4"/>
        <v>7570000</v>
      </c>
      <c r="G74" s="11">
        <v>700</v>
      </c>
      <c r="H74" s="29"/>
      <c r="I74" s="165">
        <v>6104763</v>
      </c>
      <c r="J74" s="68">
        <f t="shared" si="5"/>
        <v>6104763</v>
      </c>
      <c r="K74" s="11"/>
      <c r="L74" s="29"/>
      <c r="M74" s="137">
        <f t="shared" si="6"/>
        <v>0.8064416116248349</v>
      </c>
    </row>
    <row r="75" spans="1:13" s="16" customFormat="1" ht="25.5">
      <c r="A75" s="15"/>
      <c r="B75" s="15"/>
      <c r="C75" s="39" t="s">
        <v>62</v>
      </c>
      <c r="D75" s="11">
        <v>420000</v>
      </c>
      <c r="E75" s="11">
        <v>420000</v>
      </c>
      <c r="F75" s="11">
        <f t="shared" si="4"/>
        <v>420000</v>
      </c>
      <c r="G75" s="11"/>
      <c r="H75" s="29"/>
      <c r="I75" s="165">
        <v>278988</v>
      </c>
      <c r="J75" s="68">
        <f t="shared" si="5"/>
        <v>278988</v>
      </c>
      <c r="K75" s="11">
        <v>629</v>
      </c>
      <c r="L75" s="29"/>
      <c r="M75" s="137">
        <f t="shared" si="6"/>
        <v>0.6642571428571429</v>
      </c>
    </row>
    <row r="76" spans="1:13" s="16" customFormat="1" ht="51">
      <c r="A76" s="15"/>
      <c r="B76" s="15"/>
      <c r="C76" s="38" t="s">
        <v>380</v>
      </c>
      <c r="D76" s="11">
        <v>70000</v>
      </c>
      <c r="E76" s="11">
        <v>70000</v>
      </c>
      <c r="F76" s="11">
        <f t="shared" si="4"/>
        <v>70000</v>
      </c>
      <c r="G76" s="11"/>
      <c r="H76" s="29"/>
      <c r="I76" s="165">
        <v>30617</v>
      </c>
      <c r="J76" s="68">
        <f t="shared" si="5"/>
        <v>30617</v>
      </c>
      <c r="K76" s="11"/>
      <c r="L76" s="29"/>
      <c r="M76" s="137">
        <f t="shared" si="6"/>
        <v>0.43738571428571427</v>
      </c>
    </row>
    <row r="77" spans="1:13" s="16" customFormat="1" ht="12.75">
      <c r="A77" s="36"/>
      <c r="B77" s="36">
        <v>70095</v>
      </c>
      <c r="C77" s="41" t="s">
        <v>197</v>
      </c>
      <c r="D77" s="32">
        <f>SUM(D78:D80)</f>
        <v>440000</v>
      </c>
      <c r="E77" s="32">
        <f>SUM(E78:E80)</f>
        <v>440000</v>
      </c>
      <c r="F77" s="32">
        <f t="shared" si="4"/>
        <v>440000</v>
      </c>
      <c r="G77" s="32">
        <f>SUM(G78:G80)</f>
        <v>0</v>
      </c>
      <c r="H77" s="61">
        <f>SUM(H78:H80)</f>
        <v>0</v>
      </c>
      <c r="I77" s="164">
        <f>SUM(I78:I80)</f>
        <v>64867</v>
      </c>
      <c r="J77" s="136">
        <f t="shared" si="5"/>
        <v>64867</v>
      </c>
      <c r="K77" s="32">
        <f>SUM(K78:K80)</f>
        <v>0</v>
      </c>
      <c r="L77" s="61">
        <f>SUM(L78:L80)</f>
        <v>0</v>
      </c>
      <c r="M77" s="139">
        <f t="shared" si="6"/>
        <v>0.147425</v>
      </c>
    </row>
    <row r="78" spans="1:13" s="16" customFormat="1" ht="12.75">
      <c r="A78" s="15"/>
      <c r="B78" s="15"/>
      <c r="C78" s="39" t="s">
        <v>386</v>
      </c>
      <c r="D78" s="11">
        <v>10000</v>
      </c>
      <c r="E78" s="11">
        <v>10000</v>
      </c>
      <c r="F78" s="11">
        <f t="shared" si="4"/>
        <v>10000</v>
      </c>
      <c r="G78" s="11"/>
      <c r="H78" s="29"/>
      <c r="I78" s="165">
        <v>0</v>
      </c>
      <c r="J78" s="68">
        <f t="shared" si="5"/>
        <v>0</v>
      </c>
      <c r="K78" s="11"/>
      <c r="L78" s="29"/>
      <c r="M78" s="137">
        <f t="shared" si="6"/>
        <v>0</v>
      </c>
    </row>
    <row r="79" spans="1:13" s="16" customFormat="1" ht="12.75">
      <c r="A79" s="15"/>
      <c r="B79" s="15"/>
      <c r="C79" s="39" t="s">
        <v>192</v>
      </c>
      <c r="D79" s="11">
        <v>230000</v>
      </c>
      <c r="E79" s="11">
        <v>230000</v>
      </c>
      <c r="F79" s="11">
        <f t="shared" si="4"/>
        <v>230000</v>
      </c>
      <c r="G79" s="11"/>
      <c r="H79" s="29"/>
      <c r="I79" s="165">
        <v>64867</v>
      </c>
      <c r="J79" s="68">
        <f t="shared" si="5"/>
        <v>64867</v>
      </c>
      <c r="K79" s="11"/>
      <c r="L79" s="29"/>
      <c r="M79" s="137">
        <f t="shared" si="6"/>
        <v>0.2820304347826087</v>
      </c>
    </row>
    <row r="80" spans="1:13" s="16" customFormat="1" ht="12.75">
      <c r="A80" s="15"/>
      <c r="B80" s="15"/>
      <c r="C80" s="39" t="s">
        <v>63</v>
      </c>
      <c r="D80" s="11">
        <v>200000</v>
      </c>
      <c r="E80" s="11">
        <v>200000</v>
      </c>
      <c r="F80" s="11">
        <f t="shared" si="4"/>
        <v>200000</v>
      </c>
      <c r="G80" s="11"/>
      <c r="H80" s="29"/>
      <c r="I80" s="165">
        <v>0</v>
      </c>
      <c r="J80" s="68">
        <f t="shared" si="5"/>
        <v>0</v>
      </c>
      <c r="K80" s="11"/>
      <c r="L80" s="29"/>
      <c r="M80" s="137">
        <f t="shared" si="6"/>
        <v>0</v>
      </c>
    </row>
    <row r="81" spans="1:13" s="16" customFormat="1" ht="21.75" customHeight="1">
      <c r="A81" s="18">
        <v>710</v>
      </c>
      <c r="B81" s="18"/>
      <c r="C81" s="19" t="s">
        <v>538</v>
      </c>
      <c r="D81" s="19">
        <f>D82+D84+D86+D90</f>
        <v>2377000</v>
      </c>
      <c r="E81" s="19">
        <f>E82+E84+E86+E90</f>
        <v>2429373</v>
      </c>
      <c r="F81" s="19">
        <f t="shared" si="4"/>
        <v>2016373</v>
      </c>
      <c r="G81" s="19">
        <f>G82+G84+G86+G90</f>
        <v>177298</v>
      </c>
      <c r="H81" s="69">
        <f>H82+H84+H86+H90</f>
        <v>413000</v>
      </c>
      <c r="I81" s="163">
        <f>I82+I84+I86+I90</f>
        <v>565042</v>
      </c>
      <c r="J81" s="131">
        <f t="shared" si="5"/>
        <v>559593</v>
      </c>
      <c r="K81" s="19">
        <f>K82+K84+K86+K90</f>
        <v>74318</v>
      </c>
      <c r="L81" s="69">
        <f>L82+L84+L86+L90</f>
        <v>5449</v>
      </c>
      <c r="M81" s="70">
        <f t="shared" si="6"/>
        <v>0.23258758535638618</v>
      </c>
    </row>
    <row r="82" spans="1:13" s="16" customFormat="1" ht="12.75">
      <c r="A82" s="36"/>
      <c r="B82" s="36">
        <v>71004</v>
      </c>
      <c r="C82" s="41" t="s">
        <v>209</v>
      </c>
      <c r="D82" s="32">
        <f>D83</f>
        <v>400000</v>
      </c>
      <c r="E82" s="32">
        <f>E83</f>
        <v>400000</v>
      </c>
      <c r="F82" s="32">
        <f t="shared" si="4"/>
        <v>400000</v>
      </c>
      <c r="G82" s="32">
        <f>G83</f>
        <v>0</v>
      </c>
      <c r="H82" s="61">
        <f>H83</f>
        <v>0</v>
      </c>
      <c r="I82" s="164">
        <f>I83</f>
        <v>79986</v>
      </c>
      <c r="J82" s="136">
        <f t="shared" si="5"/>
        <v>79986</v>
      </c>
      <c r="K82" s="32">
        <f>K83</f>
        <v>0</v>
      </c>
      <c r="L82" s="61">
        <f>L83</f>
        <v>0</v>
      </c>
      <c r="M82" s="139">
        <f t="shared" si="6"/>
        <v>0.199965</v>
      </c>
    </row>
    <row r="83" spans="1:13" s="16" customFormat="1" ht="12.75">
      <c r="A83" s="36"/>
      <c r="B83" s="36"/>
      <c r="C83" s="39" t="s">
        <v>387</v>
      </c>
      <c r="D83" s="11">
        <v>400000</v>
      </c>
      <c r="E83" s="11">
        <v>400000</v>
      </c>
      <c r="F83" s="11">
        <f t="shared" si="4"/>
        <v>400000</v>
      </c>
      <c r="G83" s="11"/>
      <c r="H83" s="29"/>
      <c r="I83" s="165">
        <v>79986</v>
      </c>
      <c r="J83" s="68">
        <f t="shared" si="5"/>
        <v>79986</v>
      </c>
      <c r="K83" s="11"/>
      <c r="L83" s="29"/>
      <c r="M83" s="137">
        <f t="shared" si="6"/>
        <v>0.199965</v>
      </c>
    </row>
    <row r="84" spans="1:13" s="35" customFormat="1" ht="25.5">
      <c r="A84" s="36"/>
      <c r="B84" s="36">
        <v>71013</v>
      </c>
      <c r="C84" s="41" t="s">
        <v>210</v>
      </c>
      <c r="D84" s="32">
        <f>D85</f>
        <v>50000</v>
      </c>
      <c r="E84" s="32">
        <f>E85</f>
        <v>50000</v>
      </c>
      <c r="F84" s="32">
        <f t="shared" si="4"/>
        <v>50000</v>
      </c>
      <c r="G84" s="32">
        <f>G85</f>
        <v>0</v>
      </c>
      <c r="H84" s="61">
        <f>H85</f>
        <v>0</v>
      </c>
      <c r="I84" s="164">
        <f>I85</f>
        <v>0</v>
      </c>
      <c r="J84" s="136">
        <f t="shared" si="5"/>
        <v>0</v>
      </c>
      <c r="K84" s="32">
        <f>K85</f>
        <v>0</v>
      </c>
      <c r="L84" s="61">
        <f>L85</f>
        <v>0</v>
      </c>
      <c r="M84" s="139">
        <f t="shared" si="6"/>
        <v>0</v>
      </c>
    </row>
    <row r="85" spans="1:13" s="16" customFormat="1" ht="51">
      <c r="A85" s="36"/>
      <c r="B85" s="36"/>
      <c r="C85" s="38" t="s">
        <v>380</v>
      </c>
      <c r="D85" s="11">
        <v>50000</v>
      </c>
      <c r="E85" s="11">
        <v>50000</v>
      </c>
      <c r="F85" s="11">
        <f t="shared" si="4"/>
        <v>50000</v>
      </c>
      <c r="G85" s="11"/>
      <c r="H85" s="29"/>
      <c r="I85" s="165">
        <v>0</v>
      </c>
      <c r="J85" s="68">
        <f t="shared" si="5"/>
        <v>0</v>
      </c>
      <c r="K85" s="11"/>
      <c r="L85" s="29"/>
      <c r="M85" s="137">
        <f t="shared" si="6"/>
        <v>0</v>
      </c>
    </row>
    <row r="86" spans="1:13" s="16" customFormat="1" ht="12.75">
      <c r="A86" s="36"/>
      <c r="B86" s="36">
        <v>71015</v>
      </c>
      <c r="C86" s="41" t="s">
        <v>211</v>
      </c>
      <c r="D86" s="32">
        <f>SUM(D87:D89)</f>
        <v>191000</v>
      </c>
      <c r="E86" s="32">
        <f>SUM(E87:E89)</f>
        <v>243373</v>
      </c>
      <c r="F86" s="32">
        <f t="shared" si="4"/>
        <v>230373</v>
      </c>
      <c r="G86" s="32">
        <f>SUM(G87:G89)</f>
        <v>176923</v>
      </c>
      <c r="H86" s="61">
        <f>SUM(H87:H89)</f>
        <v>13000</v>
      </c>
      <c r="I86" s="164">
        <f>SUM(I87:I89)</f>
        <v>106919</v>
      </c>
      <c r="J86" s="136">
        <f t="shared" si="5"/>
        <v>102477</v>
      </c>
      <c r="K86" s="32">
        <f>SUM(K87:K89)</f>
        <v>73944</v>
      </c>
      <c r="L86" s="61">
        <f>SUM(L87:L89)</f>
        <v>4442</v>
      </c>
      <c r="M86" s="139">
        <f t="shared" si="6"/>
        <v>0.43932153525658146</v>
      </c>
    </row>
    <row r="87" spans="1:13" s="35" customFormat="1" ht="51">
      <c r="A87" s="15"/>
      <c r="B87" s="15"/>
      <c r="C87" s="38" t="s">
        <v>380</v>
      </c>
      <c r="D87" s="11">
        <v>160000</v>
      </c>
      <c r="E87" s="11">
        <v>212373</v>
      </c>
      <c r="F87" s="11">
        <f t="shared" si="4"/>
        <v>212373</v>
      </c>
      <c r="G87" s="11">
        <v>176923</v>
      </c>
      <c r="H87" s="29"/>
      <c r="I87" s="165">
        <v>94063</v>
      </c>
      <c r="J87" s="68">
        <f t="shared" si="5"/>
        <v>94063</v>
      </c>
      <c r="K87" s="11">
        <v>73944</v>
      </c>
      <c r="L87" s="29"/>
      <c r="M87" s="137">
        <f t="shared" si="6"/>
        <v>0.4429141180846906</v>
      </c>
    </row>
    <row r="88" spans="1:13" s="16" customFormat="1" ht="63.75">
      <c r="A88" s="15"/>
      <c r="B88" s="15"/>
      <c r="C88" s="38" t="s">
        <v>64</v>
      </c>
      <c r="D88" s="11">
        <v>13000</v>
      </c>
      <c r="E88" s="11">
        <v>13000</v>
      </c>
      <c r="F88" s="11">
        <f t="shared" si="4"/>
        <v>0</v>
      </c>
      <c r="G88" s="11"/>
      <c r="H88" s="29">
        <v>13000</v>
      </c>
      <c r="I88" s="165">
        <v>4442</v>
      </c>
      <c r="J88" s="68">
        <f t="shared" si="5"/>
        <v>0</v>
      </c>
      <c r="K88" s="11"/>
      <c r="L88" s="29">
        <v>4442</v>
      </c>
      <c r="M88" s="137">
        <f t="shared" si="6"/>
        <v>0.3416923076923077</v>
      </c>
    </row>
    <row r="89" spans="1:13" s="35" customFormat="1" ht="12.75">
      <c r="A89" s="15"/>
      <c r="B89" s="15"/>
      <c r="C89" s="38" t="s">
        <v>192</v>
      </c>
      <c r="D89" s="11">
        <v>18000</v>
      </c>
      <c r="E89" s="11">
        <v>18000</v>
      </c>
      <c r="F89" s="11">
        <f t="shared" si="4"/>
        <v>18000</v>
      </c>
      <c r="G89" s="11"/>
      <c r="H89" s="29"/>
      <c r="I89" s="165">
        <v>8414</v>
      </c>
      <c r="J89" s="68">
        <f t="shared" si="5"/>
        <v>8414</v>
      </c>
      <c r="K89" s="11"/>
      <c r="L89" s="29"/>
      <c r="M89" s="137">
        <f t="shared" si="6"/>
        <v>0.46744444444444444</v>
      </c>
    </row>
    <row r="90" spans="1:13" s="16" customFormat="1" ht="12.75">
      <c r="A90" s="36"/>
      <c r="B90" s="36">
        <v>71035</v>
      </c>
      <c r="C90" s="41" t="s">
        <v>212</v>
      </c>
      <c r="D90" s="32">
        <f>SUM(D91:D96)</f>
        <v>1736000</v>
      </c>
      <c r="E90" s="32">
        <f>SUM(E91:E96)</f>
        <v>1736000</v>
      </c>
      <c r="F90" s="32">
        <f t="shared" si="4"/>
        <v>1336000</v>
      </c>
      <c r="G90" s="32">
        <f>SUM(G91:G96)</f>
        <v>375</v>
      </c>
      <c r="H90" s="61">
        <f>SUM(H91:H96)</f>
        <v>400000</v>
      </c>
      <c r="I90" s="164">
        <f>SUM(I91:I96)</f>
        <v>378137</v>
      </c>
      <c r="J90" s="136">
        <f t="shared" si="5"/>
        <v>377130</v>
      </c>
      <c r="K90" s="32">
        <f>SUM(K91:K96)</f>
        <v>374</v>
      </c>
      <c r="L90" s="61">
        <f>SUM(L91:L96)</f>
        <v>1007</v>
      </c>
      <c r="M90" s="139">
        <f t="shared" si="6"/>
        <v>0.2178208525345622</v>
      </c>
    </row>
    <row r="91" spans="1:13" s="16" customFormat="1" ht="12.75">
      <c r="A91" s="15"/>
      <c r="B91" s="15"/>
      <c r="C91" s="39" t="s">
        <v>388</v>
      </c>
      <c r="D91" s="11">
        <v>850000</v>
      </c>
      <c r="E91" s="11">
        <v>850000</v>
      </c>
      <c r="F91" s="11">
        <f t="shared" si="4"/>
        <v>850000</v>
      </c>
      <c r="G91" s="11"/>
      <c r="H91" s="29"/>
      <c r="I91" s="165">
        <v>317524</v>
      </c>
      <c r="J91" s="68">
        <f t="shared" si="5"/>
        <v>317524</v>
      </c>
      <c r="K91" s="11"/>
      <c r="L91" s="29"/>
      <c r="M91" s="137">
        <f t="shared" si="6"/>
        <v>0.37355764705882355</v>
      </c>
    </row>
    <row r="92" spans="1:13" s="35" customFormat="1" ht="51">
      <c r="A92" s="15"/>
      <c r="B92" s="15"/>
      <c r="C92" s="38" t="s">
        <v>389</v>
      </c>
      <c r="D92" s="11">
        <v>4000</v>
      </c>
      <c r="E92" s="11">
        <v>4000</v>
      </c>
      <c r="F92" s="11">
        <f t="shared" si="4"/>
        <v>4000</v>
      </c>
      <c r="G92" s="11"/>
      <c r="H92" s="29"/>
      <c r="I92" s="165">
        <v>3502</v>
      </c>
      <c r="J92" s="68">
        <f t="shared" si="5"/>
        <v>3502</v>
      </c>
      <c r="K92" s="11"/>
      <c r="L92" s="29"/>
      <c r="M92" s="137">
        <f t="shared" si="6"/>
        <v>0.8755</v>
      </c>
    </row>
    <row r="93" spans="1:13" s="35" customFormat="1" ht="12.75">
      <c r="A93" s="15"/>
      <c r="B93" s="15"/>
      <c r="C93" s="38" t="s">
        <v>65</v>
      </c>
      <c r="D93" s="11">
        <v>462000</v>
      </c>
      <c r="E93" s="11">
        <v>462000</v>
      </c>
      <c r="F93" s="11">
        <f t="shared" si="4"/>
        <v>462000</v>
      </c>
      <c r="G93" s="11">
        <v>375</v>
      </c>
      <c r="H93" s="29"/>
      <c r="I93" s="165">
        <v>56104</v>
      </c>
      <c r="J93" s="68">
        <f t="shared" si="5"/>
        <v>56104</v>
      </c>
      <c r="K93" s="11">
        <v>374</v>
      </c>
      <c r="L93" s="29"/>
      <c r="M93" s="137">
        <f t="shared" si="6"/>
        <v>0.12143722943722944</v>
      </c>
    </row>
    <row r="94" spans="1:13" s="35" customFormat="1" ht="25.5">
      <c r="A94" s="15"/>
      <c r="B94" s="15"/>
      <c r="C94" s="38" t="s">
        <v>66</v>
      </c>
      <c r="D94" s="11">
        <v>300000</v>
      </c>
      <c r="E94" s="11">
        <v>300000</v>
      </c>
      <c r="F94" s="11">
        <f t="shared" si="4"/>
        <v>0</v>
      </c>
      <c r="G94" s="11"/>
      <c r="H94" s="29">
        <v>300000</v>
      </c>
      <c r="I94" s="165">
        <v>1007</v>
      </c>
      <c r="J94" s="68">
        <f t="shared" si="5"/>
        <v>0</v>
      </c>
      <c r="K94" s="11"/>
      <c r="L94" s="29">
        <v>1007</v>
      </c>
      <c r="M94" s="137">
        <f t="shared" si="6"/>
        <v>0.0033566666666666667</v>
      </c>
    </row>
    <row r="95" spans="1:13" s="35" customFormat="1" ht="25.5">
      <c r="A95" s="15"/>
      <c r="B95" s="15"/>
      <c r="C95" s="38" t="s">
        <v>67</v>
      </c>
      <c r="D95" s="11">
        <v>100000</v>
      </c>
      <c r="E95" s="11">
        <v>100000</v>
      </c>
      <c r="F95" s="11">
        <f t="shared" si="4"/>
        <v>0</v>
      </c>
      <c r="G95" s="11"/>
      <c r="H95" s="29">
        <v>100000</v>
      </c>
      <c r="I95" s="165">
        <v>0</v>
      </c>
      <c r="J95" s="68">
        <f t="shared" si="5"/>
        <v>0</v>
      </c>
      <c r="K95" s="11"/>
      <c r="L95" s="29"/>
      <c r="M95" s="137">
        <f t="shared" si="6"/>
        <v>0</v>
      </c>
    </row>
    <row r="96" spans="1:13" s="35" customFormat="1" ht="25.5">
      <c r="A96" s="15"/>
      <c r="B96" s="15"/>
      <c r="C96" s="38" t="s">
        <v>68</v>
      </c>
      <c r="D96" s="11">
        <v>20000</v>
      </c>
      <c r="E96" s="11">
        <v>20000</v>
      </c>
      <c r="F96" s="11">
        <f t="shared" si="4"/>
        <v>20000</v>
      </c>
      <c r="G96" s="11"/>
      <c r="H96" s="29"/>
      <c r="I96" s="165">
        <v>0</v>
      </c>
      <c r="J96" s="68">
        <f t="shared" si="5"/>
        <v>0</v>
      </c>
      <c r="K96" s="11"/>
      <c r="L96" s="29"/>
      <c r="M96" s="137">
        <f t="shared" si="6"/>
        <v>0</v>
      </c>
    </row>
    <row r="97" spans="1:13" s="35" customFormat="1" ht="21.75" customHeight="1">
      <c r="A97" s="18">
        <v>750</v>
      </c>
      <c r="B97" s="18"/>
      <c r="C97" s="19" t="s">
        <v>213</v>
      </c>
      <c r="D97" s="19">
        <f>D98+D101+D103+D105+D115+D118</f>
        <v>31198596</v>
      </c>
      <c r="E97" s="19">
        <f>E98+E101+E103+E105+E115+E118</f>
        <v>31388096</v>
      </c>
      <c r="F97" s="19">
        <f t="shared" si="4"/>
        <v>29738096</v>
      </c>
      <c r="G97" s="19">
        <f>G98+G101+G103+G105+G115+G118</f>
        <v>20082711</v>
      </c>
      <c r="H97" s="69">
        <f>H98+H101+H103+H105+H115+H118</f>
        <v>1650000</v>
      </c>
      <c r="I97" s="163">
        <f>I98+I101+I103+I105+I115+I118</f>
        <v>12586118</v>
      </c>
      <c r="J97" s="131">
        <f t="shared" si="5"/>
        <v>12460473</v>
      </c>
      <c r="K97" s="19">
        <f>K98+K101+K103+K105+K115+K118</f>
        <v>8907819</v>
      </c>
      <c r="L97" s="69">
        <f>L98+L101+L103+L105+L115+L118</f>
        <v>125645</v>
      </c>
      <c r="M97" s="70">
        <f t="shared" si="6"/>
        <v>0.40098379971821163</v>
      </c>
    </row>
    <row r="98" spans="1:13" s="35" customFormat="1" ht="12.75">
      <c r="A98" s="36"/>
      <c r="B98" s="36">
        <v>75011</v>
      </c>
      <c r="C98" s="41" t="s">
        <v>214</v>
      </c>
      <c r="D98" s="32">
        <f>SUM(D99:D100)</f>
        <v>901896</v>
      </c>
      <c r="E98" s="32">
        <f>SUM(E99:E100)</f>
        <v>901896</v>
      </c>
      <c r="F98" s="32">
        <f t="shared" si="4"/>
        <v>901896</v>
      </c>
      <c r="G98" s="32">
        <f>SUM(G99:G100)</f>
        <v>891000</v>
      </c>
      <c r="H98" s="61">
        <f>SUM(H99:H100)</f>
        <v>0</v>
      </c>
      <c r="I98" s="164">
        <f>SUM(I99:I100)</f>
        <v>450700</v>
      </c>
      <c r="J98" s="136">
        <f t="shared" si="5"/>
        <v>450700</v>
      </c>
      <c r="K98" s="32">
        <f>SUM(K99:K100)</f>
        <v>445400</v>
      </c>
      <c r="L98" s="61">
        <f>SUM(L99:L100)</f>
        <v>0</v>
      </c>
      <c r="M98" s="139">
        <f t="shared" si="6"/>
        <v>0.4997250237277912</v>
      </c>
    </row>
    <row r="99" spans="1:13" s="16" customFormat="1" ht="51">
      <c r="A99" s="36"/>
      <c r="B99" s="36"/>
      <c r="C99" s="38" t="s">
        <v>380</v>
      </c>
      <c r="D99" s="11">
        <v>288540</v>
      </c>
      <c r="E99" s="11">
        <v>288540</v>
      </c>
      <c r="F99" s="11">
        <f t="shared" si="4"/>
        <v>288540</v>
      </c>
      <c r="G99" s="11">
        <v>285000</v>
      </c>
      <c r="H99" s="29"/>
      <c r="I99" s="165">
        <v>144100</v>
      </c>
      <c r="J99" s="68">
        <f t="shared" si="5"/>
        <v>144100</v>
      </c>
      <c r="K99" s="11">
        <v>142400</v>
      </c>
      <c r="L99" s="29"/>
      <c r="M99" s="137">
        <f t="shared" si="6"/>
        <v>0.49941082692174393</v>
      </c>
    </row>
    <row r="100" spans="1:13" s="35" customFormat="1" ht="51">
      <c r="A100" s="36"/>
      <c r="B100" s="36"/>
      <c r="C100" s="38" t="s">
        <v>391</v>
      </c>
      <c r="D100" s="11">
        <v>613356</v>
      </c>
      <c r="E100" s="11">
        <v>613356</v>
      </c>
      <c r="F100" s="11">
        <f t="shared" si="4"/>
        <v>613356</v>
      </c>
      <c r="G100" s="11">
        <v>606000</v>
      </c>
      <c r="H100" s="29"/>
      <c r="I100" s="165">
        <v>306600</v>
      </c>
      <c r="J100" s="68">
        <f t="shared" si="5"/>
        <v>306600</v>
      </c>
      <c r="K100" s="11">
        <v>303000</v>
      </c>
      <c r="L100" s="29"/>
      <c r="M100" s="137">
        <f t="shared" si="6"/>
        <v>0.4998728307866883</v>
      </c>
    </row>
    <row r="101" spans="1:13" s="16" customFormat="1" ht="12.75">
      <c r="A101" s="36"/>
      <c r="B101" s="36">
        <v>75020</v>
      </c>
      <c r="C101" s="41" t="s">
        <v>215</v>
      </c>
      <c r="D101" s="32">
        <f>D102</f>
        <v>2224900</v>
      </c>
      <c r="E101" s="32">
        <f>E102</f>
        <v>2224900</v>
      </c>
      <c r="F101" s="32">
        <f t="shared" si="4"/>
        <v>2224900</v>
      </c>
      <c r="G101" s="32">
        <f>G102</f>
        <v>640700</v>
      </c>
      <c r="H101" s="61">
        <f>H102</f>
        <v>0</v>
      </c>
      <c r="I101" s="164">
        <f>I102</f>
        <v>699367</v>
      </c>
      <c r="J101" s="136">
        <f t="shared" si="5"/>
        <v>699367</v>
      </c>
      <c r="K101" s="32">
        <f>K102</f>
        <v>319500</v>
      </c>
      <c r="L101" s="61">
        <f>L102</f>
        <v>0</v>
      </c>
      <c r="M101" s="139">
        <f t="shared" si="6"/>
        <v>0.31433637466852443</v>
      </c>
    </row>
    <row r="102" spans="1:13" s="35" customFormat="1" ht="12.75">
      <c r="A102" s="15"/>
      <c r="B102" s="15"/>
      <c r="C102" s="39" t="s">
        <v>192</v>
      </c>
      <c r="D102" s="11">
        <v>2224900</v>
      </c>
      <c r="E102" s="11">
        <v>2224900</v>
      </c>
      <c r="F102" s="11">
        <f t="shared" si="4"/>
        <v>2224900</v>
      </c>
      <c r="G102" s="11">
        <v>640700</v>
      </c>
      <c r="H102" s="29"/>
      <c r="I102" s="165">
        <v>699367</v>
      </c>
      <c r="J102" s="68">
        <f t="shared" si="5"/>
        <v>699367</v>
      </c>
      <c r="K102" s="11">
        <v>319500</v>
      </c>
      <c r="L102" s="29"/>
      <c r="M102" s="137">
        <f t="shared" si="6"/>
        <v>0.31433637466852443</v>
      </c>
    </row>
    <row r="103" spans="1:13" s="16" customFormat="1" ht="25.5">
      <c r="A103" s="36"/>
      <c r="B103" s="36">
        <v>75022</v>
      </c>
      <c r="C103" s="41" t="s">
        <v>216</v>
      </c>
      <c r="D103" s="32">
        <f>D104</f>
        <v>635000</v>
      </c>
      <c r="E103" s="32">
        <f>E104</f>
        <v>635000</v>
      </c>
      <c r="F103" s="32">
        <f t="shared" si="4"/>
        <v>635000</v>
      </c>
      <c r="G103" s="32">
        <f>G104</f>
        <v>0</v>
      </c>
      <c r="H103" s="61">
        <f>H104</f>
        <v>0</v>
      </c>
      <c r="I103" s="164">
        <f>I104</f>
        <v>280893</v>
      </c>
      <c r="J103" s="136">
        <f t="shared" si="5"/>
        <v>280893</v>
      </c>
      <c r="K103" s="32">
        <f>K104</f>
        <v>0</v>
      </c>
      <c r="L103" s="61">
        <f>L104</f>
        <v>0</v>
      </c>
      <c r="M103" s="139">
        <f t="shared" si="6"/>
        <v>0.4423511811023622</v>
      </c>
    </row>
    <row r="104" spans="1:13" s="16" customFormat="1" ht="12.75">
      <c r="A104" s="15"/>
      <c r="B104" s="15"/>
      <c r="C104" s="39" t="s">
        <v>192</v>
      </c>
      <c r="D104" s="11">
        <v>635000</v>
      </c>
      <c r="E104" s="11">
        <v>635000</v>
      </c>
      <c r="F104" s="11">
        <f t="shared" si="4"/>
        <v>635000</v>
      </c>
      <c r="G104" s="11"/>
      <c r="H104" s="29"/>
      <c r="I104" s="165">
        <v>280893</v>
      </c>
      <c r="J104" s="68">
        <f t="shared" si="5"/>
        <v>280893</v>
      </c>
      <c r="K104" s="11"/>
      <c r="L104" s="29"/>
      <c r="M104" s="137">
        <f t="shared" si="6"/>
        <v>0.4423511811023622</v>
      </c>
    </row>
    <row r="105" spans="1:13" s="16" customFormat="1" ht="25.5">
      <c r="A105" s="36"/>
      <c r="B105" s="36">
        <v>75023</v>
      </c>
      <c r="C105" s="41" t="s">
        <v>217</v>
      </c>
      <c r="D105" s="32">
        <f>SUM(D106:D114)</f>
        <v>25599000</v>
      </c>
      <c r="E105" s="32">
        <f>SUM(E106:E114)</f>
        <v>25496900</v>
      </c>
      <c r="F105" s="32">
        <f t="shared" si="4"/>
        <v>23846900</v>
      </c>
      <c r="G105" s="32">
        <f>SUM(G106:G114)</f>
        <v>17486200</v>
      </c>
      <c r="H105" s="61">
        <f>SUM(H106:H114)</f>
        <v>1650000</v>
      </c>
      <c r="I105" s="164">
        <f>SUM(I106:I114)</f>
        <v>10286326</v>
      </c>
      <c r="J105" s="136">
        <f t="shared" si="5"/>
        <v>10160681</v>
      </c>
      <c r="K105" s="32">
        <f>SUM(K106:K114)</f>
        <v>7675262</v>
      </c>
      <c r="L105" s="61">
        <f>SUM(L106:L114)</f>
        <v>125645</v>
      </c>
      <c r="M105" s="139">
        <f t="shared" si="6"/>
        <v>0.40343437829696943</v>
      </c>
    </row>
    <row r="106" spans="1:13" s="16" customFormat="1" ht="12.75">
      <c r="A106" s="15"/>
      <c r="B106" s="15"/>
      <c r="C106" s="39" t="s">
        <v>192</v>
      </c>
      <c r="D106" s="11">
        <v>23609000</v>
      </c>
      <c r="E106" s="11">
        <v>22881790</v>
      </c>
      <c r="F106" s="11">
        <f t="shared" si="4"/>
        <v>22881790</v>
      </c>
      <c r="G106" s="11">
        <v>17486200</v>
      </c>
      <c r="H106" s="29"/>
      <c r="I106" s="165">
        <v>10054864</v>
      </c>
      <c r="J106" s="68">
        <f t="shared" si="5"/>
        <v>10054864</v>
      </c>
      <c r="K106" s="11">
        <v>7675262</v>
      </c>
      <c r="L106" s="29"/>
      <c r="M106" s="137">
        <f t="shared" si="6"/>
        <v>0.4394264609543222</v>
      </c>
    </row>
    <row r="107" spans="1:13" s="16" customFormat="1" ht="12.75">
      <c r="A107" s="15"/>
      <c r="B107" s="15"/>
      <c r="C107" s="43" t="s">
        <v>392</v>
      </c>
      <c r="D107" s="11">
        <v>600000</v>
      </c>
      <c r="E107" s="11">
        <v>600000</v>
      </c>
      <c r="F107" s="11">
        <f t="shared" si="4"/>
        <v>0</v>
      </c>
      <c r="G107" s="11"/>
      <c r="H107" s="29">
        <v>600000</v>
      </c>
      <c r="I107" s="165">
        <v>125645</v>
      </c>
      <c r="J107" s="68">
        <f t="shared" si="5"/>
        <v>0</v>
      </c>
      <c r="K107" s="11"/>
      <c r="L107" s="29">
        <v>125645</v>
      </c>
      <c r="M107" s="137">
        <f t="shared" si="6"/>
        <v>0.20940833333333334</v>
      </c>
    </row>
    <row r="108" spans="1:13" s="35" customFormat="1" ht="38.25">
      <c r="A108" s="15"/>
      <c r="B108" s="15"/>
      <c r="C108" s="43" t="s">
        <v>69</v>
      </c>
      <c r="D108" s="11">
        <v>600000</v>
      </c>
      <c r="E108" s="11">
        <v>600000</v>
      </c>
      <c r="F108" s="11">
        <f t="shared" si="4"/>
        <v>0</v>
      </c>
      <c r="G108" s="11"/>
      <c r="H108" s="29">
        <v>600000</v>
      </c>
      <c r="I108" s="165">
        <v>0</v>
      </c>
      <c r="J108" s="68">
        <f t="shared" si="5"/>
        <v>0</v>
      </c>
      <c r="K108" s="11"/>
      <c r="L108" s="29"/>
      <c r="M108" s="137">
        <f t="shared" si="6"/>
        <v>0</v>
      </c>
    </row>
    <row r="109" spans="1:13" s="35" customFormat="1" ht="12.75">
      <c r="A109" s="15"/>
      <c r="B109" s="15"/>
      <c r="C109" s="43" t="s">
        <v>489</v>
      </c>
      <c r="D109" s="11">
        <v>50000</v>
      </c>
      <c r="E109" s="11">
        <v>50000</v>
      </c>
      <c r="F109" s="11">
        <f t="shared" si="4"/>
        <v>0</v>
      </c>
      <c r="G109" s="11"/>
      <c r="H109" s="29">
        <v>50000</v>
      </c>
      <c r="I109" s="165">
        <v>0</v>
      </c>
      <c r="J109" s="68">
        <f t="shared" si="5"/>
        <v>0</v>
      </c>
      <c r="K109" s="11"/>
      <c r="L109" s="29"/>
      <c r="M109" s="137">
        <f t="shared" si="6"/>
        <v>0</v>
      </c>
    </row>
    <row r="110" spans="1:13" s="35" customFormat="1" ht="12.75">
      <c r="A110" s="15"/>
      <c r="B110" s="15"/>
      <c r="C110" s="43" t="s">
        <v>488</v>
      </c>
      <c r="D110" s="11">
        <v>340000</v>
      </c>
      <c r="E110" s="11">
        <v>340000</v>
      </c>
      <c r="F110" s="11">
        <f t="shared" si="4"/>
        <v>340000</v>
      </c>
      <c r="G110" s="11"/>
      <c r="H110" s="29"/>
      <c r="I110" s="165">
        <v>0</v>
      </c>
      <c r="J110" s="68">
        <f t="shared" si="5"/>
        <v>0</v>
      </c>
      <c r="K110" s="11"/>
      <c r="L110" s="29"/>
      <c r="M110" s="137">
        <f t="shared" si="6"/>
        <v>0</v>
      </c>
    </row>
    <row r="111" spans="1:13" s="35" customFormat="1" ht="25.5">
      <c r="A111" s="15"/>
      <c r="B111" s="15"/>
      <c r="C111" s="43" t="s">
        <v>70</v>
      </c>
      <c r="D111" s="11"/>
      <c r="E111" s="11">
        <v>500110</v>
      </c>
      <c r="F111" s="11">
        <f t="shared" si="4"/>
        <v>500110</v>
      </c>
      <c r="G111" s="11"/>
      <c r="H111" s="29"/>
      <c r="I111" s="165">
        <v>13900</v>
      </c>
      <c r="J111" s="68">
        <f t="shared" si="5"/>
        <v>13900</v>
      </c>
      <c r="K111" s="11"/>
      <c r="L111" s="29"/>
      <c r="M111" s="137">
        <f t="shared" si="6"/>
        <v>0.02779388534522405</v>
      </c>
    </row>
    <row r="112" spans="1:13" s="35" customFormat="1" ht="12.75">
      <c r="A112" s="15"/>
      <c r="B112" s="15"/>
      <c r="C112" s="43" t="s">
        <v>71</v>
      </c>
      <c r="D112" s="11"/>
      <c r="E112" s="11">
        <v>25000</v>
      </c>
      <c r="F112" s="11">
        <f t="shared" si="4"/>
        <v>25000</v>
      </c>
      <c r="G112" s="11"/>
      <c r="H112" s="29"/>
      <c r="I112" s="165">
        <v>3050</v>
      </c>
      <c r="J112" s="68">
        <f t="shared" si="5"/>
        <v>3050</v>
      </c>
      <c r="K112" s="11"/>
      <c r="L112" s="29"/>
      <c r="M112" s="137">
        <f t="shared" si="6"/>
        <v>0.122</v>
      </c>
    </row>
    <row r="113" spans="1:13" s="35" customFormat="1" ht="25.5">
      <c r="A113" s="15"/>
      <c r="B113" s="15"/>
      <c r="C113" s="43" t="s">
        <v>72</v>
      </c>
      <c r="D113" s="11">
        <v>400000</v>
      </c>
      <c r="E113" s="11">
        <v>400000</v>
      </c>
      <c r="F113" s="11">
        <f t="shared" si="4"/>
        <v>0</v>
      </c>
      <c r="G113" s="11"/>
      <c r="H113" s="29">
        <v>400000</v>
      </c>
      <c r="I113" s="165">
        <v>0</v>
      </c>
      <c r="J113" s="68">
        <f t="shared" si="5"/>
        <v>0</v>
      </c>
      <c r="K113" s="11"/>
      <c r="L113" s="29"/>
      <c r="M113" s="137">
        <f t="shared" si="6"/>
        <v>0</v>
      </c>
    </row>
    <row r="114" spans="1:13" s="16" customFormat="1" ht="51">
      <c r="A114" s="15"/>
      <c r="B114" s="15"/>
      <c r="C114" s="38" t="s">
        <v>389</v>
      </c>
      <c r="D114" s="11"/>
      <c r="E114" s="11">
        <v>100000</v>
      </c>
      <c r="F114" s="11">
        <f t="shared" si="4"/>
        <v>100000</v>
      </c>
      <c r="G114" s="11"/>
      <c r="H114" s="29"/>
      <c r="I114" s="165">
        <v>88867</v>
      </c>
      <c r="J114" s="68">
        <f t="shared" si="5"/>
        <v>88867</v>
      </c>
      <c r="K114" s="11"/>
      <c r="L114" s="29"/>
      <c r="M114" s="137">
        <f t="shared" si="6"/>
        <v>0.88867</v>
      </c>
    </row>
    <row r="115" spans="1:13" s="35" customFormat="1" ht="12.75">
      <c r="A115" s="15"/>
      <c r="B115" s="36">
        <v>75045</v>
      </c>
      <c r="C115" s="41" t="s">
        <v>218</v>
      </c>
      <c r="D115" s="32">
        <f>SUM(D116:D117)</f>
        <v>48000</v>
      </c>
      <c r="E115" s="32">
        <f>SUM(E116:E117)</f>
        <v>48000</v>
      </c>
      <c r="F115" s="32">
        <f t="shared" si="4"/>
        <v>48000</v>
      </c>
      <c r="G115" s="32">
        <f>SUM(G116:G117)</f>
        <v>1911</v>
      </c>
      <c r="H115" s="61">
        <f>SUM(H116:H117)</f>
        <v>0</v>
      </c>
      <c r="I115" s="164">
        <f>SUM(I116:I117)</f>
        <v>38575</v>
      </c>
      <c r="J115" s="136">
        <f t="shared" si="5"/>
        <v>38575</v>
      </c>
      <c r="K115" s="32">
        <f>SUM(K116:K117)</f>
        <v>1908</v>
      </c>
      <c r="L115" s="61">
        <f>SUM(L116:L117)</f>
        <v>0</v>
      </c>
      <c r="M115" s="139">
        <f t="shared" si="6"/>
        <v>0.8036458333333333</v>
      </c>
    </row>
    <row r="116" spans="1:13" s="16" customFormat="1" ht="51">
      <c r="A116" s="15"/>
      <c r="B116" s="15"/>
      <c r="C116" s="38" t="s">
        <v>380</v>
      </c>
      <c r="D116" s="11">
        <v>17000</v>
      </c>
      <c r="E116" s="11">
        <v>17000</v>
      </c>
      <c r="F116" s="11">
        <f t="shared" si="4"/>
        <v>17000</v>
      </c>
      <c r="G116" s="11">
        <v>1911</v>
      </c>
      <c r="H116" s="29"/>
      <c r="I116" s="165">
        <v>14233</v>
      </c>
      <c r="J116" s="68">
        <f t="shared" si="5"/>
        <v>14233</v>
      </c>
      <c r="K116" s="11">
        <v>1908</v>
      </c>
      <c r="L116" s="29"/>
      <c r="M116" s="137">
        <f t="shared" si="6"/>
        <v>0.8372352941176471</v>
      </c>
    </row>
    <row r="117" spans="1:13" s="35" customFormat="1" ht="38.25">
      <c r="A117" s="15"/>
      <c r="B117" s="15"/>
      <c r="C117" s="39" t="s">
        <v>438</v>
      </c>
      <c r="D117" s="11">
        <v>31000</v>
      </c>
      <c r="E117" s="11">
        <v>31000</v>
      </c>
      <c r="F117" s="11">
        <f t="shared" si="4"/>
        <v>31000</v>
      </c>
      <c r="G117" s="11"/>
      <c r="H117" s="29"/>
      <c r="I117" s="165">
        <v>24342</v>
      </c>
      <c r="J117" s="68">
        <f t="shared" si="5"/>
        <v>24342</v>
      </c>
      <c r="K117" s="11"/>
      <c r="L117" s="29"/>
      <c r="M117" s="137">
        <f t="shared" si="6"/>
        <v>0.7852258064516129</v>
      </c>
    </row>
    <row r="118" spans="1:13" s="16" customFormat="1" ht="12.75">
      <c r="A118" s="36"/>
      <c r="B118" s="36">
        <v>75095</v>
      </c>
      <c r="C118" s="41" t="s">
        <v>197</v>
      </c>
      <c r="D118" s="32">
        <f>SUM(D119:D122)</f>
        <v>1789800</v>
      </c>
      <c r="E118" s="32">
        <f>SUM(E119:E122)</f>
        <v>2081400</v>
      </c>
      <c r="F118" s="32">
        <f t="shared" si="4"/>
        <v>2081400</v>
      </c>
      <c r="G118" s="32">
        <f>SUM(G119:G122)</f>
        <v>1062900</v>
      </c>
      <c r="H118" s="61">
        <f>SUM(H119:H122)</f>
        <v>0</v>
      </c>
      <c r="I118" s="164">
        <f>SUM(I119:I122)</f>
        <v>830257</v>
      </c>
      <c r="J118" s="136">
        <f t="shared" si="5"/>
        <v>830257</v>
      </c>
      <c r="K118" s="32">
        <f>SUM(K119:K122)</f>
        <v>465749</v>
      </c>
      <c r="L118" s="61">
        <f>SUM(L119:L122)</f>
        <v>0</v>
      </c>
      <c r="M118" s="139">
        <f t="shared" si="6"/>
        <v>0.3988935331988085</v>
      </c>
    </row>
    <row r="119" spans="1:13" s="16" customFormat="1" ht="12.75">
      <c r="A119" s="15"/>
      <c r="B119" s="15"/>
      <c r="C119" s="39" t="s">
        <v>192</v>
      </c>
      <c r="D119" s="11">
        <v>600000</v>
      </c>
      <c r="E119" s="11">
        <v>600000</v>
      </c>
      <c r="F119" s="11">
        <f t="shared" si="4"/>
        <v>600000</v>
      </c>
      <c r="G119" s="11"/>
      <c r="H119" s="29"/>
      <c r="I119" s="165">
        <v>203456</v>
      </c>
      <c r="J119" s="68">
        <f t="shared" si="5"/>
        <v>203456</v>
      </c>
      <c r="K119" s="11"/>
      <c r="L119" s="29"/>
      <c r="M119" s="137">
        <f t="shared" si="6"/>
        <v>0.33909333333333336</v>
      </c>
    </row>
    <row r="120" spans="1:13" s="16" customFormat="1" ht="12.75">
      <c r="A120" s="15"/>
      <c r="B120" s="15"/>
      <c r="C120" s="39" t="s">
        <v>394</v>
      </c>
      <c r="D120" s="11">
        <v>889800</v>
      </c>
      <c r="E120" s="11">
        <v>1081900</v>
      </c>
      <c r="F120" s="11">
        <f t="shared" si="4"/>
        <v>1081900</v>
      </c>
      <c r="G120" s="11">
        <v>1062900</v>
      </c>
      <c r="H120" s="29"/>
      <c r="I120" s="165">
        <v>479999</v>
      </c>
      <c r="J120" s="68">
        <f t="shared" si="5"/>
        <v>479999</v>
      </c>
      <c r="K120" s="11">
        <v>465749</v>
      </c>
      <c r="L120" s="29"/>
      <c r="M120" s="137">
        <f t="shared" si="6"/>
        <v>0.44366300027728994</v>
      </c>
    </row>
    <row r="121" spans="1:13" s="16" customFormat="1" ht="12.75">
      <c r="A121" s="15"/>
      <c r="B121" s="15"/>
      <c r="C121" s="39" t="s">
        <v>395</v>
      </c>
      <c r="D121" s="11">
        <v>300000</v>
      </c>
      <c r="E121" s="11">
        <v>297987</v>
      </c>
      <c r="F121" s="11">
        <f t="shared" si="4"/>
        <v>297987</v>
      </c>
      <c r="G121" s="11"/>
      <c r="H121" s="29"/>
      <c r="I121" s="165">
        <v>146802</v>
      </c>
      <c r="J121" s="68">
        <f t="shared" si="5"/>
        <v>146802</v>
      </c>
      <c r="K121" s="11"/>
      <c r="L121" s="29"/>
      <c r="M121" s="137">
        <f t="shared" si="6"/>
        <v>0.49264565232711494</v>
      </c>
    </row>
    <row r="122" spans="1:13" s="16" customFormat="1" ht="25.5">
      <c r="A122" s="15"/>
      <c r="B122" s="15"/>
      <c r="C122" s="39" t="s">
        <v>73</v>
      </c>
      <c r="D122" s="11"/>
      <c r="E122" s="11">
        <v>101513</v>
      </c>
      <c r="F122" s="11">
        <f t="shared" si="4"/>
        <v>101513</v>
      </c>
      <c r="G122" s="11"/>
      <c r="H122" s="29"/>
      <c r="I122" s="165">
        <v>0</v>
      </c>
      <c r="J122" s="68">
        <f t="shared" si="5"/>
        <v>0</v>
      </c>
      <c r="K122" s="11"/>
      <c r="L122" s="29"/>
      <c r="M122" s="137">
        <f t="shared" si="6"/>
        <v>0</v>
      </c>
    </row>
    <row r="123" spans="1:13" s="16" customFormat="1" ht="38.25">
      <c r="A123" s="18">
        <v>751</v>
      </c>
      <c r="B123" s="18"/>
      <c r="C123" s="19" t="s">
        <v>420</v>
      </c>
      <c r="D123" s="19">
        <f>D124+D126</f>
        <v>20342</v>
      </c>
      <c r="E123" s="19">
        <f>E124+E126</f>
        <v>188065</v>
      </c>
      <c r="F123" s="19">
        <f t="shared" si="4"/>
        <v>188065</v>
      </c>
      <c r="G123" s="19">
        <f>G124+G126</f>
        <v>2613</v>
      </c>
      <c r="H123" s="69">
        <f>H124+H126</f>
        <v>0</v>
      </c>
      <c r="I123" s="163">
        <f>I124+I126</f>
        <v>134847</v>
      </c>
      <c r="J123" s="131">
        <f t="shared" si="5"/>
        <v>134847</v>
      </c>
      <c r="K123" s="19">
        <f>K124+K126</f>
        <v>0</v>
      </c>
      <c r="L123" s="69">
        <f>L124+L126</f>
        <v>0</v>
      </c>
      <c r="M123" s="70">
        <f t="shared" si="6"/>
        <v>0.7170233695796666</v>
      </c>
    </row>
    <row r="124" spans="1:13" s="16" customFormat="1" ht="25.5">
      <c r="A124" s="36"/>
      <c r="B124" s="13">
        <v>75101</v>
      </c>
      <c r="C124" s="44" t="s">
        <v>427</v>
      </c>
      <c r="D124" s="32">
        <f>D125</f>
        <v>20342</v>
      </c>
      <c r="E124" s="32">
        <f>E125</f>
        <v>20342</v>
      </c>
      <c r="F124" s="32">
        <f t="shared" si="4"/>
        <v>20342</v>
      </c>
      <c r="G124" s="32">
        <f>G125</f>
        <v>0</v>
      </c>
      <c r="H124" s="61">
        <f>H125</f>
        <v>0</v>
      </c>
      <c r="I124" s="164">
        <f>I125</f>
        <v>7771</v>
      </c>
      <c r="J124" s="136">
        <f t="shared" si="5"/>
        <v>7771</v>
      </c>
      <c r="K124" s="32">
        <f>K125</f>
        <v>0</v>
      </c>
      <c r="L124" s="61">
        <f>L125</f>
        <v>0</v>
      </c>
      <c r="M124" s="139">
        <f t="shared" si="6"/>
        <v>0.3820175007373906</v>
      </c>
    </row>
    <row r="125" spans="1:13" s="16" customFormat="1" ht="51">
      <c r="A125" s="36"/>
      <c r="B125" s="36"/>
      <c r="C125" s="38" t="s">
        <v>391</v>
      </c>
      <c r="D125" s="11">
        <v>20342</v>
      </c>
      <c r="E125" s="11">
        <v>20342</v>
      </c>
      <c r="F125" s="11">
        <f t="shared" si="4"/>
        <v>20342</v>
      </c>
      <c r="G125" s="11"/>
      <c r="H125" s="29"/>
      <c r="I125" s="165">
        <v>7771</v>
      </c>
      <c r="J125" s="68">
        <f t="shared" si="5"/>
        <v>7771</v>
      </c>
      <c r="K125" s="11"/>
      <c r="L125" s="29"/>
      <c r="M125" s="137">
        <f t="shared" si="6"/>
        <v>0.3820175007373906</v>
      </c>
    </row>
    <row r="126" spans="1:13" s="16" customFormat="1" ht="12.75">
      <c r="A126" s="36"/>
      <c r="B126" s="13">
        <v>75113</v>
      </c>
      <c r="C126" s="44" t="s">
        <v>74</v>
      </c>
      <c r="D126" s="32">
        <f>D127</f>
        <v>0</v>
      </c>
      <c r="E126" s="32">
        <f>E127</f>
        <v>167723</v>
      </c>
      <c r="F126" s="32">
        <f t="shared" si="4"/>
        <v>167723</v>
      </c>
      <c r="G126" s="32">
        <f>G127</f>
        <v>2613</v>
      </c>
      <c r="H126" s="61">
        <f>H127</f>
        <v>0</v>
      </c>
      <c r="I126" s="164">
        <f>I127</f>
        <v>127076</v>
      </c>
      <c r="J126" s="136">
        <f t="shared" si="5"/>
        <v>127076</v>
      </c>
      <c r="K126" s="32">
        <f>K127</f>
        <v>0</v>
      </c>
      <c r="L126" s="61">
        <f>L127</f>
        <v>0</v>
      </c>
      <c r="M126" s="139">
        <f t="shared" si="6"/>
        <v>0.7576539890176064</v>
      </c>
    </row>
    <row r="127" spans="1:13" s="35" customFormat="1" ht="51">
      <c r="A127" s="36"/>
      <c r="B127" s="36"/>
      <c r="C127" s="38" t="s">
        <v>391</v>
      </c>
      <c r="D127" s="11"/>
      <c r="E127" s="11">
        <v>167723</v>
      </c>
      <c r="F127" s="11">
        <f t="shared" si="4"/>
        <v>167723</v>
      </c>
      <c r="G127" s="11">
        <v>2613</v>
      </c>
      <c r="H127" s="29"/>
      <c r="I127" s="165">
        <v>127076</v>
      </c>
      <c r="J127" s="68">
        <f t="shared" si="5"/>
        <v>127076</v>
      </c>
      <c r="K127" s="11"/>
      <c r="L127" s="29"/>
      <c r="M127" s="137">
        <f t="shared" si="6"/>
        <v>0.7576539890176064</v>
      </c>
    </row>
    <row r="128" spans="1:13" s="16" customFormat="1" ht="25.5">
      <c r="A128" s="18">
        <v>754</v>
      </c>
      <c r="B128" s="18"/>
      <c r="C128" s="19" t="s">
        <v>543</v>
      </c>
      <c r="D128" s="19">
        <f>D129+D134+D137+D139+D142+D144+D146</f>
        <v>10848000</v>
      </c>
      <c r="E128" s="19">
        <f>E129+E134+E137+E139+E142+E144+E146</f>
        <v>10878000</v>
      </c>
      <c r="F128" s="19">
        <f t="shared" si="4"/>
        <v>10593000</v>
      </c>
      <c r="G128" s="19">
        <f>G129+G134+G137+G139+G142+G144+G146</f>
        <v>7819750</v>
      </c>
      <c r="H128" s="69">
        <f>H129+H134+H137+H139+H142+H144+H146</f>
        <v>285000</v>
      </c>
      <c r="I128" s="163">
        <f>I129+I134+I137+I139+I142+I144+I146</f>
        <v>5614767</v>
      </c>
      <c r="J128" s="131">
        <f t="shared" si="5"/>
        <v>5609767</v>
      </c>
      <c r="K128" s="19">
        <f>K129+K134+K137+K139+K142+K144+K146</f>
        <v>3983184</v>
      </c>
      <c r="L128" s="69">
        <f>L129+L134+L137+L139+L142+L144+L146</f>
        <v>5000</v>
      </c>
      <c r="M128" s="70">
        <f t="shared" si="6"/>
        <v>0.516158025372311</v>
      </c>
    </row>
    <row r="129" spans="1:13" s="16" customFormat="1" ht="12.75">
      <c r="A129" s="36"/>
      <c r="B129" s="13">
        <v>75405</v>
      </c>
      <c r="C129" s="44" t="s">
        <v>220</v>
      </c>
      <c r="D129" s="32">
        <f>SUM(D130:D133)</f>
        <v>271000</v>
      </c>
      <c r="E129" s="32">
        <f>SUM(E130:E133)</f>
        <v>271000</v>
      </c>
      <c r="F129" s="32">
        <f t="shared" si="4"/>
        <v>216000</v>
      </c>
      <c r="G129" s="32">
        <f>SUM(G130:G133)</f>
        <v>151000</v>
      </c>
      <c r="H129" s="61">
        <f>SUM(H130:H133)</f>
        <v>55000</v>
      </c>
      <c r="I129" s="164">
        <f>SUM(I130:I133)</f>
        <v>85088</v>
      </c>
      <c r="J129" s="136">
        <f t="shared" si="5"/>
        <v>85088</v>
      </c>
      <c r="K129" s="32">
        <f>SUM(K130:K133)</f>
        <v>70540</v>
      </c>
      <c r="L129" s="61">
        <f>SUM(L130:L133)</f>
        <v>0</v>
      </c>
      <c r="M129" s="139">
        <f t="shared" si="6"/>
        <v>0.31397785977859777</v>
      </c>
    </row>
    <row r="130" spans="1:13" s="35" customFormat="1" ht="25.5">
      <c r="A130" s="36"/>
      <c r="B130" s="36"/>
      <c r="C130" s="39" t="s">
        <v>396</v>
      </c>
      <c r="D130" s="11">
        <v>171000</v>
      </c>
      <c r="E130" s="11">
        <v>171000</v>
      </c>
      <c r="F130" s="11">
        <f t="shared" si="4"/>
        <v>171000</v>
      </c>
      <c r="G130" s="11">
        <v>151000</v>
      </c>
      <c r="H130" s="29"/>
      <c r="I130" s="165">
        <v>85088</v>
      </c>
      <c r="J130" s="68">
        <f t="shared" si="5"/>
        <v>85088</v>
      </c>
      <c r="K130" s="11">
        <v>70540</v>
      </c>
      <c r="L130" s="29"/>
      <c r="M130" s="137">
        <f t="shared" si="6"/>
        <v>0.4975906432748538</v>
      </c>
    </row>
    <row r="131" spans="1:13" s="35" customFormat="1" ht="12.75">
      <c r="A131" s="36"/>
      <c r="B131" s="36"/>
      <c r="C131" s="39" t="s">
        <v>424</v>
      </c>
      <c r="D131" s="11">
        <v>100000</v>
      </c>
      <c r="E131" s="11"/>
      <c r="F131" s="11">
        <f t="shared" si="4"/>
        <v>0</v>
      </c>
      <c r="G131" s="11"/>
      <c r="H131" s="29"/>
      <c r="I131" s="165"/>
      <c r="J131" s="68">
        <f t="shared" si="5"/>
        <v>0</v>
      </c>
      <c r="K131" s="11"/>
      <c r="L131" s="29"/>
      <c r="M131" s="137" t="e">
        <f t="shared" si="6"/>
        <v>#DIV/0!</v>
      </c>
    </row>
    <row r="132" spans="1:13" s="16" customFormat="1" ht="25.5">
      <c r="A132" s="36"/>
      <c r="B132" s="36"/>
      <c r="C132" s="39" t="s">
        <v>75</v>
      </c>
      <c r="D132" s="11"/>
      <c r="E132" s="11">
        <v>45000</v>
      </c>
      <c r="F132" s="11">
        <f t="shared" si="4"/>
        <v>45000</v>
      </c>
      <c r="G132" s="11"/>
      <c r="H132" s="29"/>
      <c r="I132" s="165">
        <v>0</v>
      </c>
      <c r="J132" s="68">
        <f t="shared" si="5"/>
        <v>0</v>
      </c>
      <c r="K132" s="11"/>
      <c r="L132" s="29"/>
      <c r="M132" s="137">
        <f t="shared" si="6"/>
        <v>0</v>
      </c>
    </row>
    <row r="133" spans="1:13" s="16" customFormat="1" ht="25.5">
      <c r="A133" s="36"/>
      <c r="B133" s="36"/>
      <c r="C133" s="39" t="s">
        <v>76</v>
      </c>
      <c r="D133" s="11"/>
      <c r="E133" s="11">
        <v>55000</v>
      </c>
      <c r="F133" s="11">
        <f t="shared" si="4"/>
        <v>0</v>
      </c>
      <c r="G133" s="11"/>
      <c r="H133" s="29">
        <v>55000</v>
      </c>
      <c r="I133" s="165">
        <v>0</v>
      </c>
      <c r="J133" s="68">
        <f t="shared" si="5"/>
        <v>0</v>
      </c>
      <c r="K133" s="11"/>
      <c r="L133" s="29"/>
      <c r="M133" s="137">
        <f t="shared" si="6"/>
        <v>0</v>
      </c>
    </row>
    <row r="134" spans="1:13" s="16" customFormat="1" ht="25.5">
      <c r="A134" s="36"/>
      <c r="B134" s="36">
        <v>75411</v>
      </c>
      <c r="C134" s="41" t="s">
        <v>221</v>
      </c>
      <c r="D134" s="32">
        <f>D135+D136</f>
        <v>7755000</v>
      </c>
      <c r="E134" s="32">
        <f>E135+E136</f>
        <v>7785000</v>
      </c>
      <c r="F134" s="32">
        <f t="shared" si="4"/>
        <v>7560000</v>
      </c>
      <c r="G134" s="32">
        <f>G135+G136</f>
        <v>5571000</v>
      </c>
      <c r="H134" s="61">
        <f>H135+H136</f>
        <v>225000</v>
      </c>
      <c r="I134" s="164">
        <f>I135+I136</f>
        <v>4090948</v>
      </c>
      <c r="J134" s="136">
        <f t="shared" si="5"/>
        <v>4090948</v>
      </c>
      <c r="K134" s="32">
        <f>K135+K136</f>
        <v>2835465</v>
      </c>
      <c r="L134" s="61">
        <f>L135+L136</f>
        <v>0</v>
      </c>
      <c r="M134" s="139">
        <f t="shared" si="6"/>
        <v>0.5254910725754657</v>
      </c>
    </row>
    <row r="135" spans="1:13" s="16" customFormat="1" ht="51">
      <c r="A135" s="36"/>
      <c r="B135" s="36"/>
      <c r="C135" s="38" t="s">
        <v>380</v>
      </c>
      <c r="D135" s="11">
        <v>7530000</v>
      </c>
      <c r="E135" s="11">
        <v>7560000</v>
      </c>
      <c r="F135" s="11">
        <f t="shared" si="4"/>
        <v>7560000</v>
      </c>
      <c r="G135" s="11">
        <v>5571000</v>
      </c>
      <c r="H135" s="29"/>
      <c r="I135" s="165">
        <v>4090948</v>
      </c>
      <c r="J135" s="68">
        <f t="shared" si="5"/>
        <v>4090948</v>
      </c>
      <c r="K135" s="11">
        <v>2835465</v>
      </c>
      <c r="L135" s="29"/>
      <c r="M135" s="137">
        <f t="shared" si="6"/>
        <v>0.5411306878306879</v>
      </c>
    </row>
    <row r="136" spans="1:13" s="16" customFormat="1" ht="25.5">
      <c r="A136" s="36"/>
      <c r="B136" s="36"/>
      <c r="C136" s="39" t="s">
        <v>77</v>
      </c>
      <c r="D136" s="11">
        <v>225000</v>
      </c>
      <c r="E136" s="11">
        <v>225000</v>
      </c>
      <c r="F136" s="11">
        <f t="shared" si="4"/>
        <v>0</v>
      </c>
      <c r="G136" s="11"/>
      <c r="H136" s="29">
        <v>225000</v>
      </c>
      <c r="I136" s="165">
        <v>0</v>
      </c>
      <c r="J136" s="68">
        <f t="shared" si="5"/>
        <v>0</v>
      </c>
      <c r="K136" s="11"/>
      <c r="L136" s="29"/>
      <c r="M136" s="137">
        <f t="shared" si="6"/>
        <v>0</v>
      </c>
    </row>
    <row r="137" spans="1:13" s="35" customFormat="1" ht="12.75">
      <c r="A137" s="36"/>
      <c r="B137" s="36">
        <v>75412</v>
      </c>
      <c r="C137" s="41" t="s">
        <v>222</v>
      </c>
      <c r="D137" s="32">
        <f>SUM(D138:D138)</f>
        <v>230000</v>
      </c>
      <c r="E137" s="32">
        <f>SUM(E138:E138)</f>
        <v>230000</v>
      </c>
      <c r="F137" s="32">
        <f t="shared" si="4"/>
        <v>230000</v>
      </c>
      <c r="G137" s="32">
        <f>SUM(G138:G138)</f>
        <v>10900</v>
      </c>
      <c r="H137" s="61">
        <f>SUM(H138:H138)</f>
        <v>0</v>
      </c>
      <c r="I137" s="164">
        <f>SUM(I138:I138)</f>
        <v>96351</v>
      </c>
      <c r="J137" s="136">
        <f t="shared" si="5"/>
        <v>96351</v>
      </c>
      <c r="K137" s="32">
        <f>SUM(K138:K138)</f>
        <v>1773</v>
      </c>
      <c r="L137" s="61">
        <f>SUM(L138:L138)</f>
        <v>0</v>
      </c>
      <c r="M137" s="139">
        <f t="shared" si="6"/>
        <v>0.41891739130434785</v>
      </c>
    </row>
    <row r="138" spans="1:13" s="35" customFormat="1" ht="12.75">
      <c r="A138" s="15"/>
      <c r="B138" s="15"/>
      <c r="C138" s="39" t="s">
        <v>192</v>
      </c>
      <c r="D138" s="11">
        <v>230000</v>
      </c>
      <c r="E138" s="11">
        <v>230000</v>
      </c>
      <c r="F138" s="11">
        <f aca="true" t="shared" si="7" ref="F138:F201">E138-H138</f>
        <v>230000</v>
      </c>
      <c r="G138" s="11">
        <v>10900</v>
      </c>
      <c r="H138" s="29"/>
      <c r="I138" s="165">
        <v>96351</v>
      </c>
      <c r="J138" s="68">
        <f aca="true" t="shared" si="8" ref="J138:J201">I138-L138</f>
        <v>96351</v>
      </c>
      <c r="K138" s="11">
        <v>1773</v>
      </c>
      <c r="L138" s="29"/>
      <c r="M138" s="137">
        <f aca="true" t="shared" si="9" ref="M138:M201">I138/E138</f>
        <v>0.41891739130434785</v>
      </c>
    </row>
    <row r="139" spans="1:13" s="35" customFormat="1" ht="12.75">
      <c r="A139" s="36"/>
      <c r="B139" s="36">
        <v>75414</v>
      </c>
      <c r="C139" s="41" t="s">
        <v>223</v>
      </c>
      <c r="D139" s="32">
        <f>D140+D141</f>
        <v>12000</v>
      </c>
      <c r="E139" s="32">
        <f>E140+E141</f>
        <v>12000</v>
      </c>
      <c r="F139" s="32">
        <f t="shared" si="7"/>
        <v>7000</v>
      </c>
      <c r="G139" s="32">
        <f>G140+G141</f>
        <v>150</v>
      </c>
      <c r="H139" s="61">
        <f>H140+H141</f>
        <v>5000</v>
      </c>
      <c r="I139" s="164">
        <f>I140+I141</f>
        <v>6052</v>
      </c>
      <c r="J139" s="136">
        <f t="shared" si="8"/>
        <v>1052</v>
      </c>
      <c r="K139" s="32">
        <f>K140+K141</f>
        <v>0</v>
      </c>
      <c r="L139" s="61">
        <f>L140+L141</f>
        <v>5000</v>
      </c>
      <c r="M139" s="139">
        <f t="shared" si="9"/>
        <v>0.5043333333333333</v>
      </c>
    </row>
    <row r="140" spans="1:13" s="35" customFormat="1" ht="51">
      <c r="A140" s="15"/>
      <c r="B140" s="15"/>
      <c r="C140" s="38" t="s">
        <v>391</v>
      </c>
      <c r="D140" s="11">
        <v>7000</v>
      </c>
      <c r="E140" s="11">
        <v>7000</v>
      </c>
      <c r="F140" s="11">
        <f t="shared" si="7"/>
        <v>7000</v>
      </c>
      <c r="G140" s="11">
        <v>150</v>
      </c>
      <c r="H140" s="29"/>
      <c r="I140" s="165">
        <v>1052</v>
      </c>
      <c r="J140" s="68">
        <f t="shared" si="8"/>
        <v>1052</v>
      </c>
      <c r="K140" s="11"/>
      <c r="L140" s="29"/>
      <c r="M140" s="137">
        <f t="shared" si="9"/>
        <v>0.15028571428571427</v>
      </c>
    </row>
    <row r="141" spans="1:13" s="35" customFormat="1" ht="63.75">
      <c r="A141" s="15"/>
      <c r="B141" s="15"/>
      <c r="C141" s="38" t="s">
        <v>78</v>
      </c>
      <c r="D141" s="11">
        <v>5000</v>
      </c>
      <c r="E141" s="11">
        <v>5000</v>
      </c>
      <c r="F141" s="11">
        <f t="shared" si="7"/>
        <v>0</v>
      </c>
      <c r="G141" s="11"/>
      <c r="H141" s="29">
        <v>5000</v>
      </c>
      <c r="I141" s="165">
        <v>5000</v>
      </c>
      <c r="J141" s="68">
        <f t="shared" si="8"/>
        <v>0</v>
      </c>
      <c r="K141" s="11"/>
      <c r="L141" s="29">
        <v>5000</v>
      </c>
      <c r="M141" s="137">
        <f t="shared" si="9"/>
        <v>1</v>
      </c>
    </row>
    <row r="142" spans="1:13" s="35" customFormat="1" ht="12.75">
      <c r="A142" s="36"/>
      <c r="B142" s="36">
        <v>75415</v>
      </c>
      <c r="C142" s="41" t="s">
        <v>368</v>
      </c>
      <c r="D142" s="32">
        <f>D143</f>
        <v>70000</v>
      </c>
      <c r="E142" s="32">
        <f>E143</f>
        <v>70000</v>
      </c>
      <c r="F142" s="32">
        <f t="shared" si="7"/>
        <v>70000</v>
      </c>
      <c r="G142" s="32">
        <f>G143</f>
        <v>0</v>
      </c>
      <c r="H142" s="61">
        <f>H143</f>
        <v>0</v>
      </c>
      <c r="I142" s="164">
        <f>I143</f>
        <v>40000</v>
      </c>
      <c r="J142" s="136">
        <f t="shared" si="8"/>
        <v>40000</v>
      </c>
      <c r="K142" s="32">
        <f>K143</f>
        <v>0</v>
      </c>
      <c r="L142" s="61">
        <f>L143</f>
        <v>0</v>
      </c>
      <c r="M142" s="139">
        <f t="shared" si="9"/>
        <v>0.5714285714285714</v>
      </c>
    </row>
    <row r="143" spans="1:13" s="35" customFormat="1" ht="12.75">
      <c r="A143" s="15"/>
      <c r="B143" s="15"/>
      <c r="C143" s="39" t="s">
        <v>410</v>
      </c>
      <c r="D143" s="11">
        <v>70000</v>
      </c>
      <c r="E143" s="11">
        <v>70000</v>
      </c>
      <c r="F143" s="11">
        <f t="shared" si="7"/>
        <v>70000</v>
      </c>
      <c r="G143" s="11"/>
      <c r="H143" s="29"/>
      <c r="I143" s="165">
        <v>40000</v>
      </c>
      <c r="J143" s="68">
        <f t="shared" si="8"/>
        <v>40000</v>
      </c>
      <c r="K143" s="11"/>
      <c r="L143" s="29"/>
      <c r="M143" s="137">
        <f t="shared" si="9"/>
        <v>0.5714285714285714</v>
      </c>
    </row>
    <row r="144" spans="1:13" s="35" customFormat="1" ht="12.75">
      <c r="A144" s="36"/>
      <c r="B144" s="36">
        <v>75416</v>
      </c>
      <c r="C144" s="41" t="s">
        <v>224</v>
      </c>
      <c r="D144" s="32">
        <f>D145</f>
        <v>2481000</v>
      </c>
      <c r="E144" s="32">
        <f>E145</f>
        <v>2481000</v>
      </c>
      <c r="F144" s="32">
        <f t="shared" si="7"/>
        <v>2481000</v>
      </c>
      <c r="G144" s="32">
        <f>G145</f>
        <v>2086000</v>
      </c>
      <c r="H144" s="61">
        <f>H145</f>
        <v>0</v>
      </c>
      <c r="I144" s="164">
        <f>I145</f>
        <v>1292616</v>
      </c>
      <c r="J144" s="136">
        <f t="shared" si="8"/>
        <v>1292616</v>
      </c>
      <c r="K144" s="32">
        <f>K145</f>
        <v>1075406</v>
      </c>
      <c r="L144" s="61">
        <f>L145</f>
        <v>0</v>
      </c>
      <c r="M144" s="139">
        <f t="shared" si="9"/>
        <v>0.5210060459492141</v>
      </c>
    </row>
    <row r="145" spans="1:13" s="35" customFormat="1" ht="12.75">
      <c r="A145" s="15"/>
      <c r="B145" s="15"/>
      <c r="C145" s="40" t="s">
        <v>373</v>
      </c>
      <c r="D145" s="11">
        <v>2481000</v>
      </c>
      <c r="E145" s="11">
        <v>2481000</v>
      </c>
      <c r="F145" s="11">
        <f t="shared" si="7"/>
        <v>2481000</v>
      </c>
      <c r="G145" s="11">
        <v>2086000</v>
      </c>
      <c r="H145" s="29"/>
      <c r="I145" s="165">
        <v>1292616</v>
      </c>
      <c r="J145" s="68">
        <f t="shared" si="8"/>
        <v>1292616</v>
      </c>
      <c r="K145" s="11">
        <v>1075406</v>
      </c>
      <c r="L145" s="29"/>
      <c r="M145" s="137">
        <f t="shared" si="9"/>
        <v>0.5210060459492141</v>
      </c>
    </row>
    <row r="146" spans="1:13" s="35" customFormat="1" ht="12.75">
      <c r="A146" s="36"/>
      <c r="B146" s="36">
        <v>75478</v>
      </c>
      <c r="C146" s="41" t="s">
        <v>445</v>
      </c>
      <c r="D146" s="32">
        <f>D147</f>
        <v>29000</v>
      </c>
      <c r="E146" s="32">
        <f>E147</f>
        <v>29000</v>
      </c>
      <c r="F146" s="32">
        <f t="shared" si="7"/>
        <v>29000</v>
      </c>
      <c r="G146" s="32">
        <f>G147</f>
        <v>700</v>
      </c>
      <c r="H146" s="61">
        <f>H147</f>
        <v>0</v>
      </c>
      <c r="I146" s="164">
        <f>I147</f>
        <v>3712</v>
      </c>
      <c r="J146" s="136">
        <f t="shared" si="8"/>
        <v>3712</v>
      </c>
      <c r="K146" s="32">
        <f>K147</f>
        <v>0</v>
      </c>
      <c r="L146" s="61">
        <f>L147</f>
        <v>0</v>
      </c>
      <c r="M146" s="139">
        <f t="shared" si="9"/>
        <v>0.128</v>
      </c>
    </row>
    <row r="147" spans="1:13" s="35" customFormat="1" ht="12.75">
      <c r="A147" s="15"/>
      <c r="B147" s="15"/>
      <c r="C147" s="39" t="s">
        <v>192</v>
      </c>
      <c r="D147" s="11">
        <v>29000</v>
      </c>
      <c r="E147" s="11">
        <v>29000</v>
      </c>
      <c r="F147" s="11">
        <f t="shared" si="7"/>
        <v>29000</v>
      </c>
      <c r="G147" s="11">
        <v>700</v>
      </c>
      <c r="H147" s="29"/>
      <c r="I147" s="165">
        <v>3712</v>
      </c>
      <c r="J147" s="68">
        <f t="shared" si="8"/>
        <v>3712</v>
      </c>
      <c r="K147" s="11"/>
      <c r="L147" s="29"/>
      <c r="M147" s="137">
        <f t="shared" si="9"/>
        <v>0.128</v>
      </c>
    </row>
    <row r="148" spans="1:13" s="35" customFormat="1" ht="51">
      <c r="A148" s="18">
        <v>756</v>
      </c>
      <c r="B148" s="18"/>
      <c r="C148" s="19" t="s">
        <v>1</v>
      </c>
      <c r="D148" s="19">
        <f>D149</f>
        <v>380000</v>
      </c>
      <c r="E148" s="19">
        <f>E149</f>
        <v>380000</v>
      </c>
      <c r="F148" s="19">
        <f t="shared" si="7"/>
        <v>380000</v>
      </c>
      <c r="G148" s="19">
        <f>G149</f>
        <v>60000</v>
      </c>
      <c r="H148" s="69">
        <f>H149</f>
        <v>0</v>
      </c>
      <c r="I148" s="163">
        <f>I149</f>
        <v>212510</v>
      </c>
      <c r="J148" s="131">
        <f t="shared" si="8"/>
        <v>212510</v>
      </c>
      <c r="K148" s="19">
        <f>K149</f>
        <v>25000</v>
      </c>
      <c r="L148" s="69">
        <f>L149</f>
        <v>0</v>
      </c>
      <c r="M148" s="70">
        <f t="shared" si="9"/>
        <v>0.5592368421052631</v>
      </c>
    </row>
    <row r="149" spans="1:13" s="16" customFormat="1" ht="25.5">
      <c r="A149" s="36"/>
      <c r="B149" s="36">
        <v>75647</v>
      </c>
      <c r="C149" s="41" t="s">
        <v>219</v>
      </c>
      <c r="D149" s="32">
        <f>D150+D151</f>
        <v>380000</v>
      </c>
      <c r="E149" s="32">
        <f>E150+E151</f>
        <v>380000</v>
      </c>
      <c r="F149" s="32">
        <f t="shared" si="7"/>
        <v>380000</v>
      </c>
      <c r="G149" s="32">
        <f>G150+G151</f>
        <v>60000</v>
      </c>
      <c r="H149" s="61">
        <f>H150+H151</f>
        <v>0</v>
      </c>
      <c r="I149" s="164">
        <f>I150+I151</f>
        <v>212510</v>
      </c>
      <c r="J149" s="136">
        <f t="shared" si="8"/>
        <v>212510</v>
      </c>
      <c r="K149" s="32">
        <f>K150+K151</f>
        <v>25000</v>
      </c>
      <c r="L149" s="61">
        <f>L150+L151</f>
        <v>0</v>
      </c>
      <c r="M149" s="139">
        <f t="shared" si="9"/>
        <v>0.5592368421052631</v>
      </c>
    </row>
    <row r="150" spans="1:13" s="16" customFormat="1" ht="12.75">
      <c r="A150" s="36"/>
      <c r="B150" s="36"/>
      <c r="C150" s="39" t="s">
        <v>192</v>
      </c>
      <c r="D150" s="11">
        <v>260000</v>
      </c>
      <c r="E150" s="11">
        <v>260000</v>
      </c>
      <c r="F150" s="11">
        <f t="shared" si="7"/>
        <v>260000</v>
      </c>
      <c r="G150" s="11">
        <v>60000</v>
      </c>
      <c r="H150" s="29"/>
      <c r="I150" s="165">
        <v>144977</v>
      </c>
      <c r="J150" s="68">
        <f t="shared" si="8"/>
        <v>144977</v>
      </c>
      <c r="K150" s="11">
        <v>25000</v>
      </c>
      <c r="L150" s="29"/>
      <c r="M150" s="137">
        <f t="shared" si="9"/>
        <v>0.5576038461538462</v>
      </c>
    </row>
    <row r="151" spans="1:13" s="16" customFormat="1" ht="12.75">
      <c r="A151" s="36"/>
      <c r="B151" s="36"/>
      <c r="C151" s="39" t="s">
        <v>393</v>
      </c>
      <c r="D151" s="11">
        <v>120000</v>
      </c>
      <c r="E151" s="11">
        <v>120000</v>
      </c>
      <c r="F151" s="11">
        <f t="shared" si="7"/>
        <v>120000</v>
      </c>
      <c r="G151" s="11"/>
      <c r="H151" s="29"/>
      <c r="I151" s="165">
        <v>67533</v>
      </c>
      <c r="J151" s="68">
        <f t="shared" si="8"/>
        <v>67533</v>
      </c>
      <c r="K151" s="11"/>
      <c r="L151" s="29"/>
      <c r="M151" s="137">
        <f t="shared" si="9"/>
        <v>0.562775</v>
      </c>
    </row>
    <row r="152" spans="1:13" s="35" customFormat="1" ht="21.75" customHeight="1">
      <c r="A152" s="18">
        <v>757</v>
      </c>
      <c r="B152" s="18"/>
      <c r="C152" s="19" t="s">
        <v>225</v>
      </c>
      <c r="D152" s="19">
        <f>D153</f>
        <v>1650000</v>
      </c>
      <c r="E152" s="19">
        <f>E153</f>
        <v>1650000</v>
      </c>
      <c r="F152" s="19">
        <f t="shared" si="7"/>
        <v>1650000</v>
      </c>
      <c r="G152" s="19">
        <f>G153</f>
        <v>0</v>
      </c>
      <c r="H152" s="69">
        <f>H153</f>
        <v>0</v>
      </c>
      <c r="I152" s="163">
        <f>I153</f>
        <v>186507</v>
      </c>
      <c r="J152" s="131">
        <f t="shared" si="8"/>
        <v>186507</v>
      </c>
      <c r="K152" s="19">
        <f>K153</f>
        <v>0</v>
      </c>
      <c r="L152" s="69">
        <f>L153</f>
        <v>0</v>
      </c>
      <c r="M152" s="70">
        <f t="shared" si="9"/>
        <v>0.11303454545454546</v>
      </c>
    </row>
    <row r="153" spans="1:13" s="16" customFormat="1" ht="38.25">
      <c r="A153" s="36"/>
      <c r="B153" s="36">
        <v>75702</v>
      </c>
      <c r="C153" s="41" t="s">
        <v>226</v>
      </c>
      <c r="D153" s="32">
        <f>D154+D155</f>
        <v>1650000</v>
      </c>
      <c r="E153" s="32">
        <f>E154+E155</f>
        <v>1650000</v>
      </c>
      <c r="F153" s="32">
        <f t="shared" si="7"/>
        <v>1650000</v>
      </c>
      <c r="G153" s="32">
        <f>G154+G155</f>
        <v>0</v>
      </c>
      <c r="H153" s="61">
        <f>H154+H155</f>
        <v>0</v>
      </c>
      <c r="I153" s="164">
        <f>I154+I155</f>
        <v>186507</v>
      </c>
      <c r="J153" s="136">
        <f t="shared" si="8"/>
        <v>186507</v>
      </c>
      <c r="K153" s="32">
        <f>K154+K155</f>
        <v>0</v>
      </c>
      <c r="L153" s="61">
        <f>L154+L155</f>
        <v>0</v>
      </c>
      <c r="M153" s="139">
        <f t="shared" si="9"/>
        <v>0.11303454545454546</v>
      </c>
    </row>
    <row r="154" spans="1:13" s="35" customFormat="1" ht="12.75">
      <c r="A154" s="15"/>
      <c r="B154" s="15"/>
      <c r="C154" s="39" t="s">
        <v>397</v>
      </c>
      <c r="D154" s="11">
        <v>1500000</v>
      </c>
      <c r="E154" s="11">
        <v>1500000</v>
      </c>
      <c r="F154" s="11">
        <f t="shared" si="7"/>
        <v>1500000</v>
      </c>
      <c r="G154" s="11"/>
      <c r="H154" s="29"/>
      <c r="I154" s="165">
        <v>186507</v>
      </c>
      <c r="J154" s="68">
        <f t="shared" si="8"/>
        <v>186507</v>
      </c>
      <c r="K154" s="11"/>
      <c r="L154" s="29"/>
      <c r="M154" s="137">
        <f t="shared" si="9"/>
        <v>0.124338</v>
      </c>
    </row>
    <row r="155" spans="1:13" s="16" customFormat="1" ht="12.75">
      <c r="A155" s="15"/>
      <c r="B155" s="15"/>
      <c r="C155" s="39" t="s">
        <v>79</v>
      </c>
      <c r="D155" s="11">
        <v>150000</v>
      </c>
      <c r="E155" s="11">
        <v>150000</v>
      </c>
      <c r="F155" s="11">
        <f t="shared" si="7"/>
        <v>150000</v>
      </c>
      <c r="G155" s="11"/>
      <c r="H155" s="29"/>
      <c r="I155" s="165"/>
      <c r="J155" s="68">
        <f t="shared" si="8"/>
        <v>0</v>
      </c>
      <c r="K155" s="11"/>
      <c r="L155" s="29"/>
      <c r="M155" s="137">
        <f t="shared" si="9"/>
        <v>0</v>
      </c>
    </row>
    <row r="156" spans="1:13" s="35" customFormat="1" ht="21.75" customHeight="1">
      <c r="A156" s="18">
        <v>758</v>
      </c>
      <c r="B156" s="18"/>
      <c r="C156" s="19" t="s">
        <v>555</v>
      </c>
      <c r="D156" s="19">
        <f>D157</f>
        <v>8875000</v>
      </c>
      <c r="E156" s="19">
        <f>E157</f>
        <v>6319850</v>
      </c>
      <c r="F156" s="19">
        <f t="shared" si="7"/>
        <v>3719850</v>
      </c>
      <c r="G156" s="19">
        <f>G157</f>
        <v>0</v>
      </c>
      <c r="H156" s="69">
        <f>H157</f>
        <v>2600000</v>
      </c>
      <c r="I156" s="163">
        <f>I157</f>
        <v>0</v>
      </c>
      <c r="J156" s="131">
        <f t="shared" si="8"/>
        <v>0</v>
      </c>
      <c r="K156" s="19">
        <f>K157</f>
        <v>0</v>
      </c>
      <c r="L156" s="69">
        <f>L157</f>
        <v>0</v>
      </c>
      <c r="M156" s="70">
        <f t="shared" si="9"/>
        <v>0</v>
      </c>
    </row>
    <row r="157" spans="1:13" s="16" customFormat="1" ht="12.75">
      <c r="A157" s="36"/>
      <c r="B157" s="36">
        <v>75818</v>
      </c>
      <c r="C157" s="41" t="s">
        <v>227</v>
      </c>
      <c r="D157" s="32">
        <f>D158+D159</f>
        <v>8875000</v>
      </c>
      <c r="E157" s="32">
        <f>E158+E159</f>
        <v>6319850</v>
      </c>
      <c r="F157" s="32">
        <f t="shared" si="7"/>
        <v>3719850</v>
      </c>
      <c r="G157" s="32">
        <f>G158+G159</f>
        <v>0</v>
      </c>
      <c r="H157" s="61">
        <f>H158+H159</f>
        <v>2600000</v>
      </c>
      <c r="I157" s="164">
        <f>I158+I159</f>
        <v>0</v>
      </c>
      <c r="J157" s="136">
        <f t="shared" si="8"/>
        <v>0</v>
      </c>
      <c r="K157" s="32">
        <f>K158+K159</f>
        <v>0</v>
      </c>
      <c r="L157" s="61">
        <f>L158+L159</f>
        <v>0</v>
      </c>
      <c r="M157" s="139">
        <f t="shared" si="9"/>
        <v>0</v>
      </c>
    </row>
    <row r="158" spans="1:13" s="35" customFormat="1" ht="12.75">
      <c r="A158" s="36"/>
      <c r="B158" s="36"/>
      <c r="C158" s="39" t="s">
        <v>228</v>
      </c>
      <c r="D158" s="11">
        <v>3000000</v>
      </c>
      <c r="E158" s="11">
        <v>2336150</v>
      </c>
      <c r="F158" s="11">
        <f t="shared" si="7"/>
        <v>2336150</v>
      </c>
      <c r="G158" s="11"/>
      <c r="H158" s="29"/>
      <c r="I158" s="165"/>
      <c r="J158" s="68">
        <f t="shared" si="8"/>
        <v>0</v>
      </c>
      <c r="K158" s="11"/>
      <c r="L158" s="29"/>
      <c r="M158" s="137">
        <f t="shared" si="9"/>
        <v>0</v>
      </c>
    </row>
    <row r="159" spans="1:13" s="16" customFormat="1" ht="12.75">
      <c r="A159" s="36"/>
      <c r="B159" s="36"/>
      <c r="C159" s="39" t="s">
        <v>229</v>
      </c>
      <c r="D159" s="11">
        <v>5875000</v>
      </c>
      <c r="E159" s="11">
        <v>3983700</v>
      </c>
      <c r="F159" s="11">
        <f t="shared" si="7"/>
        <v>1383700</v>
      </c>
      <c r="G159" s="11"/>
      <c r="H159" s="29">
        <v>2600000</v>
      </c>
      <c r="I159" s="165"/>
      <c r="J159" s="68">
        <f t="shared" si="8"/>
        <v>0</v>
      </c>
      <c r="K159" s="11"/>
      <c r="L159" s="29"/>
      <c r="M159" s="137">
        <f t="shared" si="9"/>
        <v>0</v>
      </c>
    </row>
    <row r="160" spans="1:13" s="35" customFormat="1" ht="21.75" customHeight="1">
      <c r="A160" s="18">
        <v>801</v>
      </c>
      <c r="B160" s="18"/>
      <c r="C160" s="19" t="s">
        <v>230</v>
      </c>
      <c r="D160" s="19">
        <f>D161+D195+D200+D239+D241+D255+D257+D266+D278+D296+D298+D300+D305+D307+D309+D311+D313</f>
        <v>136820380</v>
      </c>
      <c r="E160" s="19">
        <f>E161+E195+E200+E239+E241+E255+E257+E266+E278+E296+E298+E300+E305+E307+E309+E311+E313</f>
        <v>137388417</v>
      </c>
      <c r="F160" s="19">
        <f t="shared" si="7"/>
        <v>133753917</v>
      </c>
      <c r="G160" s="19">
        <f>G161+G195+G200+G239+G241+G255+G257+G266+G278+G296+G298+G300+G305+G307+G309+G311+G313</f>
        <v>107517400</v>
      </c>
      <c r="H160" s="69">
        <f>H161+H195+H200+H239+H241+H255+H257+H266+H278+H296+H298+H300+H305+H307+H309+H311+H313</f>
        <v>3634500</v>
      </c>
      <c r="I160" s="163">
        <f>I161+I195+I200+I239+I241+I255+I257+I266+I278+I296+I298+I300+I305+I307+I309+I311+I313</f>
        <v>69099356</v>
      </c>
      <c r="J160" s="131">
        <f t="shared" si="8"/>
        <v>67517565</v>
      </c>
      <c r="K160" s="19">
        <f>K161+K195+K200+K239+K241+K255+K257+K266+K278+K296+K298+K300+K305+K307+K309+K311+K313</f>
        <v>54099723</v>
      </c>
      <c r="L160" s="69">
        <f>L161+L195+L200+L239+L241+L255+L257+L266+L278+L296+L298+L300+L305+L307+L309+L311+L313</f>
        <v>1581791</v>
      </c>
      <c r="M160" s="70">
        <f t="shared" si="9"/>
        <v>0.5029489203591304</v>
      </c>
    </row>
    <row r="161" spans="1:13" s="35" customFormat="1" ht="12.75">
      <c r="A161" s="36"/>
      <c r="B161" s="36">
        <v>80101</v>
      </c>
      <c r="C161" s="41" t="s">
        <v>231</v>
      </c>
      <c r="D161" s="32">
        <f>SUM(D162:D194)</f>
        <v>35825600</v>
      </c>
      <c r="E161" s="32">
        <f>SUM(E162:E194)</f>
        <v>35851546</v>
      </c>
      <c r="F161" s="32">
        <f t="shared" si="7"/>
        <v>34478546</v>
      </c>
      <c r="G161" s="32">
        <f>SUM(G162:G194)</f>
        <v>28094850</v>
      </c>
      <c r="H161" s="61">
        <f>SUM(H162:H194)</f>
        <v>1373000</v>
      </c>
      <c r="I161" s="164">
        <f>SUM(I162:I194)</f>
        <v>19088781</v>
      </c>
      <c r="J161" s="136">
        <f t="shared" si="8"/>
        <v>18296630</v>
      </c>
      <c r="K161" s="32">
        <f>SUM(K162:K194)</f>
        <v>15018820</v>
      </c>
      <c r="L161" s="61">
        <f>SUM(L162:L194)</f>
        <v>792151</v>
      </c>
      <c r="M161" s="139">
        <f t="shared" si="9"/>
        <v>0.5324395494688011</v>
      </c>
    </row>
    <row r="162" spans="1:13" s="16" customFormat="1" ht="12.75">
      <c r="A162" s="15"/>
      <c r="B162" s="15"/>
      <c r="C162" s="39" t="s">
        <v>232</v>
      </c>
      <c r="D162" s="11">
        <v>1861000</v>
      </c>
      <c r="E162" s="11">
        <v>1861000</v>
      </c>
      <c r="F162" s="11">
        <f t="shared" si="7"/>
        <v>1861000</v>
      </c>
      <c r="G162" s="11">
        <v>1602900</v>
      </c>
      <c r="H162" s="29"/>
      <c r="I162" s="165">
        <v>972132</v>
      </c>
      <c r="J162" s="68">
        <f t="shared" si="8"/>
        <v>972132</v>
      </c>
      <c r="K162" s="11">
        <v>798323</v>
      </c>
      <c r="L162" s="29"/>
      <c r="M162" s="137">
        <f t="shared" si="9"/>
        <v>0.5223707684040838</v>
      </c>
    </row>
    <row r="163" spans="1:13" s="35" customFormat="1" ht="12.75">
      <c r="A163" s="15"/>
      <c r="B163" s="15"/>
      <c r="C163" s="39" t="s">
        <v>233</v>
      </c>
      <c r="D163" s="11">
        <v>2378800</v>
      </c>
      <c r="E163" s="11">
        <v>2378800</v>
      </c>
      <c r="F163" s="11">
        <f t="shared" si="7"/>
        <v>2378800</v>
      </c>
      <c r="G163" s="11">
        <v>2122800</v>
      </c>
      <c r="H163" s="29"/>
      <c r="I163" s="165">
        <v>1215882</v>
      </c>
      <c r="J163" s="68">
        <f t="shared" si="8"/>
        <v>1215882</v>
      </c>
      <c r="K163" s="11">
        <v>1051875</v>
      </c>
      <c r="L163" s="29"/>
      <c r="M163" s="137">
        <f t="shared" si="9"/>
        <v>0.5111325037834202</v>
      </c>
    </row>
    <row r="164" spans="1:13" s="35" customFormat="1" ht="12.75">
      <c r="A164" s="15"/>
      <c r="B164" s="15"/>
      <c r="C164" s="39" t="s">
        <v>80</v>
      </c>
      <c r="D164" s="11">
        <v>100000</v>
      </c>
      <c r="E164" s="11">
        <v>100000</v>
      </c>
      <c r="F164" s="11">
        <f t="shared" si="7"/>
        <v>100000</v>
      </c>
      <c r="G164" s="11"/>
      <c r="H164" s="29"/>
      <c r="I164" s="165"/>
      <c r="J164" s="68">
        <f t="shared" si="8"/>
        <v>0</v>
      </c>
      <c r="K164" s="11"/>
      <c r="L164" s="29"/>
      <c r="M164" s="137">
        <f t="shared" si="9"/>
        <v>0</v>
      </c>
    </row>
    <row r="165" spans="1:13" s="35" customFormat="1" ht="12.75">
      <c r="A165" s="15"/>
      <c r="B165" s="15"/>
      <c r="C165" s="39" t="s">
        <v>234</v>
      </c>
      <c r="D165" s="11">
        <v>184700</v>
      </c>
      <c r="E165" s="11">
        <v>184700</v>
      </c>
      <c r="F165" s="11">
        <f t="shared" si="7"/>
        <v>184700</v>
      </c>
      <c r="G165" s="11">
        <v>166100</v>
      </c>
      <c r="H165" s="29"/>
      <c r="I165" s="165">
        <v>145848</v>
      </c>
      <c r="J165" s="68">
        <f t="shared" si="8"/>
        <v>145848</v>
      </c>
      <c r="K165" s="11">
        <v>130538</v>
      </c>
      <c r="L165" s="29"/>
      <c r="M165" s="137">
        <f t="shared" si="9"/>
        <v>0.7896480779642664</v>
      </c>
    </row>
    <row r="166" spans="1:13" s="35" customFormat="1" ht="12.75">
      <c r="A166" s="15"/>
      <c r="B166" s="15"/>
      <c r="C166" s="39" t="s">
        <v>235</v>
      </c>
      <c r="D166" s="11">
        <v>4815100</v>
      </c>
      <c r="E166" s="11">
        <v>4815100</v>
      </c>
      <c r="F166" s="11">
        <f t="shared" si="7"/>
        <v>4815100</v>
      </c>
      <c r="G166" s="11">
        <v>3869700</v>
      </c>
      <c r="H166" s="29"/>
      <c r="I166" s="165">
        <v>2627098</v>
      </c>
      <c r="J166" s="68">
        <f t="shared" si="8"/>
        <v>2627098</v>
      </c>
      <c r="K166" s="11">
        <v>2185386</v>
      </c>
      <c r="L166" s="29"/>
      <c r="M166" s="137">
        <f t="shared" si="9"/>
        <v>0.5455957300990634</v>
      </c>
    </row>
    <row r="167" spans="1:13" s="35" customFormat="1" ht="25.5">
      <c r="A167" s="15"/>
      <c r="B167" s="15"/>
      <c r="C167" s="39" t="s">
        <v>81</v>
      </c>
      <c r="D167" s="11">
        <v>1400000</v>
      </c>
      <c r="E167" s="11">
        <v>1346000</v>
      </c>
      <c r="F167" s="11">
        <f t="shared" si="7"/>
        <v>0</v>
      </c>
      <c r="G167" s="11"/>
      <c r="H167" s="29">
        <v>1346000</v>
      </c>
      <c r="I167" s="165">
        <v>792151</v>
      </c>
      <c r="J167" s="68">
        <f t="shared" si="8"/>
        <v>0</v>
      </c>
      <c r="K167" s="11"/>
      <c r="L167" s="29">
        <v>792151</v>
      </c>
      <c r="M167" s="137">
        <f t="shared" si="9"/>
        <v>0.5885222882615156</v>
      </c>
    </row>
    <row r="168" spans="1:13" s="35" customFormat="1" ht="25.5">
      <c r="A168" s="15"/>
      <c r="B168" s="15"/>
      <c r="C168" s="39" t="s">
        <v>82</v>
      </c>
      <c r="D168" s="11">
        <v>27000</v>
      </c>
      <c r="E168" s="11">
        <v>27000</v>
      </c>
      <c r="F168" s="11">
        <f t="shared" si="7"/>
        <v>0</v>
      </c>
      <c r="G168" s="11"/>
      <c r="H168" s="29">
        <v>27000</v>
      </c>
      <c r="I168" s="165"/>
      <c r="J168" s="68">
        <f t="shared" si="8"/>
        <v>0</v>
      </c>
      <c r="K168" s="11"/>
      <c r="L168" s="29"/>
      <c r="M168" s="137">
        <f t="shared" si="9"/>
        <v>0</v>
      </c>
    </row>
    <row r="169" spans="1:13" s="35" customFormat="1" ht="12.75">
      <c r="A169" s="15"/>
      <c r="B169" s="15"/>
      <c r="C169" s="39" t="s">
        <v>236</v>
      </c>
      <c r="D169" s="11">
        <v>92300</v>
      </c>
      <c r="E169" s="11">
        <v>92300</v>
      </c>
      <c r="F169" s="11">
        <f t="shared" si="7"/>
        <v>92300</v>
      </c>
      <c r="G169" s="11">
        <v>84700</v>
      </c>
      <c r="H169" s="29"/>
      <c r="I169" s="165">
        <v>74882</v>
      </c>
      <c r="J169" s="68">
        <f t="shared" si="8"/>
        <v>74882</v>
      </c>
      <c r="K169" s="11">
        <v>69039</v>
      </c>
      <c r="L169" s="29"/>
      <c r="M169" s="137">
        <f t="shared" si="9"/>
        <v>0.8112892741061755</v>
      </c>
    </row>
    <row r="170" spans="1:13" s="35" customFormat="1" ht="12.75">
      <c r="A170" s="15"/>
      <c r="B170" s="15"/>
      <c r="C170" s="39" t="s">
        <v>237</v>
      </c>
      <c r="D170" s="11">
        <v>807200</v>
      </c>
      <c r="E170" s="11">
        <v>807200</v>
      </c>
      <c r="F170" s="11">
        <f t="shared" si="7"/>
        <v>807200</v>
      </c>
      <c r="G170" s="11">
        <v>664800</v>
      </c>
      <c r="H170" s="29"/>
      <c r="I170" s="165">
        <v>404330</v>
      </c>
      <c r="J170" s="68">
        <f t="shared" si="8"/>
        <v>404330</v>
      </c>
      <c r="K170" s="11">
        <v>325389</v>
      </c>
      <c r="L170" s="29"/>
      <c r="M170" s="137">
        <f t="shared" si="9"/>
        <v>0.500904360753221</v>
      </c>
    </row>
    <row r="171" spans="1:13" s="35" customFormat="1" ht="12.75">
      <c r="A171" s="15"/>
      <c r="B171" s="15"/>
      <c r="C171" s="39" t="s">
        <v>238</v>
      </c>
      <c r="D171" s="11">
        <v>1315100</v>
      </c>
      <c r="E171" s="11">
        <v>1315100</v>
      </c>
      <c r="F171" s="11">
        <f t="shared" si="7"/>
        <v>1315100</v>
      </c>
      <c r="G171" s="11">
        <v>1107400</v>
      </c>
      <c r="H171" s="29"/>
      <c r="I171" s="165">
        <v>673347</v>
      </c>
      <c r="J171" s="68">
        <f t="shared" si="8"/>
        <v>673347</v>
      </c>
      <c r="K171" s="11">
        <v>562891</v>
      </c>
      <c r="L171" s="29"/>
      <c r="M171" s="137">
        <f t="shared" si="9"/>
        <v>0.5120120142954908</v>
      </c>
    </row>
    <row r="172" spans="1:13" s="35" customFormat="1" ht="12.75">
      <c r="A172" s="15"/>
      <c r="B172" s="15"/>
      <c r="C172" s="39" t="s">
        <v>239</v>
      </c>
      <c r="D172" s="11">
        <v>817100</v>
      </c>
      <c r="E172" s="11">
        <v>817100</v>
      </c>
      <c r="F172" s="11">
        <f t="shared" si="7"/>
        <v>817100</v>
      </c>
      <c r="G172" s="11">
        <v>638800</v>
      </c>
      <c r="H172" s="29"/>
      <c r="I172" s="165">
        <v>439135</v>
      </c>
      <c r="J172" s="68">
        <f t="shared" si="8"/>
        <v>439135</v>
      </c>
      <c r="K172" s="11">
        <v>358515</v>
      </c>
      <c r="L172" s="29"/>
      <c r="M172" s="137">
        <f t="shared" si="9"/>
        <v>0.5374311589768694</v>
      </c>
    </row>
    <row r="173" spans="1:13" s="35" customFormat="1" ht="12.75">
      <c r="A173" s="15"/>
      <c r="B173" s="15"/>
      <c r="C173" s="39" t="s">
        <v>240</v>
      </c>
      <c r="D173" s="11">
        <v>867400</v>
      </c>
      <c r="E173" s="11">
        <v>867400</v>
      </c>
      <c r="F173" s="11">
        <f t="shared" si="7"/>
        <v>867400</v>
      </c>
      <c r="G173" s="11">
        <v>708700</v>
      </c>
      <c r="H173" s="29"/>
      <c r="I173" s="165">
        <v>489188</v>
      </c>
      <c r="J173" s="68">
        <f t="shared" si="8"/>
        <v>489188</v>
      </c>
      <c r="K173" s="11">
        <v>407620</v>
      </c>
      <c r="L173" s="29"/>
      <c r="M173" s="137">
        <f t="shared" si="9"/>
        <v>0.5639704865114135</v>
      </c>
    </row>
    <row r="174" spans="1:13" s="35" customFormat="1" ht="12.75">
      <c r="A174" s="15"/>
      <c r="B174" s="15"/>
      <c r="C174" s="39" t="s">
        <v>241</v>
      </c>
      <c r="D174" s="11">
        <v>1765500</v>
      </c>
      <c r="E174" s="11">
        <v>1765500</v>
      </c>
      <c r="F174" s="11">
        <f t="shared" si="7"/>
        <v>1765500</v>
      </c>
      <c r="G174" s="11">
        <v>1505000</v>
      </c>
      <c r="H174" s="29"/>
      <c r="I174" s="165">
        <v>901623</v>
      </c>
      <c r="J174" s="68">
        <f t="shared" si="8"/>
        <v>901623</v>
      </c>
      <c r="K174" s="11">
        <v>762780</v>
      </c>
      <c r="L174" s="29"/>
      <c r="M174" s="137">
        <f t="shared" si="9"/>
        <v>0.5106898895497026</v>
      </c>
    </row>
    <row r="175" spans="1:13" s="35" customFormat="1" ht="12.75">
      <c r="A175" s="15"/>
      <c r="B175" s="15"/>
      <c r="C175" s="39" t="s">
        <v>83</v>
      </c>
      <c r="D175" s="11">
        <v>50000</v>
      </c>
      <c r="E175" s="11">
        <v>50000</v>
      </c>
      <c r="F175" s="11">
        <f t="shared" si="7"/>
        <v>50000</v>
      </c>
      <c r="G175" s="11"/>
      <c r="H175" s="29"/>
      <c r="I175" s="165"/>
      <c r="J175" s="68">
        <f t="shared" si="8"/>
        <v>0</v>
      </c>
      <c r="K175" s="11"/>
      <c r="L175" s="29"/>
      <c r="M175" s="137">
        <f t="shared" si="9"/>
        <v>0</v>
      </c>
    </row>
    <row r="176" spans="1:13" s="35" customFormat="1" ht="12.75">
      <c r="A176" s="15"/>
      <c r="B176" s="15"/>
      <c r="C176" s="39" t="s">
        <v>242</v>
      </c>
      <c r="D176" s="11">
        <v>137000</v>
      </c>
      <c r="E176" s="11">
        <v>137000</v>
      </c>
      <c r="F176" s="11">
        <f t="shared" si="7"/>
        <v>137000</v>
      </c>
      <c r="G176" s="11">
        <v>124000</v>
      </c>
      <c r="H176" s="29"/>
      <c r="I176" s="165">
        <v>99057</v>
      </c>
      <c r="J176" s="68">
        <f t="shared" si="8"/>
        <v>99057</v>
      </c>
      <c r="K176" s="11">
        <v>90421</v>
      </c>
      <c r="L176" s="29"/>
      <c r="M176" s="137">
        <f t="shared" si="9"/>
        <v>0.723043795620438</v>
      </c>
    </row>
    <row r="177" spans="1:13" s="35" customFormat="1" ht="12.75">
      <c r="A177" s="15"/>
      <c r="B177" s="15"/>
      <c r="C177" s="39" t="s">
        <v>243</v>
      </c>
      <c r="D177" s="11">
        <v>3123600</v>
      </c>
      <c r="E177" s="11">
        <v>3123600</v>
      </c>
      <c r="F177" s="11">
        <f t="shared" si="7"/>
        <v>3123600</v>
      </c>
      <c r="G177" s="11">
        <v>2713600</v>
      </c>
      <c r="H177" s="29"/>
      <c r="I177" s="165">
        <v>1582993</v>
      </c>
      <c r="J177" s="68">
        <f t="shared" si="8"/>
        <v>1582993</v>
      </c>
      <c r="K177" s="11">
        <v>1343337</v>
      </c>
      <c r="L177" s="29"/>
      <c r="M177" s="137">
        <f t="shared" si="9"/>
        <v>0.5067847995902164</v>
      </c>
    </row>
    <row r="178" spans="1:13" s="35" customFormat="1" ht="12.75">
      <c r="A178" s="15"/>
      <c r="B178" s="15"/>
      <c r="C178" s="39" t="s">
        <v>84</v>
      </c>
      <c r="D178" s="11">
        <v>60000</v>
      </c>
      <c r="E178" s="11">
        <v>60000</v>
      </c>
      <c r="F178" s="11">
        <f t="shared" si="7"/>
        <v>60000</v>
      </c>
      <c r="G178" s="11"/>
      <c r="H178" s="29"/>
      <c r="I178" s="165"/>
      <c r="J178" s="68">
        <f t="shared" si="8"/>
        <v>0</v>
      </c>
      <c r="K178" s="11"/>
      <c r="L178" s="29"/>
      <c r="M178" s="137">
        <f t="shared" si="9"/>
        <v>0</v>
      </c>
    </row>
    <row r="179" spans="1:13" s="35" customFormat="1" ht="12.75">
      <c r="A179" s="15"/>
      <c r="B179" s="15"/>
      <c r="C179" s="39" t="s">
        <v>244</v>
      </c>
      <c r="D179" s="11">
        <v>2379200</v>
      </c>
      <c r="E179" s="11">
        <v>2379200</v>
      </c>
      <c r="F179" s="11">
        <f t="shared" si="7"/>
        <v>2379200</v>
      </c>
      <c r="G179" s="11">
        <v>1862800</v>
      </c>
      <c r="H179" s="29"/>
      <c r="I179" s="165">
        <v>1203331</v>
      </c>
      <c r="J179" s="68">
        <f t="shared" si="8"/>
        <v>1203331</v>
      </c>
      <c r="K179" s="11">
        <v>945145</v>
      </c>
      <c r="L179" s="29"/>
      <c r="M179" s="137">
        <f t="shared" si="9"/>
        <v>0.5057712676529926</v>
      </c>
    </row>
    <row r="180" spans="1:13" s="35" customFormat="1" ht="12.75">
      <c r="A180" s="15"/>
      <c r="B180" s="15"/>
      <c r="C180" s="39" t="s">
        <v>245</v>
      </c>
      <c r="D180" s="11">
        <v>1529700</v>
      </c>
      <c r="E180" s="11">
        <v>1537700</v>
      </c>
      <c r="F180" s="11">
        <f t="shared" si="7"/>
        <v>1537700</v>
      </c>
      <c r="G180" s="11">
        <v>1219600</v>
      </c>
      <c r="H180" s="29"/>
      <c r="I180" s="165">
        <v>815227</v>
      </c>
      <c r="J180" s="68">
        <f t="shared" si="8"/>
        <v>815227</v>
      </c>
      <c r="K180" s="11">
        <v>648782</v>
      </c>
      <c r="L180" s="29"/>
      <c r="M180" s="137">
        <f t="shared" si="9"/>
        <v>0.5301599791896989</v>
      </c>
    </row>
    <row r="181" spans="1:13" s="35" customFormat="1" ht="12.75">
      <c r="A181" s="15"/>
      <c r="B181" s="15"/>
      <c r="C181" s="39" t="s">
        <v>246</v>
      </c>
      <c r="D181" s="11">
        <v>112100</v>
      </c>
      <c r="E181" s="11">
        <v>112100</v>
      </c>
      <c r="F181" s="11">
        <f t="shared" si="7"/>
        <v>112100</v>
      </c>
      <c r="G181" s="11">
        <v>93600</v>
      </c>
      <c r="H181" s="29"/>
      <c r="I181" s="165">
        <v>71259</v>
      </c>
      <c r="J181" s="68">
        <f t="shared" si="8"/>
        <v>71259</v>
      </c>
      <c r="K181" s="11">
        <v>65006</v>
      </c>
      <c r="L181" s="29"/>
      <c r="M181" s="137">
        <f t="shared" si="9"/>
        <v>0.6356735057983943</v>
      </c>
    </row>
    <row r="182" spans="1:13" s="35" customFormat="1" ht="12.75">
      <c r="A182" s="15"/>
      <c r="B182" s="15"/>
      <c r="C182" s="39" t="s">
        <v>247</v>
      </c>
      <c r="D182" s="11">
        <v>168900</v>
      </c>
      <c r="E182" s="11">
        <v>168900</v>
      </c>
      <c r="F182" s="11">
        <f t="shared" si="7"/>
        <v>168900</v>
      </c>
      <c r="G182" s="11">
        <v>155600</v>
      </c>
      <c r="H182" s="29"/>
      <c r="I182" s="165">
        <v>110638</v>
      </c>
      <c r="J182" s="68">
        <f t="shared" si="8"/>
        <v>110638</v>
      </c>
      <c r="K182" s="11">
        <v>99840</v>
      </c>
      <c r="L182" s="29"/>
      <c r="M182" s="137">
        <f t="shared" si="9"/>
        <v>0.6550503256364713</v>
      </c>
    </row>
    <row r="183" spans="1:13" s="35" customFormat="1" ht="12.75">
      <c r="A183" s="15"/>
      <c r="B183" s="15"/>
      <c r="C183" s="39" t="s">
        <v>248</v>
      </c>
      <c r="D183" s="11">
        <v>1623800</v>
      </c>
      <c r="E183" s="11">
        <v>1623800</v>
      </c>
      <c r="F183" s="11">
        <f t="shared" si="7"/>
        <v>1623800</v>
      </c>
      <c r="G183" s="11">
        <v>1406600</v>
      </c>
      <c r="H183" s="29"/>
      <c r="I183" s="165">
        <v>929059</v>
      </c>
      <c r="J183" s="68">
        <f t="shared" si="8"/>
        <v>929059</v>
      </c>
      <c r="K183" s="11">
        <v>783981</v>
      </c>
      <c r="L183" s="29"/>
      <c r="M183" s="137">
        <f t="shared" si="9"/>
        <v>0.5721511269860821</v>
      </c>
    </row>
    <row r="184" spans="1:13" s="35" customFormat="1" ht="12.75">
      <c r="A184" s="15"/>
      <c r="B184" s="15"/>
      <c r="C184" s="39" t="s">
        <v>249</v>
      </c>
      <c r="D184" s="11">
        <v>2340100</v>
      </c>
      <c r="E184" s="11">
        <v>2340100</v>
      </c>
      <c r="F184" s="11">
        <f t="shared" si="7"/>
        <v>2340100</v>
      </c>
      <c r="G184" s="11">
        <v>2084900</v>
      </c>
      <c r="H184" s="29"/>
      <c r="I184" s="165">
        <v>1313111</v>
      </c>
      <c r="J184" s="68">
        <f t="shared" si="8"/>
        <v>1313111</v>
      </c>
      <c r="K184" s="11">
        <v>1142573</v>
      </c>
      <c r="L184" s="29"/>
      <c r="M184" s="137">
        <f t="shared" si="9"/>
        <v>0.5611345668988504</v>
      </c>
    </row>
    <row r="185" spans="1:13" s="35" customFormat="1" ht="12.75">
      <c r="A185" s="15"/>
      <c r="B185" s="15"/>
      <c r="C185" s="39" t="s">
        <v>250</v>
      </c>
      <c r="D185" s="11">
        <v>177000</v>
      </c>
      <c r="E185" s="11">
        <v>177000</v>
      </c>
      <c r="F185" s="11">
        <f t="shared" si="7"/>
        <v>177000</v>
      </c>
      <c r="G185" s="11">
        <v>164000</v>
      </c>
      <c r="H185" s="29"/>
      <c r="I185" s="165">
        <v>123675</v>
      </c>
      <c r="J185" s="68">
        <f t="shared" si="8"/>
        <v>123675</v>
      </c>
      <c r="K185" s="11">
        <v>111413</v>
      </c>
      <c r="L185" s="29"/>
      <c r="M185" s="137">
        <f t="shared" si="9"/>
        <v>0.698728813559322</v>
      </c>
    </row>
    <row r="186" spans="1:13" s="35" customFormat="1" ht="12.75">
      <c r="A186" s="15"/>
      <c r="B186" s="15"/>
      <c r="C186" s="39" t="s">
        <v>251</v>
      </c>
      <c r="D186" s="11">
        <v>1988900</v>
      </c>
      <c r="E186" s="11">
        <v>1988900</v>
      </c>
      <c r="F186" s="11">
        <f t="shared" si="7"/>
        <v>1988900</v>
      </c>
      <c r="G186" s="11">
        <v>1651000</v>
      </c>
      <c r="H186" s="29"/>
      <c r="I186" s="165">
        <v>1158305</v>
      </c>
      <c r="J186" s="68">
        <f t="shared" si="8"/>
        <v>1158305</v>
      </c>
      <c r="K186" s="11">
        <v>971767</v>
      </c>
      <c r="L186" s="29"/>
      <c r="M186" s="137">
        <f t="shared" si="9"/>
        <v>0.5823847352808085</v>
      </c>
    </row>
    <row r="187" spans="1:13" s="35" customFormat="1" ht="12.75">
      <c r="A187" s="15"/>
      <c r="B187" s="15"/>
      <c r="C187" s="39" t="s">
        <v>252</v>
      </c>
      <c r="D187" s="11">
        <v>554500</v>
      </c>
      <c r="E187" s="11">
        <v>554500</v>
      </c>
      <c r="F187" s="11">
        <f t="shared" si="7"/>
        <v>554500</v>
      </c>
      <c r="G187" s="11">
        <v>458800</v>
      </c>
      <c r="H187" s="29"/>
      <c r="I187" s="165">
        <v>273773</v>
      </c>
      <c r="J187" s="68">
        <f t="shared" si="8"/>
        <v>273773</v>
      </c>
      <c r="K187" s="11">
        <v>229673</v>
      </c>
      <c r="L187" s="29"/>
      <c r="M187" s="137">
        <f t="shared" si="9"/>
        <v>0.4937294860234445</v>
      </c>
    </row>
    <row r="188" spans="1:13" s="35" customFormat="1" ht="12.75">
      <c r="A188" s="15"/>
      <c r="B188" s="15"/>
      <c r="C188" s="39" t="s">
        <v>253</v>
      </c>
      <c r="D188" s="11">
        <v>655700</v>
      </c>
      <c r="E188" s="11">
        <v>655700</v>
      </c>
      <c r="F188" s="11">
        <f t="shared" si="7"/>
        <v>655700</v>
      </c>
      <c r="G188" s="11">
        <v>548500</v>
      </c>
      <c r="H188" s="29"/>
      <c r="I188" s="165">
        <v>349537</v>
      </c>
      <c r="J188" s="68">
        <f t="shared" si="8"/>
        <v>349537</v>
      </c>
      <c r="K188" s="11">
        <v>296133</v>
      </c>
      <c r="L188" s="29"/>
      <c r="M188" s="137">
        <f t="shared" si="9"/>
        <v>0.5330745767881653</v>
      </c>
    </row>
    <row r="189" spans="1:13" s="35" customFormat="1" ht="25.5">
      <c r="A189" s="15"/>
      <c r="B189" s="15"/>
      <c r="C189" s="39" t="s">
        <v>85</v>
      </c>
      <c r="D189" s="11">
        <v>75000</v>
      </c>
      <c r="E189" s="11">
        <v>75000</v>
      </c>
      <c r="F189" s="11">
        <f t="shared" si="7"/>
        <v>75000</v>
      </c>
      <c r="G189" s="11"/>
      <c r="H189" s="29"/>
      <c r="I189" s="165"/>
      <c r="J189" s="68">
        <f t="shared" si="8"/>
        <v>0</v>
      </c>
      <c r="K189" s="11"/>
      <c r="L189" s="29"/>
      <c r="M189" s="137">
        <f t="shared" si="9"/>
        <v>0</v>
      </c>
    </row>
    <row r="190" spans="1:13" s="35" customFormat="1" ht="12.75">
      <c r="A190" s="15"/>
      <c r="B190" s="15"/>
      <c r="C190" s="39" t="s">
        <v>254</v>
      </c>
      <c r="D190" s="11">
        <v>510000</v>
      </c>
      <c r="E190" s="11">
        <v>510000</v>
      </c>
      <c r="F190" s="11">
        <f t="shared" si="7"/>
        <v>510000</v>
      </c>
      <c r="G190" s="11">
        <v>408500</v>
      </c>
      <c r="H190" s="29"/>
      <c r="I190" s="165">
        <v>270738</v>
      </c>
      <c r="J190" s="68">
        <f>I190-L190</f>
        <v>270738</v>
      </c>
      <c r="K190" s="11">
        <v>218163</v>
      </c>
      <c r="L190" s="29"/>
      <c r="M190" s="137">
        <f t="shared" si="9"/>
        <v>0.5308588235294117</v>
      </c>
    </row>
    <row r="191" spans="1:13" s="35" customFormat="1" ht="12.75">
      <c r="A191" s="15"/>
      <c r="B191" s="15"/>
      <c r="C191" s="39" t="s">
        <v>255</v>
      </c>
      <c r="D191" s="11">
        <v>715000</v>
      </c>
      <c r="E191" s="11">
        <v>727050</v>
      </c>
      <c r="F191" s="11">
        <f t="shared" si="7"/>
        <v>727050</v>
      </c>
      <c r="G191" s="11">
        <v>584950</v>
      </c>
      <c r="H191" s="29"/>
      <c r="I191" s="165">
        <v>367251</v>
      </c>
      <c r="J191" s="68">
        <f t="shared" si="8"/>
        <v>367251</v>
      </c>
      <c r="K191" s="11">
        <v>290094</v>
      </c>
      <c r="L191" s="29"/>
      <c r="M191" s="137">
        <f t="shared" si="9"/>
        <v>0.5051248194759645</v>
      </c>
    </row>
    <row r="192" spans="1:13" s="35" customFormat="1" ht="12.75">
      <c r="A192" s="15"/>
      <c r="B192" s="15"/>
      <c r="C192" s="39" t="s">
        <v>256</v>
      </c>
      <c r="D192" s="11">
        <v>2605800</v>
      </c>
      <c r="E192" s="11">
        <v>2605800</v>
      </c>
      <c r="F192" s="11">
        <f t="shared" si="7"/>
        <v>2605800</v>
      </c>
      <c r="G192" s="11">
        <v>2147500</v>
      </c>
      <c r="H192" s="29"/>
      <c r="I192" s="165">
        <v>1380481</v>
      </c>
      <c r="J192" s="68">
        <f t="shared" si="8"/>
        <v>1380481</v>
      </c>
      <c r="K192" s="11">
        <v>1130136</v>
      </c>
      <c r="L192" s="29"/>
      <c r="M192" s="137">
        <f t="shared" si="9"/>
        <v>0.5297724307314452</v>
      </c>
    </row>
    <row r="193" spans="1:13" s="35" customFormat="1" ht="12.75">
      <c r="A193" s="15"/>
      <c r="B193" s="15"/>
      <c r="C193" s="45" t="s">
        <v>428</v>
      </c>
      <c r="D193" s="11">
        <v>588100</v>
      </c>
      <c r="E193" s="11">
        <v>637300</v>
      </c>
      <c r="F193" s="11">
        <f t="shared" si="7"/>
        <v>637300</v>
      </c>
      <c r="G193" s="11"/>
      <c r="H193" s="29"/>
      <c r="I193" s="165">
        <v>294500</v>
      </c>
      <c r="J193" s="68">
        <f t="shared" si="8"/>
        <v>294500</v>
      </c>
      <c r="K193" s="11"/>
      <c r="L193" s="29"/>
      <c r="M193" s="137">
        <f t="shared" si="9"/>
        <v>0.46210575866938647</v>
      </c>
    </row>
    <row r="194" spans="1:13" s="35" customFormat="1" ht="38.25">
      <c r="A194" s="15"/>
      <c r="B194" s="15"/>
      <c r="C194" s="45" t="s">
        <v>86</v>
      </c>
      <c r="D194" s="11"/>
      <c r="E194" s="11">
        <v>10696</v>
      </c>
      <c r="F194" s="11">
        <f t="shared" si="7"/>
        <v>10696</v>
      </c>
      <c r="G194" s="11"/>
      <c r="H194" s="29"/>
      <c r="I194" s="165">
        <v>10230</v>
      </c>
      <c r="J194" s="68">
        <f t="shared" si="8"/>
        <v>10230</v>
      </c>
      <c r="K194" s="11"/>
      <c r="L194" s="29"/>
      <c r="M194" s="137">
        <f t="shared" si="9"/>
        <v>0.956432311144353</v>
      </c>
    </row>
    <row r="195" spans="1:13" s="35" customFormat="1" ht="12.75">
      <c r="A195" s="15"/>
      <c r="B195" s="36">
        <v>80102</v>
      </c>
      <c r="C195" s="57" t="s">
        <v>257</v>
      </c>
      <c r="D195" s="32">
        <f>SUM(D196:D199)</f>
        <v>4028900</v>
      </c>
      <c r="E195" s="32">
        <f>SUM(E196:E199)</f>
        <v>4298700</v>
      </c>
      <c r="F195" s="32">
        <f t="shared" si="7"/>
        <v>2797200</v>
      </c>
      <c r="G195" s="32">
        <f>SUM(G196:G199)</f>
        <v>2411400</v>
      </c>
      <c r="H195" s="61">
        <f>SUM(H196:H199)</f>
        <v>1501500</v>
      </c>
      <c r="I195" s="164">
        <f>SUM(I196:I199)</f>
        <v>2348610</v>
      </c>
      <c r="J195" s="136">
        <f t="shared" si="8"/>
        <v>1558970</v>
      </c>
      <c r="K195" s="32">
        <f>SUM(K196:K199)</f>
        <v>1369191</v>
      </c>
      <c r="L195" s="61">
        <f>SUM(L196:L199)</f>
        <v>789640</v>
      </c>
      <c r="M195" s="139">
        <f t="shared" si="9"/>
        <v>0.5463535487472957</v>
      </c>
    </row>
    <row r="196" spans="1:13" s="35" customFormat="1" ht="25.5">
      <c r="A196" s="15"/>
      <c r="B196" s="15"/>
      <c r="C196" s="45" t="s">
        <v>258</v>
      </c>
      <c r="D196" s="11">
        <v>2297700</v>
      </c>
      <c r="E196" s="11">
        <v>2297700</v>
      </c>
      <c r="F196" s="11">
        <f t="shared" si="7"/>
        <v>2297700</v>
      </c>
      <c r="G196" s="11">
        <v>1973900</v>
      </c>
      <c r="H196" s="29"/>
      <c r="I196" s="165">
        <v>1314295</v>
      </c>
      <c r="J196" s="68">
        <f t="shared" si="8"/>
        <v>1314295</v>
      </c>
      <c r="K196" s="11">
        <v>1157068</v>
      </c>
      <c r="L196" s="29"/>
      <c r="M196" s="137">
        <f t="shared" si="9"/>
        <v>0.5720046133089611</v>
      </c>
    </row>
    <row r="197" spans="1:13" s="35" customFormat="1" ht="25.5">
      <c r="A197" s="15"/>
      <c r="B197" s="15"/>
      <c r="C197" s="45" t="s">
        <v>259</v>
      </c>
      <c r="D197" s="11">
        <v>493700</v>
      </c>
      <c r="E197" s="11">
        <v>499500</v>
      </c>
      <c r="F197" s="11">
        <f t="shared" si="7"/>
        <v>499500</v>
      </c>
      <c r="G197" s="11">
        <v>437500</v>
      </c>
      <c r="H197" s="29"/>
      <c r="I197" s="165">
        <v>244675</v>
      </c>
      <c r="J197" s="68">
        <f t="shared" si="8"/>
        <v>244675</v>
      </c>
      <c r="K197" s="11">
        <v>212123</v>
      </c>
      <c r="L197" s="29"/>
      <c r="M197" s="137">
        <f t="shared" si="9"/>
        <v>0.48983983983983986</v>
      </c>
    </row>
    <row r="198" spans="1:13" s="35" customFormat="1" ht="25.5">
      <c r="A198" s="15"/>
      <c r="B198" s="15"/>
      <c r="C198" s="45" t="s">
        <v>87</v>
      </c>
      <c r="D198" s="11">
        <v>37500</v>
      </c>
      <c r="E198" s="11">
        <v>85500</v>
      </c>
      <c r="F198" s="11">
        <f t="shared" si="7"/>
        <v>0</v>
      </c>
      <c r="G198" s="11"/>
      <c r="H198" s="29">
        <v>85500</v>
      </c>
      <c r="I198" s="165"/>
      <c r="J198" s="68">
        <f t="shared" si="8"/>
        <v>0</v>
      </c>
      <c r="K198" s="11"/>
      <c r="L198" s="29"/>
      <c r="M198" s="137">
        <f t="shared" si="9"/>
        <v>0</v>
      </c>
    </row>
    <row r="199" spans="1:13" s="35" customFormat="1" ht="38.25">
      <c r="A199" s="15"/>
      <c r="B199" s="15"/>
      <c r="C199" s="45" t="s">
        <v>88</v>
      </c>
      <c r="D199" s="11">
        <v>1200000</v>
      </c>
      <c r="E199" s="11">
        <v>1416000</v>
      </c>
      <c r="F199" s="11">
        <f t="shared" si="7"/>
        <v>0</v>
      </c>
      <c r="G199" s="11"/>
      <c r="H199" s="29">
        <v>1416000</v>
      </c>
      <c r="I199" s="165">
        <v>789640</v>
      </c>
      <c r="J199" s="68">
        <f t="shared" si="8"/>
        <v>0</v>
      </c>
      <c r="K199" s="11"/>
      <c r="L199" s="29">
        <v>789640</v>
      </c>
      <c r="M199" s="137">
        <f t="shared" si="9"/>
        <v>0.5576553672316384</v>
      </c>
    </row>
    <row r="200" spans="1:13" s="35" customFormat="1" ht="12.75">
      <c r="A200" s="36"/>
      <c r="B200" s="36">
        <v>80104</v>
      </c>
      <c r="C200" s="41" t="s">
        <v>328</v>
      </c>
      <c r="D200" s="32">
        <f>SUM(D201:D238)</f>
        <v>18166400</v>
      </c>
      <c r="E200" s="32">
        <f>SUM(E201:E238)</f>
        <v>18196250</v>
      </c>
      <c r="F200" s="32">
        <f t="shared" si="7"/>
        <v>18196250</v>
      </c>
      <c r="G200" s="32">
        <f>SUM(G201:G238)</f>
        <v>15892500</v>
      </c>
      <c r="H200" s="61">
        <f>SUM(H201:H238)</f>
        <v>0</v>
      </c>
      <c r="I200" s="164">
        <f>SUM(I201:I238)</f>
        <v>9775798</v>
      </c>
      <c r="J200" s="136">
        <f t="shared" si="8"/>
        <v>9775798</v>
      </c>
      <c r="K200" s="32">
        <f>SUM(K201:K238)</f>
        <v>8479538</v>
      </c>
      <c r="L200" s="61">
        <f>SUM(L201:L238)</f>
        <v>0</v>
      </c>
      <c r="M200" s="139">
        <f t="shared" si="9"/>
        <v>0.5372424538022944</v>
      </c>
    </row>
    <row r="201" spans="1:13" s="35" customFormat="1" ht="12.75">
      <c r="A201" s="15"/>
      <c r="B201" s="15"/>
      <c r="C201" s="39" t="s">
        <v>329</v>
      </c>
      <c r="D201" s="11">
        <v>554900</v>
      </c>
      <c r="E201" s="11">
        <v>554900</v>
      </c>
      <c r="F201" s="11">
        <f t="shared" si="7"/>
        <v>554900</v>
      </c>
      <c r="G201" s="11">
        <v>529800</v>
      </c>
      <c r="H201" s="29"/>
      <c r="I201" s="165">
        <v>288845</v>
      </c>
      <c r="J201" s="68">
        <f t="shared" si="8"/>
        <v>288845</v>
      </c>
      <c r="K201" s="11">
        <v>271376</v>
      </c>
      <c r="L201" s="29"/>
      <c r="M201" s="137">
        <f t="shared" si="9"/>
        <v>0.5205352315732564</v>
      </c>
    </row>
    <row r="202" spans="1:13" s="35" customFormat="1" ht="12.75">
      <c r="A202" s="15"/>
      <c r="B202" s="15"/>
      <c r="C202" s="39" t="s">
        <v>330</v>
      </c>
      <c r="D202" s="11">
        <v>631200</v>
      </c>
      <c r="E202" s="11">
        <v>631200</v>
      </c>
      <c r="F202" s="11">
        <f aca="true" t="shared" si="10" ref="F202:F265">E202-H202</f>
        <v>631200</v>
      </c>
      <c r="G202" s="11">
        <v>601500</v>
      </c>
      <c r="H202" s="29"/>
      <c r="I202" s="165">
        <v>338742</v>
      </c>
      <c r="J202" s="68">
        <f aca="true" t="shared" si="11" ref="J202:J265">I202-L202</f>
        <v>338742</v>
      </c>
      <c r="K202" s="11">
        <v>316728</v>
      </c>
      <c r="L202" s="29"/>
      <c r="M202" s="137">
        <f aca="true" t="shared" si="12" ref="M202:M266">I202/E202</f>
        <v>0.5366634980988593</v>
      </c>
    </row>
    <row r="203" spans="1:13" s="35" customFormat="1" ht="25.5">
      <c r="A203" s="15"/>
      <c r="B203" s="15"/>
      <c r="C203" s="39" t="s">
        <v>89</v>
      </c>
      <c r="D203" s="11">
        <v>6500</v>
      </c>
      <c r="E203" s="11">
        <v>6500</v>
      </c>
      <c r="F203" s="11">
        <f t="shared" si="10"/>
        <v>6500</v>
      </c>
      <c r="G203" s="11"/>
      <c r="H203" s="29"/>
      <c r="I203" s="165"/>
      <c r="J203" s="68">
        <f t="shared" si="11"/>
        <v>0</v>
      </c>
      <c r="K203" s="11"/>
      <c r="L203" s="29"/>
      <c r="M203" s="137">
        <f t="shared" si="12"/>
        <v>0</v>
      </c>
    </row>
    <row r="204" spans="1:13" s="35" customFormat="1" ht="12.75">
      <c r="A204" s="15"/>
      <c r="B204" s="15"/>
      <c r="C204" s="39" t="s">
        <v>260</v>
      </c>
      <c r="D204" s="11">
        <v>499000</v>
      </c>
      <c r="E204" s="11">
        <v>499000</v>
      </c>
      <c r="F204" s="11">
        <f t="shared" si="10"/>
        <v>499000</v>
      </c>
      <c r="G204" s="11">
        <v>477800</v>
      </c>
      <c r="H204" s="29"/>
      <c r="I204" s="165">
        <v>283293</v>
      </c>
      <c r="J204" s="68">
        <f t="shared" si="11"/>
        <v>283293</v>
      </c>
      <c r="K204" s="11">
        <v>267709</v>
      </c>
      <c r="L204" s="29"/>
      <c r="M204" s="137">
        <f t="shared" si="12"/>
        <v>0.5677214428857715</v>
      </c>
    </row>
    <row r="205" spans="1:13" s="35" customFormat="1" ht="12.75">
      <c r="A205" s="15"/>
      <c r="B205" s="15"/>
      <c r="C205" s="39" t="s">
        <v>261</v>
      </c>
      <c r="D205" s="11">
        <v>502200</v>
      </c>
      <c r="E205" s="11">
        <v>502200</v>
      </c>
      <c r="F205" s="11">
        <f t="shared" si="10"/>
        <v>502200</v>
      </c>
      <c r="G205" s="11">
        <v>477600</v>
      </c>
      <c r="H205" s="29"/>
      <c r="I205" s="165">
        <v>267627</v>
      </c>
      <c r="J205" s="68">
        <f t="shared" si="11"/>
        <v>267627</v>
      </c>
      <c r="K205" s="11">
        <v>250024</v>
      </c>
      <c r="L205" s="29"/>
      <c r="M205" s="137">
        <f t="shared" si="12"/>
        <v>0.5329091995221027</v>
      </c>
    </row>
    <row r="206" spans="1:13" s="35" customFormat="1" ht="12.75">
      <c r="A206" s="15"/>
      <c r="B206" s="15"/>
      <c r="C206" s="39" t="s">
        <v>262</v>
      </c>
      <c r="D206" s="11">
        <v>497800</v>
      </c>
      <c r="E206" s="11">
        <v>497800</v>
      </c>
      <c r="F206" s="11">
        <f t="shared" si="10"/>
        <v>497800</v>
      </c>
      <c r="G206" s="11">
        <v>474100</v>
      </c>
      <c r="H206" s="29"/>
      <c r="I206" s="165">
        <v>259991</v>
      </c>
      <c r="J206" s="68">
        <f t="shared" si="11"/>
        <v>259991</v>
      </c>
      <c r="K206" s="11">
        <v>242843</v>
      </c>
      <c r="L206" s="29"/>
      <c r="M206" s="137">
        <f t="shared" si="12"/>
        <v>0.5222800321414223</v>
      </c>
    </row>
    <row r="207" spans="1:13" s="35" customFormat="1" ht="12.75">
      <c r="A207" s="15"/>
      <c r="B207" s="15"/>
      <c r="C207" s="39" t="s">
        <v>331</v>
      </c>
      <c r="D207" s="11">
        <v>782600</v>
      </c>
      <c r="E207" s="11">
        <v>782600</v>
      </c>
      <c r="F207" s="11">
        <f t="shared" si="10"/>
        <v>782600</v>
      </c>
      <c r="G207" s="11">
        <v>716500</v>
      </c>
      <c r="H207" s="29"/>
      <c r="I207" s="165">
        <v>394311</v>
      </c>
      <c r="J207" s="68">
        <f t="shared" si="11"/>
        <v>394311</v>
      </c>
      <c r="K207" s="11">
        <v>356993</v>
      </c>
      <c r="L207" s="29"/>
      <c r="M207" s="137">
        <f t="shared" si="12"/>
        <v>0.5038474316381293</v>
      </c>
    </row>
    <row r="208" spans="1:13" s="35" customFormat="1" ht="25.5">
      <c r="A208" s="15"/>
      <c r="B208" s="15"/>
      <c r="C208" s="39" t="s">
        <v>90</v>
      </c>
      <c r="D208" s="11">
        <v>1800</v>
      </c>
      <c r="E208" s="11">
        <v>1800</v>
      </c>
      <c r="F208" s="11">
        <f t="shared" si="10"/>
        <v>1800</v>
      </c>
      <c r="G208" s="11"/>
      <c r="H208" s="29"/>
      <c r="I208" s="165"/>
      <c r="J208" s="68">
        <f t="shared" si="11"/>
        <v>0</v>
      </c>
      <c r="K208" s="11"/>
      <c r="L208" s="29"/>
      <c r="M208" s="137">
        <f t="shared" si="12"/>
        <v>0</v>
      </c>
    </row>
    <row r="209" spans="1:13" s="35" customFormat="1" ht="12.75">
      <c r="A209" s="15"/>
      <c r="B209" s="15"/>
      <c r="C209" s="39" t="s">
        <v>263</v>
      </c>
      <c r="D209" s="11">
        <v>737300</v>
      </c>
      <c r="E209" s="11">
        <v>737300</v>
      </c>
      <c r="F209" s="11">
        <f t="shared" si="10"/>
        <v>737300</v>
      </c>
      <c r="G209" s="11">
        <v>643500</v>
      </c>
      <c r="H209" s="29"/>
      <c r="I209" s="165">
        <v>396221</v>
      </c>
      <c r="J209" s="68">
        <f t="shared" si="11"/>
        <v>396221</v>
      </c>
      <c r="K209" s="11">
        <v>343091</v>
      </c>
      <c r="L209" s="29"/>
      <c r="M209" s="137">
        <f t="shared" si="12"/>
        <v>0.5373945476739455</v>
      </c>
    </row>
    <row r="210" spans="1:13" s="35" customFormat="1" ht="12.75">
      <c r="A210" s="15"/>
      <c r="B210" s="15"/>
      <c r="C210" s="39" t="s">
        <v>264</v>
      </c>
      <c r="D210" s="11">
        <v>307900</v>
      </c>
      <c r="E210" s="11">
        <v>307900</v>
      </c>
      <c r="F210" s="11">
        <f t="shared" si="10"/>
        <v>307900</v>
      </c>
      <c r="G210" s="11">
        <v>294150</v>
      </c>
      <c r="H210" s="29"/>
      <c r="I210" s="165">
        <v>181652</v>
      </c>
      <c r="J210" s="68">
        <f t="shared" si="11"/>
        <v>181652</v>
      </c>
      <c r="K210" s="11">
        <v>171678</v>
      </c>
      <c r="L210" s="29"/>
      <c r="M210" s="137">
        <f t="shared" si="12"/>
        <v>0.5899707697304319</v>
      </c>
    </row>
    <row r="211" spans="1:13" s="35" customFormat="1" ht="12.75">
      <c r="A211" s="15"/>
      <c r="B211" s="15"/>
      <c r="C211" s="39" t="s">
        <v>463</v>
      </c>
      <c r="D211" s="11">
        <v>267400</v>
      </c>
      <c r="E211" s="11">
        <v>267400</v>
      </c>
      <c r="F211" s="11">
        <f t="shared" si="10"/>
        <v>267400</v>
      </c>
      <c r="G211" s="11">
        <v>256400</v>
      </c>
      <c r="H211" s="29"/>
      <c r="I211" s="165">
        <v>152979</v>
      </c>
      <c r="J211" s="68">
        <f t="shared" si="11"/>
        <v>152979</v>
      </c>
      <c r="K211" s="11">
        <v>145128</v>
      </c>
      <c r="L211" s="29"/>
      <c r="M211" s="137">
        <f t="shared" si="12"/>
        <v>0.5720979805534779</v>
      </c>
    </row>
    <row r="212" spans="1:13" s="35" customFormat="1" ht="12.75">
      <c r="A212" s="15"/>
      <c r="B212" s="15"/>
      <c r="C212" s="39" t="s">
        <v>265</v>
      </c>
      <c r="D212" s="11">
        <v>722300</v>
      </c>
      <c r="E212" s="11">
        <v>722300</v>
      </c>
      <c r="F212" s="11">
        <f t="shared" si="10"/>
        <v>722300</v>
      </c>
      <c r="G212" s="11">
        <v>689800</v>
      </c>
      <c r="H212" s="29"/>
      <c r="I212" s="165">
        <v>411813</v>
      </c>
      <c r="J212" s="68">
        <f t="shared" si="11"/>
        <v>411813</v>
      </c>
      <c r="K212" s="11">
        <v>387723</v>
      </c>
      <c r="L212" s="29"/>
      <c r="M212" s="137">
        <f t="shared" si="12"/>
        <v>0.5701412155614011</v>
      </c>
    </row>
    <row r="213" spans="1:13" s="35" customFormat="1" ht="12.75">
      <c r="A213" s="15"/>
      <c r="B213" s="15"/>
      <c r="C213" s="39" t="s">
        <v>266</v>
      </c>
      <c r="D213" s="11">
        <v>581200</v>
      </c>
      <c r="E213" s="11">
        <v>581200</v>
      </c>
      <c r="F213" s="11">
        <f t="shared" si="10"/>
        <v>581200</v>
      </c>
      <c r="G213" s="11">
        <v>557300</v>
      </c>
      <c r="H213" s="29"/>
      <c r="I213" s="165">
        <v>319303</v>
      </c>
      <c r="J213" s="68">
        <f t="shared" si="11"/>
        <v>319303</v>
      </c>
      <c r="K213" s="11">
        <v>301228</v>
      </c>
      <c r="L213" s="29"/>
      <c r="M213" s="137">
        <f t="shared" si="12"/>
        <v>0.5493857536132141</v>
      </c>
    </row>
    <row r="214" spans="1:13" s="35" customFormat="1" ht="12.75">
      <c r="A214" s="15"/>
      <c r="B214" s="15"/>
      <c r="C214" s="39" t="s">
        <v>332</v>
      </c>
      <c r="D214" s="11">
        <v>394500</v>
      </c>
      <c r="E214" s="11">
        <v>394500</v>
      </c>
      <c r="F214" s="11">
        <f t="shared" si="10"/>
        <v>394500</v>
      </c>
      <c r="G214" s="11">
        <v>367300</v>
      </c>
      <c r="H214" s="29"/>
      <c r="I214" s="165">
        <v>217504</v>
      </c>
      <c r="J214" s="68">
        <f t="shared" si="11"/>
        <v>217504</v>
      </c>
      <c r="K214" s="11">
        <v>202861</v>
      </c>
      <c r="L214" s="29"/>
      <c r="M214" s="137">
        <f t="shared" si="12"/>
        <v>0.551340937896071</v>
      </c>
    </row>
    <row r="215" spans="1:13" s="35" customFormat="1" ht="12.75">
      <c r="A215" s="15"/>
      <c r="B215" s="15"/>
      <c r="C215" s="39" t="s">
        <v>267</v>
      </c>
      <c r="D215" s="11">
        <v>489900</v>
      </c>
      <c r="E215" s="11">
        <v>489900</v>
      </c>
      <c r="F215" s="11">
        <f t="shared" si="10"/>
        <v>489900</v>
      </c>
      <c r="G215" s="11">
        <v>466600</v>
      </c>
      <c r="H215" s="29"/>
      <c r="I215" s="165">
        <v>273793</v>
      </c>
      <c r="J215" s="68">
        <f t="shared" si="11"/>
        <v>273793</v>
      </c>
      <c r="K215" s="11">
        <v>257331</v>
      </c>
      <c r="L215" s="29"/>
      <c r="M215" s="137">
        <f t="shared" si="12"/>
        <v>0.5588752806695244</v>
      </c>
    </row>
    <row r="216" spans="1:13" s="35" customFormat="1" ht="12.75">
      <c r="A216" s="15"/>
      <c r="B216" s="15"/>
      <c r="C216" s="39" t="s">
        <v>268</v>
      </c>
      <c r="D216" s="11">
        <v>487100</v>
      </c>
      <c r="E216" s="11">
        <v>487100</v>
      </c>
      <c r="F216" s="11">
        <f t="shared" si="10"/>
        <v>487100</v>
      </c>
      <c r="G216" s="11">
        <v>462900</v>
      </c>
      <c r="H216" s="29"/>
      <c r="I216" s="165">
        <v>240464</v>
      </c>
      <c r="J216" s="68">
        <f t="shared" si="11"/>
        <v>240464</v>
      </c>
      <c r="K216" s="11">
        <v>223970</v>
      </c>
      <c r="L216" s="29"/>
      <c r="M216" s="137">
        <f t="shared" si="12"/>
        <v>0.49366454526791215</v>
      </c>
    </row>
    <row r="217" spans="1:13" s="35" customFormat="1" ht="12.75">
      <c r="A217" s="15"/>
      <c r="B217" s="15"/>
      <c r="C217" s="39" t="s">
        <v>333</v>
      </c>
      <c r="D217" s="11">
        <v>558700</v>
      </c>
      <c r="E217" s="11">
        <v>558700</v>
      </c>
      <c r="F217" s="11">
        <f t="shared" si="10"/>
        <v>558700</v>
      </c>
      <c r="G217" s="11">
        <v>533500</v>
      </c>
      <c r="H217" s="29"/>
      <c r="I217" s="165">
        <v>304723</v>
      </c>
      <c r="J217" s="68">
        <f t="shared" si="11"/>
        <v>304723</v>
      </c>
      <c r="K217" s="11">
        <v>283753</v>
      </c>
      <c r="L217" s="29"/>
      <c r="M217" s="137">
        <f t="shared" si="12"/>
        <v>0.5454143547521031</v>
      </c>
    </row>
    <row r="218" spans="1:13" s="35" customFormat="1" ht="12.75">
      <c r="A218" s="15" t="s">
        <v>334</v>
      </c>
      <c r="B218" s="15"/>
      <c r="C218" s="39" t="s">
        <v>269</v>
      </c>
      <c r="D218" s="11">
        <v>516850</v>
      </c>
      <c r="E218" s="11">
        <v>516850</v>
      </c>
      <c r="F218" s="11">
        <f t="shared" si="10"/>
        <v>516850</v>
      </c>
      <c r="G218" s="11">
        <v>494000</v>
      </c>
      <c r="H218" s="29"/>
      <c r="I218" s="165">
        <v>283129</v>
      </c>
      <c r="J218" s="68">
        <f t="shared" si="11"/>
        <v>283129</v>
      </c>
      <c r="K218" s="11">
        <v>266796</v>
      </c>
      <c r="L218" s="29"/>
      <c r="M218" s="137">
        <f t="shared" si="12"/>
        <v>0.5477972332398181</v>
      </c>
    </row>
    <row r="219" spans="1:13" s="35" customFormat="1" ht="12.75">
      <c r="A219" s="15"/>
      <c r="B219" s="15"/>
      <c r="C219" s="39" t="s">
        <v>91</v>
      </c>
      <c r="D219" s="11">
        <v>5000</v>
      </c>
      <c r="E219" s="11">
        <v>5000</v>
      </c>
      <c r="F219" s="11">
        <f t="shared" si="10"/>
        <v>5000</v>
      </c>
      <c r="G219" s="11"/>
      <c r="H219" s="29"/>
      <c r="I219" s="165"/>
      <c r="J219" s="68">
        <f t="shared" si="11"/>
        <v>0</v>
      </c>
      <c r="K219" s="11"/>
      <c r="L219" s="29"/>
      <c r="M219" s="137">
        <f t="shared" si="12"/>
        <v>0</v>
      </c>
    </row>
    <row r="220" spans="1:13" s="35" customFormat="1" ht="12.75">
      <c r="A220" s="15"/>
      <c r="B220" s="15"/>
      <c r="C220" s="39" t="s">
        <v>270</v>
      </c>
      <c r="D220" s="11">
        <v>412500</v>
      </c>
      <c r="E220" s="11">
        <v>412500</v>
      </c>
      <c r="F220" s="11">
        <f t="shared" si="10"/>
        <v>412500</v>
      </c>
      <c r="G220" s="11">
        <v>394600</v>
      </c>
      <c r="H220" s="29"/>
      <c r="I220" s="165">
        <v>222864</v>
      </c>
      <c r="J220" s="68">
        <f t="shared" si="11"/>
        <v>222864</v>
      </c>
      <c r="K220" s="11">
        <v>209441</v>
      </c>
      <c r="L220" s="29"/>
      <c r="M220" s="137">
        <f t="shared" si="12"/>
        <v>0.5402763636363637</v>
      </c>
    </row>
    <row r="221" spans="1:13" s="35" customFormat="1" ht="12.75">
      <c r="A221" s="15"/>
      <c r="B221" s="15"/>
      <c r="C221" s="39" t="s">
        <v>92</v>
      </c>
      <c r="D221" s="11">
        <v>5500</v>
      </c>
      <c r="E221" s="11">
        <v>11500</v>
      </c>
      <c r="F221" s="11">
        <f t="shared" si="10"/>
        <v>11500</v>
      </c>
      <c r="G221" s="11"/>
      <c r="H221" s="29"/>
      <c r="I221" s="165">
        <v>5500</v>
      </c>
      <c r="J221" s="68">
        <f t="shared" si="11"/>
        <v>5500</v>
      </c>
      <c r="K221" s="11"/>
      <c r="L221" s="29"/>
      <c r="M221" s="137">
        <f t="shared" si="12"/>
        <v>0.4782608695652174</v>
      </c>
    </row>
    <row r="222" spans="1:13" s="35" customFormat="1" ht="12.75">
      <c r="A222" s="15"/>
      <c r="B222" s="15"/>
      <c r="C222" s="39" t="s">
        <v>271</v>
      </c>
      <c r="D222" s="11">
        <v>479800</v>
      </c>
      <c r="E222" s="11">
        <v>479800</v>
      </c>
      <c r="F222" s="11">
        <f t="shared" si="10"/>
        <v>479800</v>
      </c>
      <c r="G222" s="11">
        <v>459300</v>
      </c>
      <c r="H222" s="29"/>
      <c r="I222" s="165">
        <v>270030</v>
      </c>
      <c r="J222" s="68">
        <f t="shared" si="11"/>
        <v>270030</v>
      </c>
      <c r="K222" s="11">
        <v>254531</v>
      </c>
      <c r="L222" s="29"/>
      <c r="M222" s="137">
        <f t="shared" si="12"/>
        <v>0.562796998749479</v>
      </c>
    </row>
    <row r="223" spans="1:13" s="35" customFormat="1" ht="12.75">
      <c r="A223" s="15"/>
      <c r="B223" s="15"/>
      <c r="C223" s="39" t="s">
        <v>272</v>
      </c>
      <c r="D223" s="11">
        <v>247250</v>
      </c>
      <c r="E223" s="11">
        <v>271100</v>
      </c>
      <c r="F223" s="11">
        <f t="shared" si="10"/>
        <v>271100</v>
      </c>
      <c r="G223" s="11">
        <v>251150</v>
      </c>
      <c r="H223" s="29"/>
      <c r="I223" s="165">
        <v>169838</v>
      </c>
      <c r="J223" s="68">
        <f t="shared" si="11"/>
        <v>169838</v>
      </c>
      <c r="K223" s="11">
        <v>152636</v>
      </c>
      <c r="L223" s="29"/>
      <c r="M223" s="137">
        <f t="shared" si="12"/>
        <v>0.6264773146440428</v>
      </c>
    </row>
    <row r="224" spans="1:13" s="35" customFormat="1" ht="12.75">
      <c r="A224" s="15"/>
      <c r="B224" s="15"/>
      <c r="C224" s="39" t="s">
        <v>335</v>
      </c>
      <c r="D224" s="11">
        <v>399400</v>
      </c>
      <c r="E224" s="11">
        <v>399400</v>
      </c>
      <c r="F224" s="11">
        <f t="shared" si="10"/>
        <v>399400</v>
      </c>
      <c r="G224" s="11">
        <v>383150</v>
      </c>
      <c r="H224" s="29"/>
      <c r="I224" s="165">
        <v>230535</v>
      </c>
      <c r="J224" s="68">
        <f t="shared" si="11"/>
        <v>230535</v>
      </c>
      <c r="K224" s="11">
        <v>218686</v>
      </c>
      <c r="L224" s="29"/>
      <c r="M224" s="137">
        <f t="shared" si="12"/>
        <v>0.5772033049574361</v>
      </c>
    </row>
    <row r="225" spans="1:13" s="35" customFormat="1" ht="12.75">
      <c r="A225" s="15"/>
      <c r="B225" s="15"/>
      <c r="C225" s="39" t="s">
        <v>336</v>
      </c>
      <c r="D225" s="11">
        <v>259600</v>
      </c>
      <c r="E225" s="11">
        <v>259600</v>
      </c>
      <c r="F225" s="11">
        <f t="shared" si="10"/>
        <v>259600</v>
      </c>
      <c r="G225" s="11">
        <v>248550</v>
      </c>
      <c r="H225" s="29"/>
      <c r="I225" s="165">
        <v>127421</v>
      </c>
      <c r="J225" s="68">
        <f t="shared" si="11"/>
        <v>127421</v>
      </c>
      <c r="K225" s="11">
        <v>116633</v>
      </c>
      <c r="L225" s="29"/>
      <c r="M225" s="137">
        <f t="shared" si="12"/>
        <v>0.4908359013867488</v>
      </c>
    </row>
    <row r="226" spans="1:13" s="35" customFormat="1" ht="12.75">
      <c r="A226" s="15"/>
      <c r="B226" s="15"/>
      <c r="C226" s="39" t="s">
        <v>429</v>
      </c>
      <c r="D226" s="11">
        <v>510700</v>
      </c>
      <c r="E226" s="11">
        <v>510700</v>
      </c>
      <c r="F226" s="11">
        <f t="shared" si="10"/>
        <v>510700</v>
      </c>
      <c r="G226" s="11">
        <v>490200</v>
      </c>
      <c r="H226" s="29"/>
      <c r="I226" s="165">
        <v>256429</v>
      </c>
      <c r="J226" s="68">
        <f t="shared" si="11"/>
        <v>256429</v>
      </c>
      <c r="K226" s="11">
        <v>241340</v>
      </c>
      <c r="L226" s="29"/>
      <c r="M226" s="137">
        <f t="shared" si="12"/>
        <v>0.5021127863716468</v>
      </c>
    </row>
    <row r="227" spans="1:13" s="35" customFormat="1" ht="12.75">
      <c r="A227" s="15"/>
      <c r="B227" s="15"/>
      <c r="C227" s="39" t="s">
        <v>337</v>
      </c>
      <c r="D227" s="11">
        <v>469100</v>
      </c>
      <c r="E227" s="11">
        <v>469100</v>
      </c>
      <c r="F227" s="11">
        <f t="shared" si="10"/>
        <v>469100</v>
      </c>
      <c r="G227" s="11">
        <v>447800</v>
      </c>
      <c r="H227" s="29"/>
      <c r="I227" s="165">
        <v>236505</v>
      </c>
      <c r="J227" s="68">
        <f t="shared" si="11"/>
        <v>236505</v>
      </c>
      <c r="K227" s="11">
        <v>221134</v>
      </c>
      <c r="L227" s="29"/>
      <c r="M227" s="137">
        <f t="shared" si="12"/>
        <v>0.5041675548923471</v>
      </c>
    </row>
    <row r="228" spans="1:13" s="35" customFormat="1" ht="12.75">
      <c r="A228" s="15"/>
      <c r="B228" s="15"/>
      <c r="C228" s="39" t="s">
        <v>273</v>
      </c>
      <c r="D228" s="11">
        <v>494300</v>
      </c>
      <c r="E228" s="11">
        <v>494300</v>
      </c>
      <c r="F228" s="11">
        <f t="shared" si="10"/>
        <v>494300</v>
      </c>
      <c r="G228" s="11">
        <v>471900</v>
      </c>
      <c r="H228" s="29"/>
      <c r="I228" s="165">
        <v>268507</v>
      </c>
      <c r="J228" s="68">
        <f t="shared" si="11"/>
        <v>268507</v>
      </c>
      <c r="K228" s="11">
        <v>252077</v>
      </c>
      <c r="L228" s="29"/>
      <c r="M228" s="137">
        <f t="shared" si="12"/>
        <v>0.5432065547238519</v>
      </c>
    </row>
    <row r="229" spans="1:13" s="35" customFormat="1" ht="12.75">
      <c r="A229" s="15"/>
      <c r="B229" s="15"/>
      <c r="C229" s="39" t="s">
        <v>274</v>
      </c>
      <c r="D229" s="11">
        <v>566700</v>
      </c>
      <c r="E229" s="11">
        <v>566700</v>
      </c>
      <c r="F229" s="11">
        <f t="shared" si="10"/>
        <v>566700</v>
      </c>
      <c r="G229" s="11">
        <v>541300</v>
      </c>
      <c r="H229" s="29"/>
      <c r="I229" s="165">
        <v>319357</v>
      </c>
      <c r="J229" s="68">
        <f t="shared" si="11"/>
        <v>319357</v>
      </c>
      <c r="K229" s="11">
        <v>300884</v>
      </c>
      <c r="L229" s="29"/>
      <c r="M229" s="137">
        <f t="shared" si="12"/>
        <v>0.5635380271748721</v>
      </c>
    </row>
    <row r="230" spans="1:13" s="35" customFormat="1" ht="12.75">
      <c r="A230" s="15"/>
      <c r="B230" s="15"/>
      <c r="C230" s="39" t="s">
        <v>275</v>
      </c>
      <c r="D230" s="11">
        <v>408600</v>
      </c>
      <c r="E230" s="11">
        <v>408600</v>
      </c>
      <c r="F230" s="11">
        <f t="shared" si="10"/>
        <v>408600</v>
      </c>
      <c r="G230" s="11">
        <v>391800</v>
      </c>
      <c r="H230" s="29"/>
      <c r="I230" s="165">
        <v>197608</v>
      </c>
      <c r="J230" s="68">
        <f t="shared" si="11"/>
        <v>197608</v>
      </c>
      <c r="K230" s="11">
        <v>184713</v>
      </c>
      <c r="L230" s="29"/>
      <c r="M230" s="137">
        <f t="shared" si="12"/>
        <v>0.48362212432697016</v>
      </c>
    </row>
    <row r="231" spans="1:13" s="35" customFormat="1" ht="12.75">
      <c r="A231" s="15"/>
      <c r="B231" s="15"/>
      <c r="C231" s="39" t="s">
        <v>338</v>
      </c>
      <c r="D231" s="11">
        <v>273400</v>
      </c>
      <c r="E231" s="11">
        <v>273400</v>
      </c>
      <c r="F231" s="11">
        <f t="shared" si="10"/>
        <v>273400</v>
      </c>
      <c r="G231" s="11">
        <v>262900</v>
      </c>
      <c r="H231" s="29"/>
      <c r="I231" s="165">
        <v>158222</v>
      </c>
      <c r="J231" s="68">
        <f t="shared" si="11"/>
        <v>158222</v>
      </c>
      <c r="K231" s="11">
        <v>150497</v>
      </c>
      <c r="L231" s="29"/>
      <c r="M231" s="137">
        <f t="shared" si="12"/>
        <v>0.5787198244330651</v>
      </c>
    </row>
    <row r="232" spans="1:13" s="35" customFormat="1" ht="12.75">
      <c r="A232" s="15"/>
      <c r="B232" s="15"/>
      <c r="C232" s="39" t="s">
        <v>276</v>
      </c>
      <c r="D232" s="11">
        <v>1674100</v>
      </c>
      <c r="E232" s="11">
        <v>1674100</v>
      </c>
      <c r="F232" s="11">
        <f t="shared" si="10"/>
        <v>1674100</v>
      </c>
      <c r="G232" s="11">
        <v>1566400</v>
      </c>
      <c r="H232" s="29"/>
      <c r="I232" s="165">
        <v>894669</v>
      </c>
      <c r="J232" s="68">
        <f t="shared" si="11"/>
        <v>894669</v>
      </c>
      <c r="K232" s="11">
        <v>841962</v>
      </c>
      <c r="L232" s="29"/>
      <c r="M232" s="137">
        <f t="shared" si="12"/>
        <v>0.5344178961830237</v>
      </c>
    </row>
    <row r="233" spans="1:13" s="35" customFormat="1" ht="12.75">
      <c r="A233" s="15"/>
      <c r="B233" s="15"/>
      <c r="C233" s="39" t="s">
        <v>339</v>
      </c>
      <c r="D233" s="11">
        <v>814200</v>
      </c>
      <c r="E233" s="11">
        <v>814200</v>
      </c>
      <c r="F233" s="11">
        <f t="shared" si="10"/>
        <v>814200</v>
      </c>
      <c r="G233" s="11">
        <v>779500</v>
      </c>
      <c r="H233" s="29"/>
      <c r="I233" s="165">
        <v>478426</v>
      </c>
      <c r="J233" s="68">
        <f t="shared" si="11"/>
        <v>478426</v>
      </c>
      <c r="K233" s="11">
        <v>444634</v>
      </c>
      <c r="L233" s="29"/>
      <c r="M233" s="137">
        <f t="shared" si="12"/>
        <v>0.587602554654876</v>
      </c>
    </row>
    <row r="234" spans="1:13" s="35" customFormat="1" ht="12.75">
      <c r="A234" s="15"/>
      <c r="B234" s="15"/>
      <c r="C234" s="39" t="s">
        <v>277</v>
      </c>
      <c r="D234" s="11">
        <v>930600</v>
      </c>
      <c r="E234" s="11">
        <v>930600</v>
      </c>
      <c r="F234" s="11">
        <f t="shared" si="10"/>
        <v>930600</v>
      </c>
      <c r="G234" s="11">
        <v>888000</v>
      </c>
      <c r="H234" s="29"/>
      <c r="I234" s="165">
        <v>477289</v>
      </c>
      <c r="J234" s="68">
        <f t="shared" si="11"/>
        <v>477289</v>
      </c>
      <c r="K234" s="11">
        <v>446089</v>
      </c>
      <c r="L234" s="29"/>
      <c r="M234" s="137">
        <f t="shared" si="12"/>
        <v>0.5128830861809586</v>
      </c>
    </row>
    <row r="235" spans="1:13" s="35" customFormat="1" ht="12.75">
      <c r="A235" s="15"/>
      <c r="B235" s="15"/>
      <c r="C235" s="39" t="s">
        <v>93</v>
      </c>
      <c r="D235" s="11">
        <v>9000</v>
      </c>
      <c r="E235" s="11">
        <v>9000</v>
      </c>
      <c r="F235" s="11">
        <f t="shared" si="10"/>
        <v>9000</v>
      </c>
      <c r="G235" s="11"/>
      <c r="H235" s="29"/>
      <c r="I235" s="165"/>
      <c r="J235" s="68">
        <f t="shared" si="11"/>
        <v>0</v>
      </c>
      <c r="K235" s="11"/>
      <c r="L235" s="29"/>
      <c r="M235" s="137">
        <f t="shared" si="12"/>
        <v>0</v>
      </c>
    </row>
    <row r="236" spans="1:13" s="35" customFormat="1" ht="12.75">
      <c r="A236" s="15"/>
      <c r="B236" s="15"/>
      <c r="C236" s="39" t="s">
        <v>340</v>
      </c>
      <c r="D236" s="11">
        <v>284500</v>
      </c>
      <c r="E236" s="11">
        <v>284500</v>
      </c>
      <c r="F236" s="11">
        <f t="shared" si="10"/>
        <v>284500</v>
      </c>
      <c r="G236" s="11">
        <v>273200</v>
      </c>
      <c r="H236" s="29"/>
      <c r="I236" s="165">
        <v>163408</v>
      </c>
      <c r="J236" s="68">
        <f t="shared" si="11"/>
        <v>163408</v>
      </c>
      <c r="K236" s="11">
        <v>155049</v>
      </c>
      <c r="L236" s="29"/>
      <c r="M236" s="137">
        <f t="shared" si="12"/>
        <v>0.5743690685413005</v>
      </c>
    </row>
    <row r="237" spans="1:13" s="35" customFormat="1" ht="12.75">
      <c r="A237" s="15"/>
      <c r="B237" s="15"/>
      <c r="C237" s="39" t="s">
        <v>94</v>
      </c>
      <c r="D237" s="11">
        <v>5000</v>
      </c>
      <c r="E237" s="11">
        <v>5000</v>
      </c>
      <c r="F237" s="11">
        <f t="shared" si="10"/>
        <v>5000</v>
      </c>
      <c r="G237" s="11"/>
      <c r="H237" s="29"/>
      <c r="I237" s="165">
        <v>5000</v>
      </c>
      <c r="J237" s="68">
        <f t="shared" si="11"/>
        <v>5000</v>
      </c>
      <c r="K237" s="11"/>
      <c r="L237" s="29"/>
      <c r="M237" s="137">
        <f t="shared" si="12"/>
        <v>1</v>
      </c>
    </row>
    <row r="238" spans="1:13" s="35" customFormat="1" ht="12.75">
      <c r="A238" s="15"/>
      <c r="B238" s="15"/>
      <c r="C238" s="39" t="s">
        <v>341</v>
      </c>
      <c r="D238" s="11">
        <v>1378000</v>
      </c>
      <c r="E238" s="11">
        <v>1378000</v>
      </c>
      <c r="F238" s="11">
        <f t="shared" si="10"/>
        <v>1378000</v>
      </c>
      <c r="G238" s="11"/>
      <c r="H238" s="29"/>
      <c r="I238" s="165">
        <v>679800</v>
      </c>
      <c r="J238" s="68">
        <f t="shared" si="11"/>
        <v>679800</v>
      </c>
      <c r="K238" s="11"/>
      <c r="L238" s="29"/>
      <c r="M238" s="137">
        <f t="shared" si="12"/>
        <v>0.4933236574746009</v>
      </c>
    </row>
    <row r="239" spans="1:13" s="35" customFormat="1" ht="12.75">
      <c r="A239" s="15"/>
      <c r="B239" s="36">
        <v>80105</v>
      </c>
      <c r="C239" s="41" t="s">
        <v>342</v>
      </c>
      <c r="D239" s="32">
        <f>D240</f>
        <v>364900</v>
      </c>
      <c r="E239" s="32">
        <f>E240</f>
        <v>364900</v>
      </c>
      <c r="F239" s="32">
        <f t="shared" si="10"/>
        <v>364900</v>
      </c>
      <c r="G239" s="32">
        <f>G240</f>
        <v>319400</v>
      </c>
      <c r="H239" s="61">
        <f>H240</f>
        <v>0</v>
      </c>
      <c r="I239" s="164">
        <f>I240</f>
        <v>203570</v>
      </c>
      <c r="J239" s="136">
        <f t="shared" si="11"/>
        <v>203570</v>
      </c>
      <c r="K239" s="32">
        <f>K240</f>
        <v>179268</v>
      </c>
      <c r="L239" s="61">
        <f>L240</f>
        <v>0</v>
      </c>
      <c r="M239" s="139">
        <f t="shared" si="12"/>
        <v>0.5578788709235407</v>
      </c>
    </row>
    <row r="240" spans="1:13" s="35" customFormat="1" ht="12.75">
      <c r="A240" s="15"/>
      <c r="B240" s="15"/>
      <c r="C240" s="39" t="s">
        <v>343</v>
      </c>
      <c r="D240" s="11">
        <v>364900</v>
      </c>
      <c r="E240" s="11">
        <v>364900</v>
      </c>
      <c r="F240" s="11">
        <f t="shared" si="10"/>
        <v>364900</v>
      </c>
      <c r="G240" s="11">
        <v>319400</v>
      </c>
      <c r="H240" s="29"/>
      <c r="I240" s="165">
        <v>203570</v>
      </c>
      <c r="J240" s="68">
        <f t="shared" si="11"/>
        <v>203570</v>
      </c>
      <c r="K240" s="11">
        <v>179268</v>
      </c>
      <c r="L240" s="29"/>
      <c r="M240" s="137">
        <f t="shared" si="12"/>
        <v>0.5578788709235407</v>
      </c>
    </row>
    <row r="241" spans="1:13" s="35" customFormat="1" ht="12.75">
      <c r="A241" s="36"/>
      <c r="B241" s="36">
        <v>80110</v>
      </c>
      <c r="C241" s="57" t="s">
        <v>278</v>
      </c>
      <c r="D241" s="32">
        <f>SUM(D242:D254)</f>
        <v>19960900</v>
      </c>
      <c r="E241" s="32">
        <f>SUM(E242:E254)</f>
        <v>19986550</v>
      </c>
      <c r="F241" s="32">
        <f t="shared" si="10"/>
        <v>19986550</v>
      </c>
      <c r="G241" s="32">
        <f>SUM(G242:G254)</f>
        <v>16784150</v>
      </c>
      <c r="H241" s="61">
        <f>SUM(H242:H254)</f>
        <v>0</v>
      </c>
      <c r="I241" s="164">
        <f>SUM(I242:I254)</f>
        <v>10312165</v>
      </c>
      <c r="J241" s="136">
        <f t="shared" si="11"/>
        <v>10312165</v>
      </c>
      <c r="K241" s="32">
        <f>SUM(K242:K254)</f>
        <v>8622005</v>
      </c>
      <c r="L241" s="61">
        <f>SUM(L242:L254)</f>
        <v>0</v>
      </c>
      <c r="M241" s="139">
        <f t="shared" si="12"/>
        <v>0.5159552298921024</v>
      </c>
    </row>
    <row r="242" spans="1:13" s="35" customFormat="1" ht="12.75">
      <c r="A242" s="15"/>
      <c r="B242" s="15"/>
      <c r="C242" s="45" t="s">
        <v>279</v>
      </c>
      <c r="D242" s="11">
        <v>4153000</v>
      </c>
      <c r="E242" s="11">
        <v>4158000</v>
      </c>
      <c r="F242" s="11">
        <f t="shared" si="10"/>
        <v>4158000</v>
      </c>
      <c r="G242" s="11">
        <v>3341200</v>
      </c>
      <c r="H242" s="29"/>
      <c r="I242" s="165">
        <v>2199138</v>
      </c>
      <c r="J242" s="68">
        <f t="shared" si="11"/>
        <v>2199138</v>
      </c>
      <c r="K242" s="11">
        <v>1793487</v>
      </c>
      <c r="L242" s="29"/>
      <c r="M242" s="137">
        <f t="shared" si="12"/>
        <v>0.5288932178932179</v>
      </c>
    </row>
    <row r="243" spans="1:13" s="35" customFormat="1" ht="12.75">
      <c r="A243" s="15"/>
      <c r="B243" s="15"/>
      <c r="C243" s="45" t="s">
        <v>280</v>
      </c>
      <c r="D243" s="11">
        <v>2454300</v>
      </c>
      <c r="E243" s="11">
        <v>2458300</v>
      </c>
      <c r="F243" s="11">
        <f t="shared" si="10"/>
        <v>2458300</v>
      </c>
      <c r="G243" s="11">
        <v>2155000</v>
      </c>
      <c r="H243" s="29"/>
      <c r="I243" s="165">
        <v>1228224</v>
      </c>
      <c r="J243" s="68">
        <f t="shared" si="11"/>
        <v>1228224</v>
      </c>
      <c r="K243" s="11">
        <v>1078768</v>
      </c>
      <c r="L243" s="29"/>
      <c r="M243" s="137">
        <f t="shared" si="12"/>
        <v>0.4996233169263312</v>
      </c>
    </row>
    <row r="244" spans="1:13" s="35" customFormat="1" ht="12.75">
      <c r="A244" s="15"/>
      <c r="B244" s="15"/>
      <c r="C244" s="45" t="s">
        <v>281</v>
      </c>
      <c r="D244" s="11">
        <v>1736500</v>
      </c>
      <c r="E244" s="11">
        <v>1765650</v>
      </c>
      <c r="F244" s="11">
        <f t="shared" si="10"/>
        <v>1765650</v>
      </c>
      <c r="G244" s="11">
        <v>1454250</v>
      </c>
      <c r="H244" s="29"/>
      <c r="I244" s="165">
        <v>977490</v>
      </c>
      <c r="J244" s="68">
        <f t="shared" si="11"/>
        <v>977490</v>
      </c>
      <c r="K244" s="11">
        <v>768331</v>
      </c>
      <c r="L244" s="29"/>
      <c r="M244" s="137">
        <f t="shared" si="12"/>
        <v>0.5536148160734007</v>
      </c>
    </row>
    <row r="245" spans="1:13" s="35" customFormat="1" ht="12.75">
      <c r="A245" s="15"/>
      <c r="B245" s="15"/>
      <c r="C245" s="45" t="s">
        <v>282</v>
      </c>
      <c r="D245" s="11">
        <v>1867300</v>
      </c>
      <c r="E245" s="11">
        <v>1870800</v>
      </c>
      <c r="F245" s="11">
        <f t="shared" si="10"/>
        <v>1870800</v>
      </c>
      <c r="G245" s="11">
        <v>1570100</v>
      </c>
      <c r="H245" s="29"/>
      <c r="I245" s="165">
        <v>994945</v>
      </c>
      <c r="J245" s="68">
        <f t="shared" si="11"/>
        <v>994945</v>
      </c>
      <c r="K245" s="11">
        <v>843683</v>
      </c>
      <c r="L245" s="29"/>
      <c r="M245" s="137">
        <f t="shared" si="12"/>
        <v>0.5318286294633312</v>
      </c>
    </row>
    <row r="246" spans="1:13" s="35" customFormat="1" ht="12.75">
      <c r="A246" s="15"/>
      <c r="B246" s="15"/>
      <c r="C246" s="45" t="s">
        <v>283</v>
      </c>
      <c r="D246" s="11">
        <v>2538100</v>
      </c>
      <c r="E246" s="11">
        <v>2542100</v>
      </c>
      <c r="F246" s="11">
        <f t="shared" si="10"/>
        <v>2542100</v>
      </c>
      <c r="G246" s="11">
        <v>2181400</v>
      </c>
      <c r="H246" s="29"/>
      <c r="I246" s="165">
        <v>1228713</v>
      </c>
      <c r="J246" s="68">
        <f t="shared" si="11"/>
        <v>1228713</v>
      </c>
      <c r="K246" s="11">
        <v>1053875</v>
      </c>
      <c r="L246" s="29"/>
      <c r="M246" s="137">
        <f t="shared" si="12"/>
        <v>0.48334565910074345</v>
      </c>
    </row>
    <row r="247" spans="1:13" s="35" customFormat="1" ht="12.75">
      <c r="A247" s="15"/>
      <c r="B247" s="15"/>
      <c r="C247" s="45" t="s">
        <v>284</v>
      </c>
      <c r="D247" s="11">
        <v>1838700</v>
      </c>
      <c r="E247" s="11">
        <v>1841700</v>
      </c>
      <c r="F247" s="11">
        <f t="shared" si="10"/>
        <v>1841700</v>
      </c>
      <c r="G247" s="11">
        <v>1535900</v>
      </c>
      <c r="H247" s="29"/>
      <c r="I247" s="165">
        <v>959394</v>
      </c>
      <c r="J247" s="68">
        <f t="shared" si="11"/>
        <v>959394</v>
      </c>
      <c r="K247" s="11">
        <v>791491</v>
      </c>
      <c r="L247" s="29"/>
      <c r="M247" s="137">
        <f t="shared" si="12"/>
        <v>0.5209284899820817</v>
      </c>
    </row>
    <row r="248" spans="1:13" s="35" customFormat="1" ht="12.75">
      <c r="A248" s="15"/>
      <c r="B248" s="15"/>
      <c r="C248" s="45" t="s">
        <v>95</v>
      </c>
      <c r="D248" s="11">
        <v>20000</v>
      </c>
      <c r="E248" s="11">
        <v>20000</v>
      </c>
      <c r="F248" s="11">
        <f t="shared" si="10"/>
        <v>20000</v>
      </c>
      <c r="G248" s="11"/>
      <c r="H248" s="29"/>
      <c r="I248" s="165"/>
      <c r="J248" s="68">
        <f t="shared" si="11"/>
        <v>0</v>
      </c>
      <c r="K248" s="11"/>
      <c r="L248" s="29"/>
      <c r="M248" s="137">
        <f t="shared" si="12"/>
        <v>0</v>
      </c>
    </row>
    <row r="249" spans="1:13" s="35" customFormat="1" ht="12.75">
      <c r="A249" s="15"/>
      <c r="B249" s="15"/>
      <c r="C249" s="45" t="s">
        <v>285</v>
      </c>
      <c r="D249" s="11">
        <v>2103700</v>
      </c>
      <c r="E249" s="11">
        <v>2106700</v>
      </c>
      <c r="F249" s="11">
        <f t="shared" si="10"/>
        <v>2106700</v>
      </c>
      <c r="G249" s="11">
        <v>1868200</v>
      </c>
      <c r="H249" s="29"/>
      <c r="I249" s="165">
        <v>1069344</v>
      </c>
      <c r="J249" s="68">
        <f t="shared" si="11"/>
        <v>1069344</v>
      </c>
      <c r="K249" s="11">
        <v>919201</v>
      </c>
      <c r="L249" s="29"/>
      <c r="M249" s="137">
        <f t="shared" si="12"/>
        <v>0.5075919684815113</v>
      </c>
    </row>
    <row r="250" spans="1:13" s="35" customFormat="1" ht="12.75">
      <c r="A250" s="15"/>
      <c r="B250" s="15"/>
      <c r="C250" s="45" t="s">
        <v>286</v>
      </c>
      <c r="D250" s="11">
        <v>1891800</v>
      </c>
      <c r="E250" s="11">
        <v>1894800</v>
      </c>
      <c r="F250" s="11">
        <f t="shared" si="10"/>
        <v>1894800</v>
      </c>
      <c r="G250" s="11">
        <v>1653900</v>
      </c>
      <c r="H250" s="29"/>
      <c r="I250" s="165">
        <v>981810</v>
      </c>
      <c r="J250" s="68">
        <f t="shared" si="11"/>
        <v>981810</v>
      </c>
      <c r="K250" s="11">
        <v>849388</v>
      </c>
      <c r="L250" s="29"/>
      <c r="M250" s="137">
        <f t="shared" si="12"/>
        <v>0.5181602279924002</v>
      </c>
    </row>
    <row r="251" spans="1:13" s="35" customFormat="1" ht="25.5">
      <c r="A251" s="15"/>
      <c r="B251" s="15"/>
      <c r="C251" s="45" t="s">
        <v>432</v>
      </c>
      <c r="D251" s="11">
        <v>659400</v>
      </c>
      <c r="E251" s="11">
        <v>660400</v>
      </c>
      <c r="F251" s="11">
        <f t="shared" si="10"/>
        <v>660400</v>
      </c>
      <c r="G251" s="11">
        <v>599100</v>
      </c>
      <c r="H251" s="29"/>
      <c r="I251" s="165">
        <v>315957</v>
      </c>
      <c r="J251" s="68">
        <f t="shared" si="11"/>
        <v>315957</v>
      </c>
      <c r="K251" s="11">
        <v>283129</v>
      </c>
      <c r="L251" s="29"/>
      <c r="M251" s="137">
        <f t="shared" si="12"/>
        <v>0.47843276801938217</v>
      </c>
    </row>
    <row r="252" spans="1:13" s="35" customFormat="1" ht="25.5">
      <c r="A252" s="15"/>
      <c r="B252" s="15"/>
      <c r="C252" s="45" t="s">
        <v>287</v>
      </c>
      <c r="D252" s="11">
        <v>452000</v>
      </c>
      <c r="E252" s="11">
        <v>452000</v>
      </c>
      <c r="F252" s="11">
        <f t="shared" si="10"/>
        <v>452000</v>
      </c>
      <c r="G252" s="11">
        <v>425100</v>
      </c>
      <c r="H252" s="29"/>
      <c r="I252" s="165">
        <v>259350</v>
      </c>
      <c r="J252" s="68">
        <f t="shared" si="11"/>
        <v>259350</v>
      </c>
      <c r="K252" s="11">
        <v>240652</v>
      </c>
      <c r="L252" s="29"/>
      <c r="M252" s="137">
        <f t="shared" si="12"/>
        <v>0.573783185840708</v>
      </c>
    </row>
    <row r="253" spans="1:13" s="35" customFormat="1" ht="25.5">
      <c r="A253" s="15"/>
      <c r="B253" s="15"/>
      <c r="C253" s="45" t="s">
        <v>476</v>
      </c>
      <c r="D253" s="11">
        <v>30000</v>
      </c>
      <c r="E253" s="11"/>
      <c r="F253" s="11">
        <f t="shared" si="10"/>
        <v>0</v>
      </c>
      <c r="G253" s="11"/>
      <c r="H253" s="29"/>
      <c r="I253" s="165"/>
      <c r="J253" s="68">
        <f t="shared" si="11"/>
        <v>0</v>
      </c>
      <c r="K253" s="11"/>
      <c r="L253" s="29"/>
      <c r="M253" s="137" t="e">
        <f t="shared" si="12"/>
        <v>#DIV/0!</v>
      </c>
    </row>
    <row r="254" spans="1:13" s="35" customFormat="1" ht="12.75">
      <c r="A254" s="15"/>
      <c r="B254" s="15"/>
      <c r="C254" s="45" t="s">
        <v>288</v>
      </c>
      <c r="D254" s="11">
        <v>216100</v>
      </c>
      <c r="E254" s="11">
        <v>216100</v>
      </c>
      <c r="F254" s="11">
        <f t="shared" si="10"/>
        <v>216100</v>
      </c>
      <c r="G254" s="11"/>
      <c r="H254" s="29"/>
      <c r="I254" s="165">
        <v>97800</v>
      </c>
      <c r="J254" s="68">
        <f t="shared" si="11"/>
        <v>97800</v>
      </c>
      <c r="K254" s="11"/>
      <c r="L254" s="29"/>
      <c r="M254" s="137">
        <f t="shared" si="12"/>
        <v>0.45256825543729756</v>
      </c>
    </row>
    <row r="255" spans="1:13" s="35" customFormat="1" ht="12.75">
      <c r="A255" s="15"/>
      <c r="B255" s="36">
        <v>80111</v>
      </c>
      <c r="C255" s="57" t="s">
        <v>289</v>
      </c>
      <c r="D255" s="32">
        <f>D256</f>
        <v>1778800</v>
      </c>
      <c r="E255" s="32">
        <f>E256</f>
        <v>1778800</v>
      </c>
      <c r="F255" s="32">
        <f t="shared" si="10"/>
        <v>1778800</v>
      </c>
      <c r="G255" s="32">
        <f>G256</f>
        <v>1612300</v>
      </c>
      <c r="H255" s="61">
        <f>H256</f>
        <v>0</v>
      </c>
      <c r="I255" s="164">
        <f>I256</f>
        <v>908842</v>
      </c>
      <c r="J255" s="136">
        <f t="shared" si="11"/>
        <v>908842</v>
      </c>
      <c r="K255" s="32">
        <f>K256</f>
        <v>825835</v>
      </c>
      <c r="L255" s="61">
        <f>L256</f>
        <v>0</v>
      </c>
      <c r="M255" s="139">
        <f t="shared" si="12"/>
        <v>0.5109298403418034</v>
      </c>
    </row>
    <row r="256" spans="1:13" s="35" customFormat="1" ht="25.5">
      <c r="A256" s="15"/>
      <c r="B256" s="15"/>
      <c r="C256" s="45" t="s">
        <v>290</v>
      </c>
      <c r="D256" s="11">
        <v>1778800</v>
      </c>
      <c r="E256" s="11">
        <v>1778800</v>
      </c>
      <c r="F256" s="11">
        <f t="shared" si="10"/>
        <v>1778800</v>
      </c>
      <c r="G256" s="11">
        <v>1612300</v>
      </c>
      <c r="H256" s="29"/>
      <c r="I256" s="165">
        <v>908842</v>
      </c>
      <c r="J256" s="68">
        <f t="shared" si="11"/>
        <v>908842</v>
      </c>
      <c r="K256" s="11">
        <v>825835</v>
      </c>
      <c r="L256" s="29"/>
      <c r="M256" s="137">
        <f t="shared" si="12"/>
        <v>0.5109298403418034</v>
      </c>
    </row>
    <row r="257" spans="1:13" s="35" customFormat="1" ht="12.75">
      <c r="A257" s="36"/>
      <c r="B257" s="36">
        <v>80113</v>
      </c>
      <c r="C257" s="57" t="s">
        <v>291</v>
      </c>
      <c r="D257" s="32">
        <f>SUM(D258:D265)</f>
        <v>316200</v>
      </c>
      <c r="E257" s="32">
        <f>SUM(E258:E265)</f>
        <v>316200</v>
      </c>
      <c r="F257" s="32">
        <f t="shared" si="10"/>
        <v>316200</v>
      </c>
      <c r="G257" s="32">
        <f>SUM(G258:G265)</f>
        <v>114300</v>
      </c>
      <c r="H257" s="61">
        <f>SUM(H258:H265)</f>
        <v>0</v>
      </c>
      <c r="I257" s="164">
        <f>SUM(I258:I265)</f>
        <v>133446</v>
      </c>
      <c r="J257" s="136">
        <f t="shared" si="11"/>
        <v>133446</v>
      </c>
      <c r="K257" s="32">
        <f>SUM(K258:K265)</f>
        <v>50782</v>
      </c>
      <c r="L257" s="61">
        <f>SUM(L258:L265)</f>
        <v>0</v>
      </c>
      <c r="M257" s="139">
        <f t="shared" si="12"/>
        <v>0.4220303605313093</v>
      </c>
    </row>
    <row r="258" spans="1:13" s="35" customFormat="1" ht="12.75">
      <c r="A258" s="15"/>
      <c r="B258" s="15"/>
      <c r="C258" s="45" t="s">
        <v>279</v>
      </c>
      <c r="D258" s="11">
        <v>800</v>
      </c>
      <c r="E258" s="11">
        <v>800</v>
      </c>
      <c r="F258" s="11">
        <f t="shared" si="10"/>
        <v>800</v>
      </c>
      <c r="G258" s="11"/>
      <c r="H258" s="29"/>
      <c r="I258" s="165"/>
      <c r="J258" s="68">
        <f t="shared" si="11"/>
        <v>0</v>
      </c>
      <c r="K258" s="11"/>
      <c r="L258" s="29"/>
      <c r="M258" s="137">
        <f t="shared" si="12"/>
        <v>0</v>
      </c>
    </row>
    <row r="259" spans="1:13" s="35" customFormat="1" ht="12.75">
      <c r="A259" s="15"/>
      <c r="B259" s="15"/>
      <c r="C259" s="45" t="s">
        <v>280</v>
      </c>
      <c r="D259" s="11">
        <v>211500</v>
      </c>
      <c r="E259" s="11">
        <v>211500</v>
      </c>
      <c r="F259" s="11">
        <f t="shared" si="10"/>
        <v>211500</v>
      </c>
      <c r="G259" s="11">
        <v>103100</v>
      </c>
      <c r="H259" s="29"/>
      <c r="I259" s="165">
        <v>95557</v>
      </c>
      <c r="J259" s="68">
        <f t="shared" si="11"/>
        <v>95557</v>
      </c>
      <c r="K259" s="11">
        <v>46555</v>
      </c>
      <c r="L259" s="29"/>
      <c r="M259" s="137">
        <f t="shared" si="12"/>
        <v>0.451806146572104</v>
      </c>
    </row>
    <row r="260" spans="1:13" s="35" customFormat="1" ht="12.75">
      <c r="A260" s="15"/>
      <c r="B260" s="15"/>
      <c r="C260" s="45" t="s">
        <v>282</v>
      </c>
      <c r="D260" s="11">
        <v>16500</v>
      </c>
      <c r="E260" s="11">
        <v>16500</v>
      </c>
      <c r="F260" s="11">
        <f t="shared" si="10"/>
        <v>16500</v>
      </c>
      <c r="G260" s="11"/>
      <c r="H260" s="29"/>
      <c r="I260" s="165">
        <v>6608</v>
      </c>
      <c r="J260" s="68">
        <f t="shared" si="11"/>
        <v>6608</v>
      </c>
      <c r="K260" s="11"/>
      <c r="L260" s="29"/>
      <c r="M260" s="137">
        <f t="shared" si="12"/>
        <v>0.4004848484848485</v>
      </c>
    </row>
    <row r="261" spans="1:13" s="35" customFormat="1" ht="12.75">
      <c r="A261" s="15"/>
      <c r="B261" s="15"/>
      <c r="C261" s="45" t="s">
        <v>283</v>
      </c>
      <c r="D261" s="11">
        <v>38100</v>
      </c>
      <c r="E261" s="11">
        <v>38100</v>
      </c>
      <c r="F261" s="11">
        <f t="shared" si="10"/>
        <v>38100</v>
      </c>
      <c r="G261" s="11"/>
      <c r="H261" s="29"/>
      <c r="I261" s="165">
        <v>11424</v>
      </c>
      <c r="J261" s="68">
        <f t="shared" si="11"/>
        <v>11424</v>
      </c>
      <c r="K261" s="11"/>
      <c r="L261" s="29"/>
      <c r="M261" s="137">
        <f t="shared" si="12"/>
        <v>0.2998425196850394</v>
      </c>
    </row>
    <row r="262" spans="1:13" s="35" customFormat="1" ht="12.75">
      <c r="A262" s="15"/>
      <c r="B262" s="15"/>
      <c r="C262" s="45" t="s">
        <v>284</v>
      </c>
      <c r="D262" s="11">
        <v>13000</v>
      </c>
      <c r="E262" s="11">
        <v>13000</v>
      </c>
      <c r="F262" s="11">
        <f t="shared" si="10"/>
        <v>13000</v>
      </c>
      <c r="G262" s="11"/>
      <c r="H262" s="29"/>
      <c r="I262" s="165">
        <v>6232</v>
      </c>
      <c r="J262" s="68">
        <f t="shared" si="11"/>
        <v>6232</v>
      </c>
      <c r="K262" s="11"/>
      <c r="L262" s="29"/>
      <c r="M262" s="137">
        <f t="shared" si="12"/>
        <v>0.4793846153846154</v>
      </c>
    </row>
    <row r="263" spans="1:13" s="35" customFormat="1" ht="12.75">
      <c r="A263" s="15"/>
      <c r="B263" s="15"/>
      <c r="C263" s="45" t="s">
        <v>285</v>
      </c>
      <c r="D263" s="11">
        <v>25300</v>
      </c>
      <c r="E263" s="11">
        <v>25300</v>
      </c>
      <c r="F263" s="11">
        <f t="shared" si="10"/>
        <v>25300</v>
      </c>
      <c r="G263" s="11">
        <v>11200</v>
      </c>
      <c r="H263" s="29"/>
      <c r="I263" s="165">
        <v>10647</v>
      </c>
      <c r="J263" s="68">
        <f t="shared" si="11"/>
        <v>10647</v>
      </c>
      <c r="K263" s="11">
        <v>4227</v>
      </c>
      <c r="L263" s="29"/>
      <c r="M263" s="137">
        <f t="shared" si="12"/>
        <v>0.4208300395256917</v>
      </c>
    </row>
    <row r="264" spans="1:13" s="35" customFormat="1" ht="25.5">
      <c r="A264" s="15"/>
      <c r="B264" s="15"/>
      <c r="C264" s="45" t="s">
        <v>432</v>
      </c>
      <c r="D264" s="11">
        <v>7300</v>
      </c>
      <c r="E264" s="11">
        <v>7300</v>
      </c>
      <c r="F264" s="11">
        <f t="shared" si="10"/>
        <v>7300</v>
      </c>
      <c r="G264" s="11"/>
      <c r="H264" s="29"/>
      <c r="I264" s="165">
        <v>2978</v>
      </c>
      <c r="J264" s="68">
        <f t="shared" si="11"/>
        <v>2978</v>
      </c>
      <c r="K264" s="11"/>
      <c r="L264" s="29"/>
      <c r="M264" s="137">
        <f t="shared" si="12"/>
        <v>0.40794520547945207</v>
      </c>
    </row>
    <row r="265" spans="1:13" s="35" customFormat="1" ht="25.5">
      <c r="A265" s="15"/>
      <c r="B265" s="15"/>
      <c r="C265" s="45" t="s">
        <v>96</v>
      </c>
      <c r="D265" s="11">
        <v>3700</v>
      </c>
      <c r="E265" s="11">
        <v>3700</v>
      </c>
      <c r="F265" s="11">
        <f t="shared" si="10"/>
        <v>3700</v>
      </c>
      <c r="G265" s="11"/>
      <c r="H265" s="29"/>
      <c r="I265" s="165"/>
      <c r="J265" s="68">
        <f t="shared" si="11"/>
        <v>0</v>
      </c>
      <c r="K265" s="11"/>
      <c r="L265" s="29"/>
      <c r="M265" s="137">
        <f t="shared" si="12"/>
        <v>0</v>
      </c>
    </row>
    <row r="266" spans="1:13" s="35" customFormat="1" ht="12.75">
      <c r="A266" s="36"/>
      <c r="B266" s="36">
        <v>80120</v>
      </c>
      <c r="C266" s="41" t="s">
        <v>292</v>
      </c>
      <c r="D266" s="32">
        <f>SUM(D267:D277)</f>
        <v>18521900</v>
      </c>
      <c r="E266" s="32">
        <f>SUM(E267:E277)</f>
        <v>18686900</v>
      </c>
      <c r="F266" s="32">
        <f aca="true" t="shared" si="13" ref="F266:F322">E266-H266</f>
        <v>18576900</v>
      </c>
      <c r="G266" s="32">
        <f>SUM(G267:G277)</f>
        <v>14977100</v>
      </c>
      <c r="H266" s="61">
        <f>SUM(H267:H277)</f>
        <v>110000</v>
      </c>
      <c r="I266" s="164">
        <f>SUM(I267:I277)</f>
        <v>9520804</v>
      </c>
      <c r="J266" s="136">
        <f aca="true" t="shared" si="14" ref="J266:J322">I266-L266</f>
        <v>9520804</v>
      </c>
      <c r="K266" s="32">
        <f>SUM(K267:K277)</f>
        <v>7595877</v>
      </c>
      <c r="L266" s="61">
        <f>SUM(L267:L277)</f>
        <v>0</v>
      </c>
      <c r="M266" s="139">
        <f t="shared" si="12"/>
        <v>0.5094908197721398</v>
      </c>
    </row>
    <row r="267" spans="1:13" s="35" customFormat="1" ht="12.75">
      <c r="A267" s="15"/>
      <c r="B267" s="15"/>
      <c r="C267" s="39" t="s">
        <v>430</v>
      </c>
      <c r="D267" s="11">
        <v>2517200</v>
      </c>
      <c r="E267" s="11">
        <v>2520600</v>
      </c>
      <c r="F267" s="11">
        <f t="shared" si="13"/>
        <v>2520600</v>
      </c>
      <c r="G267" s="11">
        <v>2209300</v>
      </c>
      <c r="H267" s="29"/>
      <c r="I267" s="165">
        <v>1299211</v>
      </c>
      <c r="J267" s="68">
        <f t="shared" si="14"/>
        <v>1299211</v>
      </c>
      <c r="K267" s="11">
        <v>1120331</v>
      </c>
      <c r="L267" s="29"/>
      <c r="M267" s="137">
        <f aca="true" t="shared" si="15" ref="M267:M322">I267/E267</f>
        <v>0.5154371974926605</v>
      </c>
    </row>
    <row r="268" spans="1:13" s="35" customFormat="1" ht="12.75">
      <c r="A268" s="15"/>
      <c r="B268" s="15"/>
      <c r="C268" s="39" t="s">
        <v>433</v>
      </c>
      <c r="D268" s="11">
        <v>4223900</v>
      </c>
      <c r="E268" s="11">
        <v>4229200</v>
      </c>
      <c r="F268" s="11">
        <f t="shared" si="13"/>
        <v>4229200</v>
      </c>
      <c r="G268" s="11">
        <v>3663800</v>
      </c>
      <c r="H268" s="29"/>
      <c r="I268" s="165">
        <v>2162564</v>
      </c>
      <c r="J268" s="68">
        <f t="shared" si="14"/>
        <v>2162564</v>
      </c>
      <c r="K268" s="11">
        <v>1794657</v>
      </c>
      <c r="L268" s="29"/>
      <c r="M268" s="137">
        <f t="shared" si="15"/>
        <v>0.5113411519909202</v>
      </c>
    </row>
    <row r="269" spans="1:13" s="35" customFormat="1" ht="25.5">
      <c r="A269" s="15"/>
      <c r="B269" s="15"/>
      <c r="C269" s="39" t="s">
        <v>97</v>
      </c>
      <c r="D269" s="11">
        <v>10000</v>
      </c>
      <c r="E269" s="11">
        <v>10000</v>
      </c>
      <c r="F269" s="11">
        <f t="shared" si="13"/>
        <v>0</v>
      </c>
      <c r="G269" s="11"/>
      <c r="H269" s="29">
        <v>10000</v>
      </c>
      <c r="I269" s="165"/>
      <c r="J269" s="68">
        <f t="shared" si="14"/>
        <v>0</v>
      </c>
      <c r="K269" s="11"/>
      <c r="L269" s="29"/>
      <c r="M269" s="137">
        <f t="shared" si="15"/>
        <v>0</v>
      </c>
    </row>
    <row r="270" spans="1:13" s="35" customFormat="1" ht="25.5">
      <c r="A270" s="15"/>
      <c r="B270" s="15"/>
      <c r="C270" s="39" t="s">
        <v>431</v>
      </c>
      <c r="D270" s="11">
        <v>2102000</v>
      </c>
      <c r="E270" s="11">
        <v>2106500</v>
      </c>
      <c r="F270" s="11">
        <f t="shared" si="13"/>
        <v>2106500</v>
      </c>
      <c r="G270" s="11">
        <v>1792300</v>
      </c>
      <c r="H270" s="29"/>
      <c r="I270" s="165">
        <v>1043843</v>
      </c>
      <c r="J270" s="68">
        <f t="shared" si="14"/>
        <v>1043843</v>
      </c>
      <c r="K270" s="11">
        <v>863430</v>
      </c>
      <c r="L270" s="29"/>
      <c r="M270" s="137">
        <f t="shared" si="15"/>
        <v>0.49553429859957276</v>
      </c>
    </row>
    <row r="271" spans="1:13" s="35" customFormat="1" ht="38.25">
      <c r="A271" s="15"/>
      <c r="B271" s="15"/>
      <c r="C271" s="39" t="s">
        <v>98</v>
      </c>
      <c r="D271" s="11"/>
      <c r="E271" s="11">
        <v>100000</v>
      </c>
      <c r="F271" s="11">
        <f t="shared" si="13"/>
        <v>0</v>
      </c>
      <c r="G271" s="11"/>
      <c r="H271" s="29">
        <v>100000</v>
      </c>
      <c r="I271" s="165"/>
      <c r="J271" s="68">
        <f t="shared" si="14"/>
        <v>0</v>
      </c>
      <c r="K271" s="11"/>
      <c r="L271" s="29"/>
      <c r="M271" s="137">
        <f t="shared" si="15"/>
        <v>0</v>
      </c>
    </row>
    <row r="272" spans="1:13" s="35" customFormat="1" ht="38.25">
      <c r="A272" s="15"/>
      <c r="B272" s="15"/>
      <c r="C272" s="39" t="s">
        <v>434</v>
      </c>
      <c r="D272" s="11">
        <v>1652700</v>
      </c>
      <c r="E272" s="11">
        <v>1653700</v>
      </c>
      <c r="F272" s="11">
        <f t="shared" si="13"/>
        <v>1653700</v>
      </c>
      <c r="G272" s="11">
        <v>1428300</v>
      </c>
      <c r="H272" s="29"/>
      <c r="I272" s="165">
        <v>856938</v>
      </c>
      <c r="J272" s="68">
        <f t="shared" si="14"/>
        <v>856938</v>
      </c>
      <c r="K272" s="11">
        <v>731223</v>
      </c>
      <c r="L272" s="29"/>
      <c r="M272" s="137">
        <f t="shared" si="15"/>
        <v>0.5181943520590192</v>
      </c>
    </row>
    <row r="273" spans="1:13" s="16" customFormat="1" ht="25.5">
      <c r="A273" s="15"/>
      <c r="B273" s="15"/>
      <c r="C273" s="39" t="s">
        <v>435</v>
      </c>
      <c r="D273" s="11">
        <v>4481400</v>
      </c>
      <c r="E273" s="11">
        <v>4483800</v>
      </c>
      <c r="F273" s="11">
        <f t="shared" si="13"/>
        <v>4483800</v>
      </c>
      <c r="G273" s="11">
        <v>4059500</v>
      </c>
      <c r="H273" s="29"/>
      <c r="I273" s="165">
        <v>2452443</v>
      </c>
      <c r="J273" s="68">
        <f t="shared" si="14"/>
        <v>2452443</v>
      </c>
      <c r="K273" s="11">
        <v>2180933</v>
      </c>
      <c r="L273" s="29"/>
      <c r="M273" s="137">
        <f t="shared" si="15"/>
        <v>0.54695637628797</v>
      </c>
    </row>
    <row r="274" spans="1:13" s="16" customFormat="1" ht="12.75">
      <c r="A274" s="15"/>
      <c r="B274" s="15"/>
      <c r="C274" s="39" t="s">
        <v>436</v>
      </c>
      <c r="D274" s="11">
        <v>2380700</v>
      </c>
      <c r="E274" s="11">
        <v>2384100</v>
      </c>
      <c r="F274" s="11">
        <f t="shared" si="13"/>
        <v>2384100</v>
      </c>
      <c r="G274" s="11">
        <v>1816700</v>
      </c>
      <c r="H274" s="29"/>
      <c r="I274" s="165">
        <v>1205005</v>
      </c>
      <c r="J274" s="68">
        <f t="shared" si="14"/>
        <v>1205005</v>
      </c>
      <c r="K274" s="11">
        <v>905303</v>
      </c>
      <c r="L274" s="29"/>
      <c r="M274" s="137">
        <f t="shared" si="15"/>
        <v>0.5054339163625687</v>
      </c>
    </row>
    <row r="275" spans="1:13" s="35" customFormat="1" ht="25.5">
      <c r="A275" s="15"/>
      <c r="B275" s="15"/>
      <c r="C275" s="39" t="s">
        <v>99</v>
      </c>
      <c r="D275" s="11">
        <v>100000</v>
      </c>
      <c r="E275" s="11">
        <v>100000</v>
      </c>
      <c r="F275" s="11">
        <f t="shared" si="13"/>
        <v>100000</v>
      </c>
      <c r="G275" s="11"/>
      <c r="H275" s="29"/>
      <c r="I275" s="165"/>
      <c r="J275" s="68">
        <f t="shared" si="14"/>
        <v>0</v>
      </c>
      <c r="K275" s="11"/>
      <c r="L275" s="29"/>
      <c r="M275" s="137">
        <f t="shared" si="15"/>
        <v>0</v>
      </c>
    </row>
    <row r="276" spans="1:13" s="35" customFormat="1" ht="25.5">
      <c r="A276" s="15"/>
      <c r="B276" s="15"/>
      <c r="C276" s="45" t="s">
        <v>476</v>
      </c>
      <c r="D276" s="11">
        <v>25000</v>
      </c>
      <c r="E276" s="11">
        <v>7200</v>
      </c>
      <c r="F276" s="11">
        <f t="shared" si="13"/>
        <v>7200</v>
      </c>
      <c r="G276" s="11">
        <v>7200</v>
      </c>
      <c r="H276" s="29"/>
      <c r="I276" s="165"/>
      <c r="J276" s="68">
        <f t="shared" si="14"/>
        <v>0</v>
      </c>
      <c r="K276" s="11"/>
      <c r="L276" s="29"/>
      <c r="M276" s="137">
        <f t="shared" si="15"/>
        <v>0</v>
      </c>
    </row>
    <row r="277" spans="1:13" s="35" customFormat="1" ht="12.75">
      <c r="A277" s="15"/>
      <c r="B277" s="15"/>
      <c r="C277" s="39" t="s">
        <v>293</v>
      </c>
      <c r="D277" s="11">
        <v>1029000</v>
      </c>
      <c r="E277" s="11">
        <v>1091800</v>
      </c>
      <c r="F277" s="11">
        <f t="shared" si="13"/>
        <v>1091800</v>
      </c>
      <c r="G277" s="11"/>
      <c r="H277" s="29"/>
      <c r="I277" s="165">
        <v>500800</v>
      </c>
      <c r="J277" s="68">
        <f t="shared" si="14"/>
        <v>500800</v>
      </c>
      <c r="K277" s="11"/>
      <c r="L277" s="29"/>
      <c r="M277" s="137">
        <f t="shared" si="15"/>
        <v>0.45869206814434876</v>
      </c>
    </row>
    <row r="278" spans="1:13" s="35" customFormat="1" ht="12.75">
      <c r="A278" s="36"/>
      <c r="B278" s="36">
        <v>80130</v>
      </c>
      <c r="C278" s="41" t="s">
        <v>294</v>
      </c>
      <c r="D278" s="32">
        <f>SUM(D279:D295)</f>
        <v>29317300</v>
      </c>
      <c r="E278" s="32">
        <f>SUM(E279:E295)</f>
        <v>29315700</v>
      </c>
      <c r="F278" s="32">
        <f t="shared" si="13"/>
        <v>29315700</v>
      </c>
      <c r="G278" s="32">
        <f>SUM(G279:G295)</f>
        <v>21328800</v>
      </c>
      <c r="H278" s="61">
        <f>SUM(H279:H295)</f>
        <v>0</v>
      </c>
      <c r="I278" s="164">
        <f>SUM(I279:I295)</f>
        <v>13699669</v>
      </c>
      <c r="J278" s="136">
        <f t="shared" si="14"/>
        <v>13699669</v>
      </c>
      <c r="K278" s="32">
        <f>SUM(K279:K295)</f>
        <v>9980892</v>
      </c>
      <c r="L278" s="61">
        <f>SUM(L279:L295)</f>
        <v>0</v>
      </c>
      <c r="M278" s="139">
        <f t="shared" si="15"/>
        <v>0.4673150905487503</v>
      </c>
    </row>
    <row r="279" spans="1:13" s="35" customFormat="1" ht="12.75">
      <c r="A279" s="15"/>
      <c r="B279" s="15"/>
      <c r="C279" s="39" t="s">
        <v>295</v>
      </c>
      <c r="D279" s="11">
        <v>4454300</v>
      </c>
      <c r="E279" s="11">
        <v>4457800</v>
      </c>
      <c r="F279" s="11">
        <f t="shared" si="13"/>
        <v>4457800</v>
      </c>
      <c r="G279" s="11">
        <v>3858300</v>
      </c>
      <c r="H279" s="29"/>
      <c r="I279" s="165">
        <v>2039852</v>
      </c>
      <c r="J279" s="68">
        <f t="shared" si="14"/>
        <v>2039852</v>
      </c>
      <c r="K279" s="11">
        <v>1737864</v>
      </c>
      <c r="L279" s="29"/>
      <c r="M279" s="137">
        <f t="shared" si="15"/>
        <v>0.45759163713042306</v>
      </c>
    </row>
    <row r="280" spans="1:13" s="35" customFormat="1" ht="25.5">
      <c r="A280" s="15"/>
      <c r="B280" s="15"/>
      <c r="C280" s="39" t="s">
        <v>100</v>
      </c>
      <c r="D280" s="11">
        <v>100000</v>
      </c>
      <c r="E280" s="11">
        <v>100000</v>
      </c>
      <c r="F280" s="11">
        <f t="shared" si="13"/>
        <v>100000</v>
      </c>
      <c r="G280" s="11"/>
      <c r="H280" s="29"/>
      <c r="I280" s="165">
        <v>4880</v>
      </c>
      <c r="J280" s="68">
        <f t="shared" si="14"/>
        <v>4880</v>
      </c>
      <c r="K280" s="11"/>
      <c r="L280" s="29"/>
      <c r="M280" s="137">
        <f t="shared" si="15"/>
        <v>0.0488</v>
      </c>
    </row>
    <row r="281" spans="1:13" s="35" customFormat="1" ht="12.75">
      <c r="A281" s="15"/>
      <c r="B281" s="15"/>
      <c r="C281" s="39" t="s">
        <v>296</v>
      </c>
      <c r="D281" s="11">
        <v>3739100</v>
      </c>
      <c r="E281" s="11">
        <v>3739100</v>
      </c>
      <c r="F281" s="11">
        <f t="shared" si="13"/>
        <v>3739100</v>
      </c>
      <c r="G281" s="11">
        <v>3074900</v>
      </c>
      <c r="H281" s="29"/>
      <c r="I281" s="165">
        <v>1707258</v>
      </c>
      <c r="J281" s="68">
        <f t="shared" si="14"/>
        <v>1707258</v>
      </c>
      <c r="K281" s="11">
        <v>1391021</v>
      </c>
      <c r="L281" s="29"/>
      <c r="M281" s="137">
        <f t="shared" si="15"/>
        <v>0.45659597229279775</v>
      </c>
    </row>
    <row r="282" spans="1:13" s="35" customFormat="1" ht="25.5">
      <c r="A282" s="15"/>
      <c r="B282" s="15"/>
      <c r="C282" s="39" t="s">
        <v>101</v>
      </c>
      <c r="D282" s="11">
        <v>80000</v>
      </c>
      <c r="E282" s="11">
        <v>80000</v>
      </c>
      <c r="F282" s="11">
        <f t="shared" si="13"/>
        <v>80000</v>
      </c>
      <c r="G282" s="11"/>
      <c r="H282" s="29"/>
      <c r="I282" s="165"/>
      <c r="J282" s="68">
        <f t="shared" si="14"/>
        <v>0</v>
      </c>
      <c r="K282" s="11"/>
      <c r="L282" s="29"/>
      <c r="M282" s="137">
        <f t="shared" si="15"/>
        <v>0</v>
      </c>
    </row>
    <row r="283" spans="1:13" s="35" customFormat="1" ht="12.75">
      <c r="A283" s="15"/>
      <c r="B283" s="15"/>
      <c r="C283" s="39" t="s">
        <v>297</v>
      </c>
      <c r="D283" s="11">
        <v>3614400</v>
      </c>
      <c r="E283" s="11">
        <v>3615900</v>
      </c>
      <c r="F283" s="11">
        <f t="shared" si="13"/>
        <v>3615900</v>
      </c>
      <c r="G283" s="11">
        <v>3128600</v>
      </c>
      <c r="H283" s="29"/>
      <c r="I283" s="165">
        <v>1813953</v>
      </c>
      <c r="J283" s="68">
        <f t="shared" si="14"/>
        <v>1813953</v>
      </c>
      <c r="K283" s="11">
        <v>1507740</v>
      </c>
      <c r="L283" s="29"/>
      <c r="M283" s="137">
        <f t="shared" si="15"/>
        <v>0.5016601675931304</v>
      </c>
    </row>
    <row r="284" spans="1:13" s="35" customFormat="1" ht="25.5">
      <c r="A284" s="15"/>
      <c r="B284" s="15"/>
      <c r="C284" s="39" t="s">
        <v>102</v>
      </c>
      <c r="D284" s="11">
        <v>35000</v>
      </c>
      <c r="E284" s="11">
        <v>19500</v>
      </c>
      <c r="F284" s="11">
        <f t="shared" si="13"/>
        <v>19500</v>
      </c>
      <c r="G284" s="11"/>
      <c r="H284" s="29"/>
      <c r="I284" s="165"/>
      <c r="J284" s="68">
        <f t="shared" si="14"/>
        <v>0</v>
      </c>
      <c r="K284" s="11"/>
      <c r="L284" s="29"/>
      <c r="M284" s="137">
        <f t="shared" si="15"/>
        <v>0</v>
      </c>
    </row>
    <row r="285" spans="1:13" s="35" customFormat="1" ht="25.5">
      <c r="A285" s="15"/>
      <c r="B285" s="15"/>
      <c r="C285" s="39" t="s">
        <v>103</v>
      </c>
      <c r="D285" s="11">
        <v>35000</v>
      </c>
      <c r="E285" s="11">
        <v>35000</v>
      </c>
      <c r="F285" s="11">
        <f t="shared" si="13"/>
        <v>35000</v>
      </c>
      <c r="G285" s="11"/>
      <c r="H285" s="29"/>
      <c r="I285" s="165"/>
      <c r="J285" s="68">
        <f t="shared" si="14"/>
        <v>0</v>
      </c>
      <c r="K285" s="11"/>
      <c r="L285" s="29"/>
      <c r="M285" s="137">
        <f t="shared" si="15"/>
        <v>0</v>
      </c>
    </row>
    <row r="286" spans="1:13" s="35" customFormat="1" ht="12.75">
      <c r="A286" s="15"/>
      <c r="B286" s="15"/>
      <c r="C286" s="39" t="s">
        <v>104</v>
      </c>
      <c r="D286" s="11">
        <v>50000</v>
      </c>
      <c r="E286" s="11">
        <v>65500</v>
      </c>
      <c r="F286" s="11">
        <f t="shared" si="13"/>
        <v>65500</v>
      </c>
      <c r="G286" s="11"/>
      <c r="H286" s="29"/>
      <c r="I286" s="165"/>
      <c r="J286" s="68">
        <f t="shared" si="14"/>
        <v>0</v>
      </c>
      <c r="K286" s="11"/>
      <c r="L286" s="29"/>
      <c r="M286" s="137">
        <f t="shared" si="15"/>
        <v>0</v>
      </c>
    </row>
    <row r="287" spans="1:13" s="35" customFormat="1" ht="25.5">
      <c r="A287" s="15"/>
      <c r="B287" s="15"/>
      <c r="C287" s="39" t="s">
        <v>298</v>
      </c>
      <c r="D287" s="11">
        <v>2105500</v>
      </c>
      <c r="E287" s="11">
        <v>2106100</v>
      </c>
      <c r="F287" s="11">
        <f t="shared" si="13"/>
        <v>2106100</v>
      </c>
      <c r="G287" s="11">
        <v>1919800</v>
      </c>
      <c r="H287" s="29"/>
      <c r="I287" s="165">
        <v>1071736</v>
      </c>
      <c r="J287" s="68">
        <f t="shared" si="14"/>
        <v>1071736</v>
      </c>
      <c r="K287" s="11">
        <v>958122</v>
      </c>
      <c r="L287" s="29"/>
      <c r="M287" s="137">
        <f t="shared" si="15"/>
        <v>0.5088723232515076</v>
      </c>
    </row>
    <row r="288" spans="1:13" s="35" customFormat="1" ht="12.75">
      <c r="A288" s="15"/>
      <c r="B288" s="15"/>
      <c r="C288" s="39" t="s">
        <v>299</v>
      </c>
      <c r="D288" s="11">
        <v>3788900</v>
      </c>
      <c r="E288" s="11">
        <v>3792400</v>
      </c>
      <c r="F288" s="11">
        <f t="shared" si="13"/>
        <v>3792400</v>
      </c>
      <c r="G288" s="11">
        <v>3390100</v>
      </c>
      <c r="H288" s="29"/>
      <c r="I288" s="165">
        <v>1902285</v>
      </c>
      <c r="J288" s="68">
        <f t="shared" si="14"/>
        <v>1902285</v>
      </c>
      <c r="K288" s="11">
        <v>1657251</v>
      </c>
      <c r="L288" s="29"/>
      <c r="M288" s="137">
        <f t="shared" si="15"/>
        <v>0.501604524839152</v>
      </c>
    </row>
    <row r="289" spans="1:13" s="35" customFormat="1" ht="12.75">
      <c r="A289" s="15"/>
      <c r="B289" s="15"/>
      <c r="C289" s="39" t="s">
        <v>300</v>
      </c>
      <c r="D289" s="11">
        <v>874600</v>
      </c>
      <c r="E289" s="11">
        <v>874920</v>
      </c>
      <c r="F289" s="11">
        <f t="shared" si="13"/>
        <v>874920</v>
      </c>
      <c r="G289" s="11">
        <v>672720</v>
      </c>
      <c r="H289" s="29"/>
      <c r="I289" s="165">
        <v>565002</v>
      </c>
      <c r="J289" s="68">
        <f t="shared" si="14"/>
        <v>565002</v>
      </c>
      <c r="K289" s="11">
        <v>452611</v>
      </c>
      <c r="L289" s="29"/>
      <c r="M289" s="137">
        <f t="shared" si="15"/>
        <v>0.6457756137704018</v>
      </c>
    </row>
    <row r="290" spans="1:13" s="35" customFormat="1" ht="12.75">
      <c r="A290" s="15"/>
      <c r="B290" s="15"/>
      <c r="C290" s="39" t="s">
        <v>301</v>
      </c>
      <c r="D290" s="11">
        <v>129100</v>
      </c>
      <c r="E290" s="11">
        <v>129100</v>
      </c>
      <c r="F290" s="11">
        <f t="shared" si="13"/>
        <v>129100</v>
      </c>
      <c r="G290" s="11">
        <v>105900</v>
      </c>
      <c r="H290" s="29"/>
      <c r="I290" s="165">
        <v>67351</v>
      </c>
      <c r="J290" s="68">
        <f t="shared" si="14"/>
        <v>67351</v>
      </c>
      <c r="K290" s="11">
        <v>55606</v>
      </c>
      <c r="L290" s="29"/>
      <c r="M290" s="137">
        <f t="shared" si="15"/>
        <v>0.5216963594113091</v>
      </c>
    </row>
    <row r="291" spans="1:13" s="35" customFormat="1" ht="12.75">
      <c r="A291" s="15"/>
      <c r="B291" s="15"/>
      <c r="C291" s="39" t="s">
        <v>302</v>
      </c>
      <c r="D291" s="11">
        <v>2075900</v>
      </c>
      <c r="E291" s="11">
        <v>2079600</v>
      </c>
      <c r="F291" s="11">
        <f t="shared" si="13"/>
        <v>2079600</v>
      </c>
      <c r="G291" s="11">
        <v>1800100</v>
      </c>
      <c r="H291" s="29"/>
      <c r="I291" s="165">
        <v>864012</v>
      </c>
      <c r="J291" s="68">
        <f t="shared" si="14"/>
        <v>864012</v>
      </c>
      <c r="K291" s="11">
        <v>710052</v>
      </c>
      <c r="L291" s="29"/>
      <c r="M291" s="137">
        <f t="shared" si="15"/>
        <v>0.4154702827466821</v>
      </c>
    </row>
    <row r="292" spans="1:13" s="35" customFormat="1" ht="12.75">
      <c r="A292" s="15"/>
      <c r="B292" s="15"/>
      <c r="C292" s="39" t="s">
        <v>303</v>
      </c>
      <c r="D292" s="11">
        <v>3813400</v>
      </c>
      <c r="E292" s="11">
        <v>3815400</v>
      </c>
      <c r="F292" s="11">
        <f t="shared" si="13"/>
        <v>3815400</v>
      </c>
      <c r="G292" s="11">
        <v>3370100</v>
      </c>
      <c r="H292" s="29"/>
      <c r="I292" s="165">
        <v>1762640</v>
      </c>
      <c r="J292" s="68">
        <f t="shared" si="14"/>
        <v>1762640</v>
      </c>
      <c r="K292" s="11">
        <v>1510625</v>
      </c>
      <c r="L292" s="29"/>
      <c r="M292" s="137">
        <f t="shared" si="15"/>
        <v>0.4619803952403418</v>
      </c>
    </row>
    <row r="293" spans="1:13" s="35" customFormat="1" ht="25.5">
      <c r="A293" s="15"/>
      <c r="B293" s="15"/>
      <c r="C293" s="45" t="s">
        <v>476</v>
      </c>
      <c r="D293" s="11">
        <v>25000</v>
      </c>
      <c r="E293" s="11">
        <v>8280</v>
      </c>
      <c r="F293" s="11">
        <f t="shared" si="13"/>
        <v>8280</v>
      </c>
      <c r="G293" s="11">
        <v>8280</v>
      </c>
      <c r="H293" s="29"/>
      <c r="I293" s="165"/>
      <c r="J293" s="68">
        <f t="shared" si="14"/>
        <v>0</v>
      </c>
      <c r="K293" s="11"/>
      <c r="L293" s="29"/>
      <c r="M293" s="137">
        <f t="shared" si="15"/>
        <v>0</v>
      </c>
    </row>
    <row r="294" spans="1:13" s="35" customFormat="1" ht="12.75">
      <c r="A294" s="15"/>
      <c r="B294" s="15"/>
      <c r="C294" s="39" t="s">
        <v>304</v>
      </c>
      <c r="D294" s="11">
        <v>1430000</v>
      </c>
      <c r="E294" s="11">
        <v>1430000</v>
      </c>
      <c r="F294" s="11">
        <f t="shared" si="13"/>
        <v>1430000</v>
      </c>
      <c r="G294" s="11"/>
      <c r="H294" s="29"/>
      <c r="I294" s="165">
        <v>665300</v>
      </c>
      <c r="J294" s="68">
        <f t="shared" si="14"/>
        <v>665300</v>
      </c>
      <c r="K294" s="11"/>
      <c r="L294" s="29"/>
      <c r="M294" s="137">
        <f t="shared" si="15"/>
        <v>0.4652447552447552</v>
      </c>
    </row>
    <row r="295" spans="1:13" s="35" customFormat="1" ht="12.75">
      <c r="A295" s="15"/>
      <c r="B295" s="15"/>
      <c r="C295" s="39" t="s">
        <v>441</v>
      </c>
      <c r="D295" s="11">
        <v>2967100</v>
      </c>
      <c r="E295" s="11">
        <v>2967100</v>
      </c>
      <c r="F295" s="11">
        <f t="shared" si="13"/>
        <v>2967100</v>
      </c>
      <c r="G295" s="11"/>
      <c r="H295" s="29"/>
      <c r="I295" s="165">
        <v>1235400</v>
      </c>
      <c r="J295" s="68">
        <f t="shared" si="14"/>
        <v>1235400</v>
      </c>
      <c r="K295" s="11"/>
      <c r="L295" s="29"/>
      <c r="M295" s="137">
        <f t="shared" si="15"/>
        <v>0.41636614876478717</v>
      </c>
    </row>
    <row r="296" spans="1:13" s="35" customFormat="1" ht="12.75">
      <c r="A296" s="36"/>
      <c r="B296" s="36">
        <v>80132</v>
      </c>
      <c r="C296" s="41" t="s">
        <v>305</v>
      </c>
      <c r="D296" s="81">
        <f>SUM(D297:D297)</f>
        <v>1908600</v>
      </c>
      <c r="E296" s="81">
        <f>SUM(E297:E297)</f>
        <v>1910200</v>
      </c>
      <c r="F296" s="32">
        <f t="shared" si="13"/>
        <v>1910200</v>
      </c>
      <c r="G296" s="81">
        <f>SUM(G297:G297)</f>
        <v>1644900</v>
      </c>
      <c r="H296" s="72">
        <f>SUM(H297:H297)</f>
        <v>0</v>
      </c>
      <c r="I296" s="166">
        <f>SUM(I297:I297)</f>
        <v>953613</v>
      </c>
      <c r="J296" s="136">
        <f t="shared" si="14"/>
        <v>953613</v>
      </c>
      <c r="K296" s="81">
        <f>SUM(K297:K297)</f>
        <v>789715</v>
      </c>
      <c r="L296" s="72">
        <f>SUM(L297:L297)</f>
        <v>0</v>
      </c>
      <c r="M296" s="139">
        <f t="shared" si="15"/>
        <v>0.4992215474819391</v>
      </c>
    </row>
    <row r="297" spans="1:13" s="35" customFormat="1" ht="25.5">
      <c r="A297" s="15"/>
      <c r="B297" s="15"/>
      <c r="C297" s="39" t="s">
        <v>376</v>
      </c>
      <c r="D297" s="7">
        <v>1908600</v>
      </c>
      <c r="E297" s="7">
        <v>1910200</v>
      </c>
      <c r="F297" s="11">
        <f t="shared" si="13"/>
        <v>1910200</v>
      </c>
      <c r="G297" s="7">
        <v>1644900</v>
      </c>
      <c r="H297" s="71"/>
      <c r="I297" s="162">
        <v>953613</v>
      </c>
      <c r="J297" s="68">
        <f t="shared" si="14"/>
        <v>953613</v>
      </c>
      <c r="K297" s="7">
        <v>789715</v>
      </c>
      <c r="L297" s="71"/>
      <c r="M297" s="137">
        <f t="shared" si="15"/>
        <v>0.4992215474819391</v>
      </c>
    </row>
    <row r="298" spans="1:13" s="35" customFormat="1" ht="12.75">
      <c r="A298" s="36"/>
      <c r="B298" s="36">
        <v>80134</v>
      </c>
      <c r="C298" s="41" t="s">
        <v>306</v>
      </c>
      <c r="D298" s="32">
        <f>SUM(D299:D299)</f>
        <v>470200</v>
      </c>
      <c r="E298" s="32">
        <f>SUM(E299:E299)</f>
        <v>470200</v>
      </c>
      <c r="F298" s="32">
        <f t="shared" si="13"/>
        <v>470200</v>
      </c>
      <c r="G298" s="32">
        <f>SUM(G299:G299)</f>
        <v>423600</v>
      </c>
      <c r="H298" s="61">
        <f>SUM(H299:H299)</f>
        <v>0</v>
      </c>
      <c r="I298" s="164">
        <f>SUM(I299:I299)</f>
        <v>247032</v>
      </c>
      <c r="J298" s="136">
        <f t="shared" si="14"/>
        <v>247032</v>
      </c>
      <c r="K298" s="32">
        <f>SUM(K299:K299)</f>
        <v>219700</v>
      </c>
      <c r="L298" s="61">
        <f>SUM(L299:L299)</f>
        <v>0</v>
      </c>
      <c r="M298" s="139">
        <f t="shared" si="15"/>
        <v>0.5253764355593364</v>
      </c>
    </row>
    <row r="299" spans="1:13" s="35" customFormat="1" ht="12.75">
      <c r="A299" s="15"/>
      <c r="B299" s="15"/>
      <c r="C299" s="39" t="s">
        <v>302</v>
      </c>
      <c r="D299" s="7">
        <v>470200</v>
      </c>
      <c r="E299" s="7">
        <v>470200</v>
      </c>
      <c r="F299" s="11">
        <f t="shared" si="13"/>
        <v>470200</v>
      </c>
      <c r="G299" s="7">
        <v>423600</v>
      </c>
      <c r="H299" s="71"/>
      <c r="I299" s="162">
        <v>247032</v>
      </c>
      <c r="J299" s="68">
        <f t="shared" si="14"/>
        <v>247032</v>
      </c>
      <c r="K299" s="7">
        <v>219700</v>
      </c>
      <c r="L299" s="71"/>
      <c r="M299" s="137">
        <f t="shared" si="15"/>
        <v>0.5253764355593364</v>
      </c>
    </row>
    <row r="300" spans="1:13" s="35" customFormat="1" ht="38.25">
      <c r="A300" s="15"/>
      <c r="B300" s="36">
        <v>80140</v>
      </c>
      <c r="C300" s="41" t="s">
        <v>483</v>
      </c>
      <c r="D300" s="81">
        <f>SUM(D301:D304)</f>
        <v>1653100</v>
      </c>
      <c r="E300" s="81">
        <f>SUM(E301:E304)</f>
        <v>1653100</v>
      </c>
      <c r="F300" s="32">
        <f t="shared" si="13"/>
        <v>1153100</v>
      </c>
      <c r="G300" s="81">
        <f>SUM(G301:G304)</f>
        <v>955200</v>
      </c>
      <c r="H300" s="72">
        <f>SUM(H301:H304)</f>
        <v>500000</v>
      </c>
      <c r="I300" s="166">
        <f>SUM(I301:I304)</f>
        <v>519052</v>
      </c>
      <c r="J300" s="136">
        <f t="shared" si="14"/>
        <v>519052</v>
      </c>
      <c r="K300" s="81">
        <f>SUM(K301:K304)</f>
        <v>398226</v>
      </c>
      <c r="L300" s="72">
        <f>SUM(L301:L304)</f>
        <v>0</v>
      </c>
      <c r="M300" s="139">
        <f t="shared" si="15"/>
        <v>0.3139870546246446</v>
      </c>
    </row>
    <row r="301" spans="1:13" s="35" customFormat="1" ht="12.75">
      <c r="A301" s="15"/>
      <c r="B301" s="15"/>
      <c r="C301" s="39" t="s">
        <v>484</v>
      </c>
      <c r="D301" s="7">
        <v>1153100</v>
      </c>
      <c r="E301" s="7">
        <v>1153100</v>
      </c>
      <c r="F301" s="11">
        <f t="shared" si="13"/>
        <v>1153100</v>
      </c>
      <c r="G301" s="7">
        <v>955200</v>
      </c>
      <c r="H301" s="71"/>
      <c r="I301" s="162">
        <v>519052</v>
      </c>
      <c r="J301" s="68">
        <f t="shared" si="14"/>
        <v>519052</v>
      </c>
      <c r="K301" s="7">
        <v>398226</v>
      </c>
      <c r="L301" s="71"/>
      <c r="M301" s="137">
        <f t="shared" si="15"/>
        <v>0.4501361547133813</v>
      </c>
    </row>
    <row r="302" spans="1:13" s="35" customFormat="1" ht="38.25">
      <c r="A302" s="15"/>
      <c r="B302" s="15"/>
      <c r="C302" s="39" t="s">
        <v>411</v>
      </c>
      <c r="D302" s="7">
        <v>500000</v>
      </c>
      <c r="E302" s="7"/>
      <c r="F302" s="11">
        <f t="shared" si="13"/>
        <v>0</v>
      </c>
      <c r="G302" s="7"/>
      <c r="H302" s="71"/>
      <c r="I302" s="162"/>
      <c r="J302" s="68">
        <f t="shared" si="14"/>
        <v>0</v>
      </c>
      <c r="K302" s="7"/>
      <c r="L302" s="71"/>
      <c r="M302" s="137" t="e">
        <f t="shared" si="15"/>
        <v>#DIV/0!</v>
      </c>
    </row>
    <row r="303" spans="1:13" s="35" customFormat="1" ht="38.25">
      <c r="A303" s="15"/>
      <c r="B303" s="15"/>
      <c r="C303" s="39" t="s">
        <v>105</v>
      </c>
      <c r="D303" s="7"/>
      <c r="E303" s="7">
        <v>425000</v>
      </c>
      <c r="F303" s="11">
        <f t="shared" si="13"/>
        <v>0</v>
      </c>
      <c r="G303" s="7"/>
      <c r="H303" s="71">
        <v>425000</v>
      </c>
      <c r="I303" s="162"/>
      <c r="J303" s="68">
        <f t="shared" si="14"/>
        <v>0</v>
      </c>
      <c r="K303" s="7"/>
      <c r="L303" s="71"/>
      <c r="M303" s="137">
        <f t="shared" si="15"/>
        <v>0</v>
      </c>
    </row>
    <row r="304" spans="1:13" s="35" customFormat="1" ht="51">
      <c r="A304" s="15"/>
      <c r="B304" s="15"/>
      <c r="C304" s="39" t="s">
        <v>106</v>
      </c>
      <c r="D304" s="7"/>
      <c r="E304" s="7">
        <v>75000</v>
      </c>
      <c r="F304" s="11">
        <f t="shared" si="13"/>
        <v>0</v>
      </c>
      <c r="G304" s="7"/>
      <c r="H304" s="71">
        <v>75000</v>
      </c>
      <c r="I304" s="162"/>
      <c r="J304" s="68">
        <f t="shared" si="14"/>
        <v>0</v>
      </c>
      <c r="K304" s="7"/>
      <c r="L304" s="71"/>
      <c r="M304" s="137">
        <f t="shared" si="15"/>
        <v>0</v>
      </c>
    </row>
    <row r="305" spans="1:13" s="35" customFormat="1" ht="25.5">
      <c r="A305" s="15"/>
      <c r="B305" s="36">
        <v>80142</v>
      </c>
      <c r="C305" s="41" t="s">
        <v>421</v>
      </c>
      <c r="D305" s="81">
        <f>D306</f>
        <v>324900</v>
      </c>
      <c r="E305" s="81">
        <f>E306</f>
        <v>324900</v>
      </c>
      <c r="F305" s="32">
        <f t="shared" si="13"/>
        <v>324900</v>
      </c>
      <c r="G305" s="81">
        <f>G306</f>
        <v>296000</v>
      </c>
      <c r="H305" s="72">
        <f>H306</f>
        <v>0</v>
      </c>
      <c r="I305" s="166">
        <f>I306</f>
        <v>148699</v>
      </c>
      <c r="J305" s="136">
        <f t="shared" si="14"/>
        <v>148699</v>
      </c>
      <c r="K305" s="81">
        <f>K306</f>
        <v>129714</v>
      </c>
      <c r="L305" s="72">
        <f>L306</f>
        <v>0</v>
      </c>
      <c r="M305" s="139">
        <f t="shared" si="15"/>
        <v>0.4576762080640197</v>
      </c>
    </row>
    <row r="306" spans="1:13" s="35" customFormat="1" ht="12.75">
      <c r="A306" s="15"/>
      <c r="B306" s="15"/>
      <c r="C306" s="39" t="s">
        <v>422</v>
      </c>
      <c r="D306" s="7">
        <v>324900</v>
      </c>
      <c r="E306" s="7">
        <v>324900</v>
      </c>
      <c r="F306" s="11">
        <f t="shared" si="13"/>
        <v>324900</v>
      </c>
      <c r="G306" s="7">
        <v>296000</v>
      </c>
      <c r="H306" s="71"/>
      <c r="I306" s="162">
        <v>148699</v>
      </c>
      <c r="J306" s="68">
        <f t="shared" si="14"/>
        <v>148699</v>
      </c>
      <c r="K306" s="7">
        <v>129714</v>
      </c>
      <c r="L306" s="71"/>
      <c r="M306" s="137">
        <f t="shared" si="15"/>
        <v>0.4576762080640197</v>
      </c>
    </row>
    <row r="307" spans="1:13" s="35" customFormat="1" ht="12.75">
      <c r="A307" s="15"/>
      <c r="B307" s="36">
        <v>80143</v>
      </c>
      <c r="C307" s="41" t="s">
        <v>307</v>
      </c>
      <c r="D307" s="81">
        <f>D308</f>
        <v>837600</v>
      </c>
      <c r="E307" s="81">
        <f>E308</f>
        <v>837600</v>
      </c>
      <c r="F307" s="32">
        <f t="shared" si="13"/>
        <v>837600</v>
      </c>
      <c r="G307" s="81">
        <f>G308</f>
        <v>772000</v>
      </c>
      <c r="H307" s="72">
        <f>H308</f>
        <v>0</v>
      </c>
      <c r="I307" s="166">
        <f>I308</f>
        <v>476947</v>
      </c>
      <c r="J307" s="136">
        <f t="shared" si="14"/>
        <v>476947</v>
      </c>
      <c r="K307" s="81">
        <f>K308</f>
        <v>440132</v>
      </c>
      <c r="L307" s="72">
        <f>L308</f>
        <v>0</v>
      </c>
      <c r="M307" s="139">
        <f t="shared" si="15"/>
        <v>0.5694209646609361</v>
      </c>
    </row>
    <row r="308" spans="1:13" s="35" customFormat="1" ht="12.75">
      <c r="A308" s="15"/>
      <c r="B308" s="15"/>
      <c r="C308" s="39" t="s">
        <v>308</v>
      </c>
      <c r="D308" s="7">
        <v>837600</v>
      </c>
      <c r="E308" s="7">
        <v>837600</v>
      </c>
      <c r="F308" s="11">
        <f t="shared" si="13"/>
        <v>837600</v>
      </c>
      <c r="G308" s="7">
        <v>772000</v>
      </c>
      <c r="H308" s="71"/>
      <c r="I308" s="162">
        <v>476947</v>
      </c>
      <c r="J308" s="68">
        <f t="shared" si="14"/>
        <v>476947</v>
      </c>
      <c r="K308" s="7">
        <v>440132</v>
      </c>
      <c r="L308" s="71"/>
      <c r="M308" s="137">
        <f t="shared" si="15"/>
        <v>0.5694209646609361</v>
      </c>
    </row>
    <row r="309" spans="1:13" s="35" customFormat="1" ht="12.75">
      <c r="A309" s="36"/>
      <c r="B309" s="36">
        <v>80145</v>
      </c>
      <c r="C309" s="41" t="s">
        <v>309</v>
      </c>
      <c r="D309" s="81">
        <f>D310</f>
        <v>26700</v>
      </c>
      <c r="E309" s="81">
        <f>E310</f>
        <v>26700</v>
      </c>
      <c r="F309" s="32">
        <f t="shared" si="13"/>
        <v>26700</v>
      </c>
      <c r="G309" s="81">
        <f>G310</f>
        <v>4550</v>
      </c>
      <c r="H309" s="72">
        <f>H310</f>
        <v>0</v>
      </c>
      <c r="I309" s="166">
        <f>I310</f>
        <v>3328</v>
      </c>
      <c r="J309" s="136">
        <f t="shared" si="14"/>
        <v>3328</v>
      </c>
      <c r="K309" s="81">
        <f>K310</f>
        <v>28</v>
      </c>
      <c r="L309" s="72">
        <f>L310</f>
        <v>0</v>
      </c>
      <c r="M309" s="139">
        <f t="shared" si="15"/>
        <v>0.1246441947565543</v>
      </c>
    </row>
    <row r="310" spans="1:13" s="35" customFormat="1" ht="12.75">
      <c r="A310" s="36"/>
      <c r="B310" s="36"/>
      <c r="C310" s="39" t="s">
        <v>192</v>
      </c>
      <c r="D310" s="7">
        <v>26700</v>
      </c>
      <c r="E310" s="7">
        <v>26700</v>
      </c>
      <c r="F310" s="11">
        <f t="shared" si="13"/>
        <v>26700</v>
      </c>
      <c r="G310" s="7">
        <v>4550</v>
      </c>
      <c r="H310" s="71"/>
      <c r="I310" s="162">
        <v>3328</v>
      </c>
      <c r="J310" s="68">
        <f t="shared" si="14"/>
        <v>3328</v>
      </c>
      <c r="K310" s="7">
        <v>28</v>
      </c>
      <c r="L310" s="71"/>
      <c r="M310" s="137">
        <f t="shared" si="15"/>
        <v>0.1246441947565543</v>
      </c>
    </row>
    <row r="311" spans="1:13" s="35" customFormat="1" ht="12.75">
      <c r="A311" s="36"/>
      <c r="B311" s="36">
        <v>80146</v>
      </c>
      <c r="C311" s="41" t="s">
        <v>446</v>
      </c>
      <c r="D311" s="81">
        <f>D312</f>
        <v>538100</v>
      </c>
      <c r="E311" s="81">
        <f>E312</f>
        <v>609800</v>
      </c>
      <c r="F311" s="32">
        <f t="shared" si="13"/>
        <v>609800</v>
      </c>
      <c r="G311" s="81">
        <f>G312</f>
        <v>0</v>
      </c>
      <c r="H311" s="72">
        <f>H312</f>
        <v>0</v>
      </c>
      <c r="I311" s="166">
        <f>I312</f>
        <v>151713</v>
      </c>
      <c r="J311" s="136">
        <f t="shared" si="14"/>
        <v>151713</v>
      </c>
      <c r="K311" s="81">
        <f>K312</f>
        <v>0</v>
      </c>
      <c r="L311" s="72">
        <f>L312</f>
        <v>0</v>
      </c>
      <c r="M311" s="139">
        <f t="shared" si="15"/>
        <v>0.24879140701869465</v>
      </c>
    </row>
    <row r="312" spans="1:13" s="35" customFormat="1" ht="12.75">
      <c r="A312" s="36"/>
      <c r="B312" s="36"/>
      <c r="C312" s="39" t="s">
        <v>418</v>
      </c>
      <c r="D312" s="7">
        <v>538100</v>
      </c>
      <c r="E312" s="7">
        <v>609800</v>
      </c>
      <c r="F312" s="11">
        <f t="shared" si="13"/>
        <v>609800</v>
      </c>
      <c r="G312" s="7"/>
      <c r="H312" s="71"/>
      <c r="I312" s="162">
        <v>151713</v>
      </c>
      <c r="J312" s="68">
        <f t="shared" si="14"/>
        <v>151713</v>
      </c>
      <c r="K312" s="7"/>
      <c r="L312" s="71"/>
      <c r="M312" s="137">
        <f t="shared" si="15"/>
        <v>0.24879140701869465</v>
      </c>
    </row>
    <row r="313" spans="1:13" s="16" customFormat="1" ht="12.75">
      <c r="A313" s="36"/>
      <c r="B313" s="36">
        <v>80195</v>
      </c>
      <c r="C313" s="41" t="s">
        <v>197</v>
      </c>
      <c r="D313" s="81">
        <f>SUM(D314:D322)</f>
        <v>2780280</v>
      </c>
      <c r="E313" s="81">
        <f>SUM(E314:E322)</f>
        <v>2760371</v>
      </c>
      <c r="F313" s="32">
        <f t="shared" si="13"/>
        <v>2610371</v>
      </c>
      <c r="G313" s="81">
        <f>SUM(G314:G322)</f>
        <v>1886350</v>
      </c>
      <c r="H313" s="72">
        <f>SUM(H314:H322)</f>
        <v>150000</v>
      </c>
      <c r="I313" s="166">
        <f>SUM(I314:I322)</f>
        <v>607287</v>
      </c>
      <c r="J313" s="136">
        <f t="shared" si="14"/>
        <v>607287</v>
      </c>
      <c r="K313" s="81">
        <f>SUM(K314:K322)</f>
        <v>0</v>
      </c>
      <c r="L313" s="72">
        <f>SUM(L314:L322)</f>
        <v>0</v>
      </c>
      <c r="M313" s="139">
        <f t="shared" si="15"/>
        <v>0.2200019490133754</v>
      </c>
    </row>
    <row r="314" spans="1:13" s="16" customFormat="1" ht="12.75">
      <c r="A314" s="36"/>
      <c r="B314" s="36"/>
      <c r="C314" s="39" t="s">
        <v>398</v>
      </c>
      <c r="D314" s="7">
        <v>449100</v>
      </c>
      <c r="E314" s="7">
        <v>449100</v>
      </c>
      <c r="F314" s="11">
        <f t="shared" si="13"/>
        <v>449100</v>
      </c>
      <c r="G314" s="7">
        <v>449100</v>
      </c>
      <c r="H314" s="71"/>
      <c r="I314" s="162"/>
      <c r="J314" s="68">
        <f t="shared" si="14"/>
        <v>0</v>
      </c>
      <c r="K314" s="7"/>
      <c r="L314" s="71"/>
      <c r="M314" s="137">
        <f t="shared" si="15"/>
        <v>0</v>
      </c>
    </row>
    <row r="315" spans="1:13" s="16" customFormat="1" ht="25.5">
      <c r="A315" s="36"/>
      <c r="B315" s="36"/>
      <c r="C315" s="39" t="s">
        <v>399</v>
      </c>
      <c r="D315" s="7">
        <v>85000</v>
      </c>
      <c r="E315" s="7">
        <v>50000</v>
      </c>
      <c r="F315" s="11">
        <f t="shared" si="13"/>
        <v>50000</v>
      </c>
      <c r="G315" s="7"/>
      <c r="H315" s="71"/>
      <c r="I315" s="162"/>
      <c r="J315" s="68">
        <f t="shared" si="14"/>
        <v>0</v>
      </c>
      <c r="K315" s="7"/>
      <c r="L315" s="71"/>
      <c r="M315" s="137">
        <f t="shared" si="15"/>
        <v>0</v>
      </c>
    </row>
    <row r="316" spans="1:13" s="16" customFormat="1" ht="12.75">
      <c r="A316" s="36"/>
      <c r="B316" s="36"/>
      <c r="C316" s="39" t="s">
        <v>377</v>
      </c>
      <c r="D316" s="7">
        <v>65000</v>
      </c>
      <c r="E316" s="7">
        <v>35000</v>
      </c>
      <c r="F316" s="11">
        <f t="shared" si="13"/>
        <v>35000</v>
      </c>
      <c r="G316" s="7"/>
      <c r="H316" s="71"/>
      <c r="I316" s="162"/>
      <c r="J316" s="68">
        <f t="shared" si="14"/>
        <v>0</v>
      </c>
      <c r="K316" s="7"/>
      <c r="L316" s="71"/>
      <c r="M316" s="137">
        <f t="shared" si="15"/>
        <v>0</v>
      </c>
    </row>
    <row r="317" spans="1:13" s="35" customFormat="1" ht="12.75">
      <c r="A317" s="36"/>
      <c r="B317" s="36"/>
      <c r="C317" s="39" t="s">
        <v>400</v>
      </c>
      <c r="D317" s="7">
        <v>154800</v>
      </c>
      <c r="E317" s="7">
        <v>154800</v>
      </c>
      <c r="F317" s="11">
        <f t="shared" si="13"/>
        <v>154800</v>
      </c>
      <c r="G317" s="7">
        <v>154800</v>
      </c>
      <c r="H317" s="71"/>
      <c r="I317" s="162"/>
      <c r="J317" s="68">
        <f t="shared" si="14"/>
        <v>0</v>
      </c>
      <c r="K317" s="7"/>
      <c r="L317" s="71"/>
      <c r="M317" s="137">
        <f t="shared" si="15"/>
        <v>0</v>
      </c>
    </row>
    <row r="318" spans="1:13" s="16" customFormat="1" ht="25.5">
      <c r="A318" s="36"/>
      <c r="B318" s="36"/>
      <c r="C318" s="39" t="s">
        <v>107</v>
      </c>
      <c r="D318" s="7">
        <v>474380</v>
      </c>
      <c r="E318" s="7">
        <v>587021</v>
      </c>
      <c r="F318" s="11">
        <f t="shared" si="13"/>
        <v>587021</v>
      </c>
      <c r="G318" s="7"/>
      <c r="H318" s="71"/>
      <c r="I318" s="162">
        <v>587012</v>
      </c>
      <c r="J318" s="68">
        <f t="shared" si="14"/>
        <v>587012</v>
      </c>
      <c r="K318" s="7"/>
      <c r="L318" s="71"/>
      <c r="M318" s="137">
        <f t="shared" si="15"/>
        <v>0.9999846683508767</v>
      </c>
    </row>
    <row r="319" spans="1:13" s="16" customFormat="1" ht="12.75">
      <c r="A319" s="36"/>
      <c r="B319" s="36"/>
      <c r="C319" s="39" t="s">
        <v>401</v>
      </c>
      <c r="D319" s="7">
        <v>50000</v>
      </c>
      <c r="E319" s="7">
        <v>52000</v>
      </c>
      <c r="F319" s="11">
        <f t="shared" si="13"/>
        <v>52000</v>
      </c>
      <c r="G319" s="7"/>
      <c r="H319" s="71"/>
      <c r="I319" s="162">
        <v>20275</v>
      </c>
      <c r="J319" s="68">
        <f t="shared" si="14"/>
        <v>20275</v>
      </c>
      <c r="K319" s="7"/>
      <c r="L319" s="71"/>
      <c r="M319" s="137">
        <f t="shared" si="15"/>
        <v>0.38990384615384616</v>
      </c>
    </row>
    <row r="320" spans="1:13" s="16" customFormat="1" ht="25.5">
      <c r="A320" s="36"/>
      <c r="B320" s="36"/>
      <c r="C320" s="39" t="s">
        <v>482</v>
      </c>
      <c r="D320" s="7">
        <v>1092000</v>
      </c>
      <c r="E320" s="7">
        <v>1060150</v>
      </c>
      <c r="F320" s="11">
        <f t="shared" si="13"/>
        <v>1060150</v>
      </c>
      <c r="G320" s="7">
        <v>1060150</v>
      </c>
      <c r="H320" s="71"/>
      <c r="I320" s="162"/>
      <c r="J320" s="68">
        <f t="shared" si="14"/>
        <v>0</v>
      </c>
      <c r="K320" s="7"/>
      <c r="L320" s="71"/>
      <c r="M320" s="137">
        <f t="shared" si="15"/>
        <v>0</v>
      </c>
    </row>
    <row r="321" spans="1:13" s="35" customFormat="1" ht="12.75">
      <c r="A321" s="36"/>
      <c r="B321" s="36"/>
      <c r="C321" s="39" t="s">
        <v>405</v>
      </c>
      <c r="D321" s="7">
        <v>260000</v>
      </c>
      <c r="E321" s="7">
        <v>222300</v>
      </c>
      <c r="F321" s="11">
        <f t="shared" si="13"/>
        <v>222300</v>
      </c>
      <c r="G321" s="7">
        <v>222300</v>
      </c>
      <c r="H321" s="71"/>
      <c r="I321" s="162"/>
      <c r="J321" s="68">
        <f t="shared" si="14"/>
        <v>0</v>
      </c>
      <c r="K321" s="7"/>
      <c r="L321" s="71"/>
      <c r="M321" s="137">
        <f t="shared" si="15"/>
        <v>0</v>
      </c>
    </row>
    <row r="322" spans="1:13" s="16" customFormat="1" ht="25.5">
      <c r="A322" s="36"/>
      <c r="B322" s="36"/>
      <c r="C322" s="39" t="s">
        <v>108</v>
      </c>
      <c r="D322" s="7">
        <v>150000</v>
      </c>
      <c r="E322" s="7">
        <v>150000</v>
      </c>
      <c r="F322" s="11">
        <f t="shared" si="13"/>
        <v>0</v>
      </c>
      <c r="G322" s="7"/>
      <c r="H322" s="71">
        <v>150000</v>
      </c>
      <c r="I322" s="162"/>
      <c r="J322" s="68">
        <f t="shared" si="14"/>
        <v>0</v>
      </c>
      <c r="K322" s="7"/>
      <c r="L322" s="71"/>
      <c r="M322" s="137">
        <f t="shared" si="15"/>
        <v>0</v>
      </c>
    </row>
    <row r="323" spans="1:13" s="35" customFormat="1" ht="21.75" customHeight="1">
      <c r="A323" s="18">
        <v>851</v>
      </c>
      <c r="B323" s="18"/>
      <c r="C323" s="19" t="s">
        <v>558</v>
      </c>
      <c r="D323" s="19">
        <f>D324+D326+D331+D333</f>
        <v>4859000</v>
      </c>
      <c r="E323" s="19">
        <f>E324+E326+E331+E333</f>
        <v>5479570</v>
      </c>
      <c r="F323" s="19">
        <f aca="true" t="shared" si="16" ref="F323:F331">E323-H323</f>
        <v>5479570</v>
      </c>
      <c r="G323" s="19">
        <f>G324+G326+G331+G333</f>
        <v>0</v>
      </c>
      <c r="H323" s="69">
        <f>H324+H326+H331+H333</f>
        <v>0</v>
      </c>
      <c r="I323" s="163">
        <f>I324+I326+I331+I333</f>
        <v>2356224</v>
      </c>
      <c r="J323" s="131">
        <f aca="true" t="shared" si="17" ref="J323:J331">I323-L323</f>
        <v>2356224</v>
      </c>
      <c r="K323" s="19">
        <f>K324+K326+K331+K333</f>
        <v>0</v>
      </c>
      <c r="L323" s="69">
        <f>L324+L326+L331+L333</f>
        <v>0</v>
      </c>
      <c r="M323" s="70">
        <f aca="true" t="shared" si="18" ref="M323:M331">I323/E323</f>
        <v>0.4300016242150388</v>
      </c>
    </row>
    <row r="324" spans="1:13" s="35" customFormat="1" ht="12.75">
      <c r="A324" s="36"/>
      <c r="B324" s="36">
        <v>85121</v>
      </c>
      <c r="C324" s="41" t="s">
        <v>310</v>
      </c>
      <c r="D324" s="32">
        <f>SUM(D325:D325)</f>
        <v>200000</v>
      </c>
      <c r="E324" s="32">
        <f>SUM(E325:E325)</f>
        <v>200000</v>
      </c>
      <c r="F324" s="32">
        <f t="shared" si="16"/>
        <v>200000</v>
      </c>
      <c r="G324" s="32">
        <f>SUM(G325:G325)</f>
        <v>0</v>
      </c>
      <c r="H324" s="61">
        <f>SUM(H325:H325)</f>
        <v>0</v>
      </c>
      <c r="I324" s="164">
        <f>SUM(I325:I325)</f>
        <v>2000</v>
      </c>
      <c r="J324" s="136">
        <f t="shared" si="17"/>
        <v>2000</v>
      </c>
      <c r="K324" s="32">
        <f>SUM(K325:K325)</f>
        <v>0</v>
      </c>
      <c r="L324" s="61">
        <f>SUM(L325:L325)</f>
        <v>0</v>
      </c>
      <c r="M324" s="139">
        <f t="shared" si="18"/>
        <v>0.01</v>
      </c>
    </row>
    <row r="325" spans="1:13" s="16" customFormat="1" ht="12.75">
      <c r="A325" s="36"/>
      <c r="B325" s="36"/>
      <c r="C325" s="39" t="s">
        <v>109</v>
      </c>
      <c r="D325" s="11">
        <v>200000</v>
      </c>
      <c r="E325" s="11">
        <v>200000</v>
      </c>
      <c r="F325" s="11">
        <f t="shared" si="16"/>
        <v>200000</v>
      </c>
      <c r="G325" s="11"/>
      <c r="H325" s="29"/>
      <c r="I325" s="165">
        <v>2000</v>
      </c>
      <c r="J325" s="68">
        <f t="shared" si="17"/>
        <v>2000</v>
      </c>
      <c r="K325" s="11"/>
      <c r="L325" s="29"/>
      <c r="M325" s="137">
        <f t="shared" si="18"/>
        <v>0.01</v>
      </c>
    </row>
    <row r="326" spans="1:13" s="16" customFormat="1" ht="12.75">
      <c r="A326" s="36"/>
      <c r="B326" s="36">
        <v>85149</v>
      </c>
      <c r="C326" s="41" t="s">
        <v>110</v>
      </c>
      <c r="D326" s="32">
        <f>SUM(D327:D330)</f>
        <v>493500</v>
      </c>
      <c r="E326" s="32">
        <f>SUM(E327:E330)</f>
        <v>493500</v>
      </c>
      <c r="F326" s="32">
        <f t="shared" si="16"/>
        <v>493500</v>
      </c>
      <c r="G326" s="32">
        <f>SUM(G327:G330)</f>
        <v>0</v>
      </c>
      <c r="H326" s="61">
        <f>SUM(H327:H330)</f>
        <v>0</v>
      </c>
      <c r="I326" s="164">
        <f>SUM(I327:I330)</f>
        <v>168000</v>
      </c>
      <c r="J326" s="136">
        <f t="shared" si="17"/>
        <v>168000</v>
      </c>
      <c r="K326" s="32">
        <f>SUM(K327:K330)</f>
        <v>0</v>
      </c>
      <c r="L326" s="61">
        <f>SUM(L327:L330)</f>
        <v>0</v>
      </c>
      <c r="M326" s="139">
        <f t="shared" si="18"/>
        <v>0.3404255319148936</v>
      </c>
    </row>
    <row r="327" spans="1:13" s="16" customFormat="1" ht="25.5">
      <c r="A327" s="36"/>
      <c r="B327" s="36"/>
      <c r="C327" s="39" t="s">
        <v>111</v>
      </c>
      <c r="D327" s="11">
        <v>350000</v>
      </c>
      <c r="E327" s="11">
        <v>350000</v>
      </c>
      <c r="F327" s="11">
        <f t="shared" si="16"/>
        <v>350000</v>
      </c>
      <c r="G327" s="11"/>
      <c r="H327" s="29"/>
      <c r="I327" s="165">
        <v>168000</v>
      </c>
      <c r="J327" s="68">
        <f t="shared" si="17"/>
        <v>168000</v>
      </c>
      <c r="K327" s="11"/>
      <c r="L327" s="29"/>
      <c r="M327" s="137">
        <f t="shared" si="18"/>
        <v>0.48</v>
      </c>
    </row>
    <row r="328" spans="1:13" s="16" customFormat="1" ht="12.75">
      <c r="A328" s="36"/>
      <c r="B328" s="36"/>
      <c r="C328" s="39" t="s">
        <v>448</v>
      </c>
      <c r="D328" s="11">
        <v>120000</v>
      </c>
      <c r="E328" s="11">
        <v>120000</v>
      </c>
      <c r="F328" s="11">
        <f t="shared" si="16"/>
        <v>120000</v>
      </c>
      <c r="G328" s="11"/>
      <c r="H328" s="29"/>
      <c r="I328" s="165"/>
      <c r="J328" s="68">
        <f t="shared" si="17"/>
        <v>0</v>
      </c>
      <c r="K328" s="11"/>
      <c r="L328" s="29"/>
      <c r="M328" s="137">
        <f t="shared" si="18"/>
        <v>0</v>
      </c>
    </row>
    <row r="329" spans="1:13" s="16" customFormat="1" ht="38.25">
      <c r="A329" s="36"/>
      <c r="B329" s="36"/>
      <c r="C329" s="39" t="s">
        <v>447</v>
      </c>
      <c r="D329" s="11">
        <v>20000</v>
      </c>
      <c r="E329" s="11">
        <v>20000</v>
      </c>
      <c r="F329" s="11">
        <f t="shared" si="16"/>
        <v>20000</v>
      </c>
      <c r="G329" s="11"/>
      <c r="H329" s="29"/>
      <c r="I329" s="165"/>
      <c r="J329" s="68">
        <f t="shared" si="17"/>
        <v>0</v>
      </c>
      <c r="K329" s="11"/>
      <c r="L329" s="29"/>
      <c r="M329" s="137">
        <f t="shared" si="18"/>
        <v>0</v>
      </c>
    </row>
    <row r="330" spans="1:13" s="35" customFormat="1" ht="38.25">
      <c r="A330" s="36"/>
      <c r="B330" s="36"/>
      <c r="C330" s="39" t="s">
        <v>449</v>
      </c>
      <c r="D330" s="11">
        <v>3500</v>
      </c>
      <c r="E330" s="11">
        <v>3500</v>
      </c>
      <c r="F330" s="11">
        <f t="shared" si="16"/>
        <v>3500</v>
      </c>
      <c r="G330" s="11"/>
      <c r="H330" s="29"/>
      <c r="I330" s="165"/>
      <c r="J330" s="68">
        <f t="shared" si="17"/>
        <v>0</v>
      </c>
      <c r="K330" s="11"/>
      <c r="L330" s="29"/>
      <c r="M330" s="137">
        <f t="shared" si="18"/>
        <v>0</v>
      </c>
    </row>
    <row r="331" spans="1:13" s="16" customFormat="1" ht="12.75">
      <c r="A331" s="36"/>
      <c r="B331" s="36">
        <v>85154</v>
      </c>
      <c r="C331" s="41" t="s">
        <v>311</v>
      </c>
      <c r="D331" s="32">
        <f>D332</f>
        <v>1752500</v>
      </c>
      <c r="E331" s="32">
        <f>E332</f>
        <v>2183070</v>
      </c>
      <c r="F331" s="32">
        <f t="shared" si="16"/>
        <v>2183070</v>
      </c>
      <c r="G331" s="32">
        <f>G332</f>
        <v>0</v>
      </c>
      <c r="H331" s="61">
        <f>H332</f>
        <v>0</v>
      </c>
      <c r="I331" s="164">
        <f>I332</f>
        <v>564436</v>
      </c>
      <c r="J331" s="136">
        <f t="shared" si="17"/>
        <v>564436</v>
      </c>
      <c r="K331" s="32">
        <f>K332</f>
        <v>0</v>
      </c>
      <c r="L331" s="61">
        <f>L332</f>
        <v>0</v>
      </c>
      <c r="M331" s="139">
        <f t="shared" si="18"/>
        <v>0.25855148941628076</v>
      </c>
    </row>
    <row r="332" spans="1:13" s="16" customFormat="1" ht="38.25">
      <c r="A332" s="15"/>
      <c r="B332" s="15"/>
      <c r="C332" s="39" t="s">
        <v>443</v>
      </c>
      <c r="D332" s="11">
        <v>1752500</v>
      </c>
      <c r="E332" s="11">
        <v>2183070</v>
      </c>
      <c r="F332" s="11">
        <f aca="true" t="shared" si="19" ref="F332:F395">E332-H332</f>
        <v>2183070</v>
      </c>
      <c r="G332" s="11"/>
      <c r="H332" s="29"/>
      <c r="I332" s="165">
        <v>564436</v>
      </c>
      <c r="J332" s="68">
        <f aca="true" t="shared" si="20" ref="J332:J395">I332-L332</f>
        <v>564436</v>
      </c>
      <c r="K332" s="11"/>
      <c r="L332" s="29"/>
      <c r="M332" s="137">
        <f aca="true" t="shared" si="21" ref="M332:M395">I332/E332</f>
        <v>0.25855148941628076</v>
      </c>
    </row>
    <row r="333" spans="1:13" s="16" customFormat="1" ht="38.25">
      <c r="A333" s="15"/>
      <c r="B333" s="36">
        <v>85156</v>
      </c>
      <c r="C333" s="41" t="s">
        <v>312</v>
      </c>
      <c r="D333" s="32">
        <f>D334+D335</f>
        <v>2413000</v>
      </c>
      <c r="E333" s="32">
        <f>E334+E335</f>
        <v>2603000</v>
      </c>
      <c r="F333" s="32">
        <f t="shared" si="19"/>
        <v>2603000</v>
      </c>
      <c r="G333" s="32">
        <f>G334+G335</f>
        <v>0</v>
      </c>
      <c r="H333" s="61">
        <f>H334+H335</f>
        <v>0</v>
      </c>
      <c r="I333" s="164">
        <f>I334+I335</f>
        <v>1621788</v>
      </c>
      <c r="J333" s="136">
        <f t="shared" si="20"/>
        <v>1621788</v>
      </c>
      <c r="K333" s="32">
        <f>K334+K335</f>
        <v>0</v>
      </c>
      <c r="L333" s="61">
        <f>L334+L335</f>
        <v>0</v>
      </c>
      <c r="M333" s="139">
        <f t="shared" si="21"/>
        <v>0.6230457164809835</v>
      </c>
    </row>
    <row r="334" spans="1:13" s="16" customFormat="1" ht="51">
      <c r="A334" s="15"/>
      <c r="B334" s="15"/>
      <c r="C334" s="38" t="s">
        <v>402</v>
      </c>
      <c r="D334" s="11">
        <v>13000</v>
      </c>
      <c r="E334" s="11">
        <v>13000</v>
      </c>
      <c r="F334" s="11">
        <f t="shared" si="19"/>
        <v>13000</v>
      </c>
      <c r="G334" s="11"/>
      <c r="H334" s="29"/>
      <c r="I334" s="165">
        <v>5346</v>
      </c>
      <c r="J334" s="68">
        <f t="shared" si="20"/>
        <v>5346</v>
      </c>
      <c r="K334" s="11"/>
      <c r="L334" s="29"/>
      <c r="M334" s="137">
        <f t="shared" si="21"/>
        <v>0.41123076923076923</v>
      </c>
    </row>
    <row r="335" spans="1:13" s="35" customFormat="1" ht="51">
      <c r="A335" s="15"/>
      <c r="B335" s="15"/>
      <c r="C335" s="38" t="s">
        <v>403</v>
      </c>
      <c r="D335" s="11">
        <v>2400000</v>
      </c>
      <c r="E335" s="11">
        <v>2590000</v>
      </c>
      <c r="F335" s="11">
        <f t="shared" si="19"/>
        <v>2590000</v>
      </c>
      <c r="G335" s="11"/>
      <c r="H335" s="29"/>
      <c r="I335" s="165">
        <v>1616442</v>
      </c>
      <c r="J335" s="68">
        <f t="shared" si="20"/>
        <v>1616442</v>
      </c>
      <c r="K335" s="11"/>
      <c r="L335" s="29"/>
      <c r="M335" s="137">
        <f t="shared" si="21"/>
        <v>0.6241088803088803</v>
      </c>
    </row>
    <row r="336" spans="1:13" s="16" customFormat="1" ht="21.75" customHeight="1">
      <c r="A336" s="18">
        <v>852</v>
      </c>
      <c r="B336" s="18"/>
      <c r="C336" s="19" t="s">
        <v>112</v>
      </c>
      <c r="D336" s="19">
        <f>D337+D344+D350+D355+D357+D361+D363+D366+D368+D371+D373+D380+D382+D384+D387</f>
        <v>26238400</v>
      </c>
      <c r="E336" s="19">
        <f>E337+E344+E350+E355+E357+E361+E363+E366+E368+E371+E373+E380+E382+E384+E387</f>
        <v>37512614</v>
      </c>
      <c r="F336" s="19">
        <f t="shared" si="19"/>
        <v>37305205</v>
      </c>
      <c r="G336" s="19">
        <f>G337+G344+G350+G355+G357+G361+G363+G366+G368+G371+G373+G380+G382+G384+G387</f>
        <v>9203928</v>
      </c>
      <c r="H336" s="69">
        <f>H337+H344+H350+H355+H357+H361+H363+H366+H368+H371+H373+H380+H382+H384+H387</f>
        <v>207409</v>
      </c>
      <c r="I336" s="163">
        <f>I337+I344+I350+I355+I357+I361+I363+I366+I368+I371+I373+I380+I382+I384+I387</f>
        <v>14125856</v>
      </c>
      <c r="J336" s="131">
        <f t="shared" si="20"/>
        <v>14040381</v>
      </c>
      <c r="K336" s="19">
        <f>K337+K344+K350+K355+K357+K361+K363+K366+K368+K371+K373+K380+K382+K384+K387</f>
        <v>4495423</v>
      </c>
      <c r="L336" s="69">
        <f>L337+L344+L350+L355+L357+L361+L363+L366+L368+L371+L373+L380+L382+L384+L387</f>
        <v>85475</v>
      </c>
      <c r="M336" s="70">
        <f t="shared" si="21"/>
        <v>0.3765628276397907</v>
      </c>
    </row>
    <row r="337" spans="1:13" s="16" customFormat="1" ht="12.75">
      <c r="A337" s="36"/>
      <c r="B337" s="36">
        <v>85201</v>
      </c>
      <c r="C337" s="41" t="s">
        <v>313</v>
      </c>
      <c r="D337" s="32">
        <f>SUM(D338:D343)</f>
        <v>3112000</v>
      </c>
      <c r="E337" s="32">
        <f>SUM(E338:E343)</f>
        <v>3112000</v>
      </c>
      <c r="F337" s="32">
        <f t="shared" si="19"/>
        <v>3112000</v>
      </c>
      <c r="G337" s="32">
        <f>SUM(G338:G343)</f>
        <v>2251094</v>
      </c>
      <c r="H337" s="61">
        <f>SUM(H338:H343)</f>
        <v>0</v>
      </c>
      <c r="I337" s="164">
        <f>SUM(I338:I343)</f>
        <v>1472185</v>
      </c>
      <c r="J337" s="136">
        <f t="shared" si="20"/>
        <v>1472185</v>
      </c>
      <c r="K337" s="32">
        <f>SUM(K338:K343)</f>
        <v>1117103</v>
      </c>
      <c r="L337" s="61">
        <f>SUM(L338:L343)</f>
        <v>0</v>
      </c>
      <c r="M337" s="139">
        <f t="shared" si="21"/>
        <v>0.4730671593830334</v>
      </c>
    </row>
    <row r="338" spans="1:13" s="16" customFormat="1" ht="12.75">
      <c r="A338" s="15"/>
      <c r="B338" s="15"/>
      <c r="C338" s="40" t="s">
        <v>37</v>
      </c>
      <c r="D338" s="11">
        <v>500000</v>
      </c>
      <c r="E338" s="11">
        <v>500000</v>
      </c>
      <c r="F338" s="11">
        <f t="shared" si="19"/>
        <v>500000</v>
      </c>
      <c r="G338" s="11">
        <v>345000</v>
      </c>
      <c r="H338" s="29"/>
      <c r="I338" s="165">
        <v>242670</v>
      </c>
      <c r="J338" s="68">
        <f t="shared" si="20"/>
        <v>242670</v>
      </c>
      <c r="K338" s="11">
        <v>174776</v>
      </c>
      <c r="L338" s="29"/>
      <c r="M338" s="137">
        <f t="shared" si="21"/>
        <v>0.48534</v>
      </c>
    </row>
    <row r="339" spans="1:13" s="16" customFormat="1" ht="38.25">
      <c r="A339" s="15"/>
      <c r="B339" s="15"/>
      <c r="C339" s="40" t="s">
        <v>38</v>
      </c>
      <c r="D339" s="11">
        <v>503000</v>
      </c>
      <c r="E339" s="11">
        <v>503000</v>
      </c>
      <c r="F339" s="11">
        <f t="shared" si="19"/>
        <v>503000</v>
      </c>
      <c r="G339" s="11">
        <v>408000</v>
      </c>
      <c r="H339" s="29"/>
      <c r="I339" s="165">
        <v>255029</v>
      </c>
      <c r="J339" s="68">
        <f t="shared" si="20"/>
        <v>255029</v>
      </c>
      <c r="K339" s="11">
        <v>209550</v>
      </c>
      <c r="L339" s="29"/>
      <c r="M339" s="137">
        <f t="shared" si="21"/>
        <v>0.5070159045725646</v>
      </c>
    </row>
    <row r="340" spans="1:13" s="16" customFormat="1" ht="12.75">
      <c r="A340" s="15"/>
      <c r="B340" s="15"/>
      <c r="C340" s="40" t="s">
        <v>450</v>
      </c>
      <c r="D340" s="11">
        <v>950000</v>
      </c>
      <c r="E340" s="11">
        <v>939000</v>
      </c>
      <c r="F340" s="11">
        <f t="shared" si="19"/>
        <v>939000</v>
      </c>
      <c r="G340" s="11">
        <v>738094</v>
      </c>
      <c r="H340" s="29"/>
      <c r="I340" s="165">
        <v>459334</v>
      </c>
      <c r="J340" s="68">
        <f t="shared" si="20"/>
        <v>459334</v>
      </c>
      <c r="K340" s="11">
        <v>359061</v>
      </c>
      <c r="L340" s="29"/>
      <c r="M340" s="137">
        <f t="shared" si="21"/>
        <v>0.48917358892438767</v>
      </c>
    </row>
    <row r="341" spans="1:13" s="35" customFormat="1" ht="38.25">
      <c r="A341" s="15"/>
      <c r="B341" s="15"/>
      <c r="C341" s="40" t="s">
        <v>451</v>
      </c>
      <c r="D341" s="11">
        <v>1019000</v>
      </c>
      <c r="E341" s="11">
        <v>1005000</v>
      </c>
      <c r="F341" s="11">
        <f t="shared" si="19"/>
        <v>1005000</v>
      </c>
      <c r="G341" s="11">
        <v>760000</v>
      </c>
      <c r="H341" s="29"/>
      <c r="I341" s="165">
        <v>489811</v>
      </c>
      <c r="J341" s="68">
        <f t="shared" si="20"/>
        <v>489811</v>
      </c>
      <c r="K341" s="11">
        <v>373716</v>
      </c>
      <c r="L341" s="29"/>
      <c r="M341" s="137">
        <f t="shared" si="21"/>
        <v>0.4873741293532338</v>
      </c>
    </row>
    <row r="342" spans="1:13" s="35" customFormat="1" ht="12.75">
      <c r="A342" s="15"/>
      <c r="B342" s="15"/>
      <c r="C342" s="40" t="s">
        <v>175</v>
      </c>
      <c r="D342" s="11"/>
      <c r="E342" s="11">
        <v>25000</v>
      </c>
      <c r="F342" s="11">
        <f t="shared" si="19"/>
        <v>25000</v>
      </c>
      <c r="G342" s="11"/>
      <c r="H342" s="29"/>
      <c r="I342" s="165"/>
      <c r="J342" s="68">
        <f t="shared" si="20"/>
        <v>0</v>
      </c>
      <c r="K342" s="11"/>
      <c r="L342" s="29"/>
      <c r="M342" s="137">
        <f t="shared" si="21"/>
        <v>0</v>
      </c>
    </row>
    <row r="343" spans="1:13" s="35" customFormat="1" ht="63.75">
      <c r="A343" s="15"/>
      <c r="B343" s="15"/>
      <c r="C343" s="39" t="s">
        <v>426</v>
      </c>
      <c r="D343" s="11">
        <v>140000</v>
      </c>
      <c r="E343" s="11">
        <v>140000</v>
      </c>
      <c r="F343" s="11">
        <f t="shared" si="19"/>
        <v>140000</v>
      </c>
      <c r="G343" s="11"/>
      <c r="H343" s="29"/>
      <c r="I343" s="165">
        <v>25341</v>
      </c>
      <c r="J343" s="68">
        <f t="shared" si="20"/>
        <v>25341</v>
      </c>
      <c r="K343" s="11"/>
      <c r="L343" s="29"/>
      <c r="M343" s="137">
        <f t="shared" si="21"/>
        <v>0.18100714285714287</v>
      </c>
    </row>
    <row r="344" spans="1:13" s="35" customFormat="1" ht="12.75">
      <c r="A344" s="36"/>
      <c r="B344" s="36">
        <v>85202</v>
      </c>
      <c r="C344" s="41" t="s">
        <v>314</v>
      </c>
      <c r="D344" s="32">
        <f>SUM(D345:D349)</f>
        <v>4662200</v>
      </c>
      <c r="E344" s="32">
        <f>SUM(E345:E349)</f>
        <v>4723612</v>
      </c>
      <c r="F344" s="32">
        <f t="shared" si="19"/>
        <v>4709112</v>
      </c>
      <c r="G344" s="32">
        <f>SUM(G345:G349)</f>
        <v>2535900</v>
      </c>
      <c r="H344" s="61">
        <f>SUM(H345:H349)</f>
        <v>14500</v>
      </c>
      <c r="I344" s="164">
        <f>SUM(I345:I349)</f>
        <v>2377940</v>
      </c>
      <c r="J344" s="136">
        <f t="shared" si="20"/>
        <v>2377940</v>
      </c>
      <c r="K344" s="32">
        <f>SUM(K345:K349)</f>
        <v>1212525</v>
      </c>
      <c r="L344" s="61">
        <f>SUM(L345:L349)</f>
        <v>0</v>
      </c>
      <c r="M344" s="139">
        <f t="shared" si="21"/>
        <v>0.5034156065316119</v>
      </c>
    </row>
    <row r="345" spans="1:13" s="35" customFormat="1" ht="12.75">
      <c r="A345" s="36"/>
      <c r="B345" s="36"/>
      <c r="C345" s="40" t="s">
        <v>453</v>
      </c>
      <c r="D345" s="11">
        <v>968000</v>
      </c>
      <c r="E345" s="11">
        <v>991500</v>
      </c>
      <c r="F345" s="11">
        <f t="shared" si="19"/>
        <v>991500</v>
      </c>
      <c r="G345" s="11">
        <v>763500</v>
      </c>
      <c r="H345" s="29"/>
      <c r="I345" s="165">
        <v>544505</v>
      </c>
      <c r="J345" s="68">
        <f t="shared" si="20"/>
        <v>544505</v>
      </c>
      <c r="K345" s="11">
        <v>407380</v>
      </c>
      <c r="L345" s="29"/>
      <c r="M345" s="137">
        <f t="shared" si="21"/>
        <v>0.5491729702471003</v>
      </c>
    </row>
    <row r="346" spans="1:13" s="35" customFormat="1" ht="25.5">
      <c r="A346" s="15"/>
      <c r="B346" s="15"/>
      <c r="C346" s="40" t="s">
        <v>178</v>
      </c>
      <c r="D346" s="11">
        <v>1045200</v>
      </c>
      <c r="E346" s="11">
        <v>1030700</v>
      </c>
      <c r="F346" s="11">
        <f t="shared" si="19"/>
        <v>1030700</v>
      </c>
      <c r="G346" s="11">
        <v>38600</v>
      </c>
      <c r="H346" s="29"/>
      <c r="I346" s="165">
        <v>533000</v>
      </c>
      <c r="J346" s="68">
        <f t="shared" si="20"/>
        <v>533000</v>
      </c>
      <c r="K346" s="11">
        <v>20217</v>
      </c>
      <c r="L346" s="29"/>
      <c r="M346" s="137">
        <f t="shared" si="21"/>
        <v>0.5171242844668672</v>
      </c>
    </row>
    <row r="347" spans="1:13" s="35" customFormat="1" ht="51">
      <c r="A347" s="15"/>
      <c r="B347" s="15"/>
      <c r="C347" s="58" t="s">
        <v>179</v>
      </c>
      <c r="D347" s="11">
        <v>1954080</v>
      </c>
      <c r="E347" s="11">
        <v>1978224</v>
      </c>
      <c r="F347" s="11">
        <f t="shared" si="19"/>
        <v>1978224</v>
      </c>
      <c r="G347" s="11">
        <v>1733800</v>
      </c>
      <c r="H347" s="29"/>
      <c r="I347" s="165">
        <v>956494</v>
      </c>
      <c r="J347" s="68">
        <f t="shared" si="20"/>
        <v>956494</v>
      </c>
      <c r="K347" s="11">
        <v>784928</v>
      </c>
      <c r="L347" s="29"/>
      <c r="M347" s="137">
        <f t="shared" si="21"/>
        <v>0.4835114729171216</v>
      </c>
    </row>
    <row r="348" spans="1:13" s="35" customFormat="1" ht="25.5">
      <c r="A348" s="15"/>
      <c r="B348" s="15"/>
      <c r="C348" s="40" t="s">
        <v>180</v>
      </c>
      <c r="D348" s="11"/>
      <c r="E348" s="11">
        <v>14500</v>
      </c>
      <c r="F348" s="11">
        <f t="shared" si="19"/>
        <v>0</v>
      </c>
      <c r="G348" s="11"/>
      <c r="H348" s="29">
        <v>14500</v>
      </c>
      <c r="I348" s="165"/>
      <c r="J348" s="68">
        <f t="shared" si="20"/>
        <v>0</v>
      </c>
      <c r="K348" s="11"/>
      <c r="L348" s="29"/>
      <c r="M348" s="137">
        <f t="shared" si="21"/>
        <v>0</v>
      </c>
    </row>
    <row r="349" spans="1:13" s="16" customFormat="1" ht="51">
      <c r="A349" s="15"/>
      <c r="B349" s="15"/>
      <c r="C349" s="58" t="s">
        <v>487</v>
      </c>
      <c r="D349" s="11">
        <v>694920</v>
      </c>
      <c r="E349" s="11">
        <v>708688</v>
      </c>
      <c r="F349" s="11">
        <f t="shared" si="19"/>
        <v>708688</v>
      </c>
      <c r="G349" s="11"/>
      <c r="H349" s="29"/>
      <c r="I349" s="165">
        <v>343941</v>
      </c>
      <c r="J349" s="68">
        <f t="shared" si="20"/>
        <v>343941</v>
      </c>
      <c r="K349" s="11"/>
      <c r="L349" s="29"/>
      <c r="M349" s="137">
        <f t="shared" si="21"/>
        <v>0.4853207617456483</v>
      </c>
    </row>
    <row r="350" spans="1:13" s="35" customFormat="1" ht="12.75">
      <c r="A350" s="36"/>
      <c r="B350" s="36">
        <v>85203</v>
      </c>
      <c r="C350" s="41" t="s">
        <v>315</v>
      </c>
      <c r="D350" s="32">
        <f>SUM(D351:D354)</f>
        <v>317800</v>
      </c>
      <c r="E350" s="32">
        <f>SUM(E351:E354)</f>
        <v>475860</v>
      </c>
      <c r="F350" s="32">
        <f t="shared" si="19"/>
        <v>475860</v>
      </c>
      <c r="G350" s="32">
        <f>SUM(G351:G354)</f>
        <v>217710</v>
      </c>
      <c r="H350" s="61">
        <f>SUM(H351:H354)</f>
        <v>0</v>
      </c>
      <c r="I350" s="164">
        <f>SUM(I351:I354)</f>
        <v>125670</v>
      </c>
      <c r="J350" s="136">
        <f t="shared" si="20"/>
        <v>125670</v>
      </c>
      <c r="K350" s="32">
        <f>SUM(K351:K354)</f>
        <v>106435</v>
      </c>
      <c r="L350" s="61">
        <f>SUM(L351:L354)</f>
        <v>0</v>
      </c>
      <c r="M350" s="139">
        <f t="shared" si="21"/>
        <v>0.26409027865338547</v>
      </c>
    </row>
    <row r="351" spans="1:13" s="16" customFormat="1" ht="25.5">
      <c r="A351" s="15"/>
      <c r="B351" s="15"/>
      <c r="C351" s="40" t="s">
        <v>454</v>
      </c>
      <c r="D351" s="11">
        <v>24000</v>
      </c>
      <c r="E351" s="11">
        <v>24000</v>
      </c>
      <c r="F351" s="11">
        <f t="shared" si="19"/>
        <v>24000</v>
      </c>
      <c r="G351" s="11"/>
      <c r="H351" s="29"/>
      <c r="I351" s="165">
        <v>6707</v>
      </c>
      <c r="J351" s="68">
        <f t="shared" si="20"/>
        <v>6707</v>
      </c>
      <c r="K351" s="11"/>
      <c r="L351" s="29"/>
      <c r="M351" s="137">
        <f t="shared" si="21"/>
        <v>0.2794583333333333</v>
      </c>
    </row>
    <row r="352" spans="1:13" s="16" customFormat="1" ht="76.5">
      <c r="A352" s="15"/>
      <c r="B352" s="15"/>
      <c r="C352" s="40" t="s">
        <v>176</v>
      </c>
      <c r="D352" s="11">
        <v>229000</v>
      </c>
      <c r="E352" s="11">
        <v>280860</v>
      </c>
      <c r="F352" s="11">
        <f t="shared" si="19"/>
        <v>280860</v>
      </c>
      <c r="G352" s="11">
        <v>217710</v>
      </c>
      <c r="H352" s="29"/>
      <c r="I352" s="165">
        <v>118963</v>
      </c>
      <c r="J352" s="68">
        <f t="shared" si="20"/>
        <v>118963</v>
      </c>
      <c r="K352" s="11">
        <v>106435</v>
      </c>
      <c r="L352" s="29"/>
      <c r="M352" s="137">
        <f t="shared" si="21"/>
        <v>0.42356690165918964</v>
      </c>
    </row>
    <row r="353" spans="1:13" s="35" customFormat="1" ht="76.5">
      <c r="A353" s="15"/>
      <c r="B353" s="15"/>
      <c r="C353" s="40" t="s">
        <v>177</v>
      </c>
      <c r="D353" s="11"/>
      <c r="E353" s="11">
        <v>106200</v>
      </c>
      <c r="F353" s="11">
        <f t="shared" si="19"/>
        <v>106200</v>
      </c>
      <c r="G353" s="11"/>
      <c r="H353" s="29"/>
      <c r="I353" s="165"/>
      <c r="J353" s="68">
        <f t="shared" si="20"/>
        <v>0</v>
      </c>
      <c r="K353" s="11"/>
      <c r="L353" s="29"/>
      <c r="M353" s="137">
        <f t="shared" si="21"/>
        <v>0</v>
      </c>
    </row>
    <row r="354" spans="1:13" s="16" customFormat="1" ht="25.5">
      <c r="A354" s="15"/>
      <c r="B354" s="15"/>
      <c r="C354" s="40" t="s">
        <v>452</v>
      </c>
      <c r="D354" s="11">
        <v>64800</v>
      </c>
      <c r="E354" s="11">
        <v>64800</v>
      </c>
      <c r="F354" s="11">
        <f t="shared" si="19"/>
        <v>64800</v>
      </c>
      <c r="G354" s="11"/>
      <c r="H354" s="29"/>
      <c r="I354" s="165"/>
      <c r="J354" s="68">
        <f t="shared" si="20"/>
        <v>0</v>
      </c>
      <c r="K354" s="11"/>
      <c r="L354" s="29"/>
      <c r="M354" s="137">
        <f t="shared" si="21"/>
        <v>0</v>
      </c>
    </row>
    <row r="355" spans="1:13" s="16" customFormat="1" ht="12.75">
      <c r="A355" s="15"/>
      <c r="B355" s="36">
        <v>85204</v>
      </c>
      <c r="C355" s="59" t="s">
        <v>316</v>
      </c>
      <c r="D355" s="32">
        <f>D356</f>
        <v>2290000</v>
      </c>
      <c r="E355" s="32">
        <f>E356</f>
        <v>2563714</v>
      </c>
      <c r="F355" s="32">
        <f t="shared" si="19"/>
        <v>2563714</v>
      </c>
      <c r="G355" s="32">
        <f>G356</f>
        <v>19000</v>
      </c>
      <c r="H355" s="61">
        <f>H356</f>
        <v>0</v>
      </c>
      <c r="I355" s="164">
        <f>I356</f>
        <v>957783</v>
      </c>
      <c r="J355" s="136">
        <f t="shared" si="20"/>
        <v>957783</v>
      </c>
      <c r="K355" s="32">
        <f>K356</f>
        <v>3821</v>
      </c>
      <c r="L355" s="61">
        <f>L356</f>
        <v>0</v>
      </c>
      <c r="M355" s="139">
        <f t="shared" si="21"/>
        <v>0.37359198412927497</v>
      </c>
    </row>
    <row r="356" spans="1:13" s="16" customFormat="1" ht="12.75">
      <c r="A356" s="15"/>
      <c r="B356" s="15"/>
      <c r="C356" s="38" t="s">
        <v>192</v>
      </c>
      <c r="D356" s="11">
        <v>2290000</v>
      </c>
      <c r="E356" s="11">
        <v>2563714</v>
      </c>
      <c r="F356" s="11">
        <f t="shared" si="19"/>
        <v>2563714</v>
      </c>
      <c r="G356" s="11">
        <v>19000</v>
      </c>
      <c r="H356" s="29"/>
      <c r="I356" s="165">
        <v>957783</v>
      </c>
      <c r="J356" s="68">
        <f t="shared" si="20"/>
        <v>957783</v>
      </c>
      <c r="K356" s="11">
        <v>3821</v>
      </c>
      <c r="L356" s="29"/>
      <c r="M356" s="137">
        <f t="shared" si="21"/>
        <v>0.37359198412927497</v>
      </c>
    </row>
    <row r="357" spans="1:13" s="16" customFormat="1" ht="38.25">
      <c r="A357" s="15"/>
      <c r="B357" s="36">
        <v>85212</v>
      </c>
      <c r="C357" s="59" t="s">
        <v>113</v>
      </c>
      <c r="D357" s="32">
        <f>SUM(D358:D360)</f>
        <v>0</v>
      </c>
      <c r="E357" s="32">
        <f>SUM(E358:E360)</f>
        <v>10645534</v>
      </c>
      <c r="F357" s="32">
        <f t="shared" si="19"/>
        <v>10600225</v>
      </c>
      <c r="G357" s="32">
        <f>SUM(G358:G360)</f>
        <v>187124</v>
      </c>
      <c r="H357" s="61">
        <f>SUM(H358:H360)</f>
        <v>45309</v>
      </c>
      <c r="I357" s="164">
        <f>SUM(I358:I360)</f>
        <v>1858883</v>
      </c>
      <c r="J357" s="136">
        <f t="shared" si="20"/>
        <v>1821159</v>
      </c>
      <c r="K357" s="32">
        <f>SUM(K358:K360)</f>
        <v>30969</v>
      </c>
      <c r="L357" s="61">
        <f>SUM(L358:L360)</f>
        <v>37724</v>
      </c>
      <c r="M357" s="139">
        <f t="shared" si="21"/>
        <v>0.1746162287396762</v>
      </c>
    </row>
    <row r="358" spans="1:13" s="16" customFormat="1" ht="63.75">
      <c r="A358" s="15"/>
      <c r="B358" s="15"/>
      <c r="C358" s="38" t="s">
        <v>114</v>
      </c>
      <c r="D358" s="11"/>
      <c r="E358" s="11">
        <v>10575180</v>
      </c>
      <c r="F358" s="11">
        <f t="shared" si="19"/>
        <v>10575180</v>
      </c>
      <c r="G358" s="11">
        <v>187124</v>
      </c>
      <c r="H358" s="29"/>
      <c r="I358" s="165">
        <v>1816855</v>
      </c>
      <c r="J358" s="68">
        <f t="shared" si="20"/>
        <v>1816855</v>
      </c>
      <c r="K358" s="11">
        <v>30969</v>
      </c>
      <c r="L358" s="29"/>
      <c r="M358" s="137">
        <f t="shared" si="21"/>
        <v>0.1718036950671289</v>
      </c>
    </row>
    <row r="359" spans="1:13" s="16" customFormat="1" ht="76.5">
      <c r="A359" s="15"/>
      <c r="B359" s="15"/>
      <c r="C359" s="38" t="s">
        <v>511</v>
      </c>
      <c r="D359" s="11"/>
      <c r="E359" s="11">
        <v>45309</v>
      </c>
      <c r="F359" s="11">
        <f t="shared" si="19"/>
        <v>0</v>
      </c>
      <c r="G359" s="11"/>
      <c r="H359" s="29">
        <v>45309</v>
      </c>
      <c r="I359" s="165">
        <v>37724</v>
      </c>
      <c r="J359" s="68">
        <f t="shared" si="20"/>
        <v>0</v>
      </c>
      <c r="K359" s="11"/>
      <c r="L359" s="29">
        <v>37724</v>
      </c>
      <c r="M359" s="137">
        <f t="shared" si="21"/>
        <v>0.8325939658787438</v>
      </c>
    </row>
    <row r="360" spans="1:13" s="16" customFormat="1" ht="76.5">
      <c r="A360" s="15"/>
      <c r="B360" s="15"/>
      <c r="C360" s="58" t="s">
        <v>181</v>
      </c>
      <c r="D360" s="11"/>
      <c r="E360" s="11">
        <v>25045</v>
      </c>
      <c r="F360" s="11">
        <f t="shared" si="19"/>
        <v>25045</v>
      </c>
      <c r="G360" s="11"/>
      <c r="H360" s="29"/>
      <c r="I360" s="165">
        <v>4304</v>
      </c>
      <c r="J360" s="68">
        <f t="shared" si="20"/>
        <v>4304</v>
      </c>
      <c r="K360" s="11"/>
      <c r="L360" s="29"/>
      <c r="M360" s="137">
        <f t="shared" si="21"/>
        <v>0.1718506687961669</v>
      </c>
    </row>
    <row r="361" spans="1:13" s="35" customFormat="1" ht="38.25">
      <c r="A361" s="36"/>
      <c r="B361" s="36">
        <v>85213</v>
      </c>
      <c r="C361" s="41" t="s">
        <v>374</v>
      </c>
      <c r="D361" s="32">
        <f>D362</f>
        <v>202000</v>
      </c>
      <c r="E361" s="32">
        <f>E362</f>
        <v>202000</v>
      </c>
      <c r="F361" s="32">
        <f t="shared" si="19"/>
        <v>202000</v>
      </c>
      <c r="G361" s="32">
        <f>G362</f>
        <v>0</v>
      </c>
      <c r="H361" s="61">
        <f>H362</f>
        <v>0</v>
      </c>
      <c r="I361" s="164">
        <f>I362</f>
        <v>51125</v>
      </c>
      <c r="J361" s="136">
        <f t="shared" si="20"/>
        <v>51125</v>
      </c>
      <c r="K361" s="32">
        <f>K362</f>
        <v>0</v>
      </c>
      <c r="L361" s="61">
        <f>L362</f>
        <v>0</v>
      </c>
      <c r="M361" s="139">
        <f t="shared" si="21"/>
        <v>0.2530940594059406</v>
      </c>
    </row>
    <row r="362" spans="1:13" s="16" customFormat="1" ht="51">
      <c r="A362" s="36"/>
      <c r="B362" s="36"/>
      <c r="C362" s="38" t="s">
        <v>514</v>
      </c>
      <c r="D362" s="11">
        <v>202000</v>
      </c>
      <c r="E362" s="11">
        <v>202000</v>
      </c>
      <c r="F362" s="11">
        <f t="shared" si="19"/>
        <v>202000</v>
      </c>
      <c r="G362" s="11"/>
      <c r="H362" s="29"/>
      <c r="I362" s="165">
        <v>51125</v>
      </c>
      <c r="J362" s="68">
        <f t="shared" si="20"/>
        <v>51125</v>
      </c>
      <c r="K362" s="11"/>
      <c r="L362" s="29"/>
      <c r="M362" s="137">
        <f t="shared" si="21"/>
        <v>0.2530940594059406</v>
      </c>
    </row>
    <row r="363" spans="1:13" s="16" customFormat="1" ht="25.5">
      <c r="A363" s="36"/>
      <c r="B363" s="36">
        <v>85214</v>
      </c>
      <c r="C363" s="41" t="s">
        <v>409</v>
      </c>
      <c r="D363" s="32">
        <f>D364+D365</f>
        <v>4325800</v>
      </c>
      <c r="E363" s="32">
        <f>E364+E365</f>
        <v>4632141</v>
      </c>
      <c r="F363" s="32">
        <f t="shared" si="19"/>
        <v>4632141</v>
      </c>
      <c r="G363" s="32">
        <f>G364+G365</f>
        <v>256900</v>
      </c>
      <c r="H363" s="61">
        <f>H364+H365</f>
        <v>0</v>
      </c>
      <c r="I363" s="164">
        <f>I364+I365</f>
        <v>1978036</v>
      </c>
      <c r="J363" s="136">
        <f t="shared" si="20"/>
        <v>1978036</v>
      </c>
      <c r="K363" s="32">
        <f>K364+K365</f>
        <v>90653</v>
      </c>
      <c r="L363" s="61">
        <f>L364+L365</f>
        <v>0</v>
      </c>
      <c r="M363" s="139">
        <f t="shared" si="21"/>
        <v>0.42702413419626045</v>
      </c>
    </row>
    <row r="364" spans="1:13" s="35" customFormat="1" ht="12.75">
      <c r="A364" s="36"/>
      <c r="B364" s="36"/>
      <c r="C364" s="39" t="s">
        <v>192</v>
      </c>
      <c r="D364" s="11">
        <v>1297800</v>
      </c>
      <c r="E364" s="11">
        <v>1497800</v>
      </c>
      <c r="F364" s="11">
        <f t="shared" si="19"/>
        <v>1497800</v>
      </c>
      <c r="G364" s="11"/>
      <c r="H364" s="29"/>
      <c r="I364" s="165">
        <v>780169</v>
      </c>
      <c r="J364" s="68">
        <f t="shared" si="20"/>
        <v>780169</v>
      </c>
      <c r="K364" s="11"/>
      <c r="L364" s="29"/>
      <c r="M364" s="137">
        <f t="shared" si="21"/>
        <v>0.5208766190412605</v>
      </c>
    </row>
    <row r="365" spans="1:13" s="16" customFormat="1" ht="51">
      <c r="A365" s="36"/>
      <c r="B365" s="36"/>
      <c r="C365" s="38" t="s">
        <v>514</v>
      </c>
      <c r="D365" s="11">
        <v>3028000</v>
      </c>
      <c r="E365" s="11">
        <v>3134341</v>
      </c>
      <c r="F365" s="11">
        <f t="shared" si="19"/>
        <v>3134341</v>
      </c>
      <c r="G365" s="11">
        <v>256900</v>
      </c>
      <c r="H365" s="29"/>
      <c r="I365" s="165">
        <v>1197867</v>
      </c>
      <c r="J365" s="68">
        <f t="shared" si="20"/>
        <v>1197867</v>
      </c>
      <c r="K365" s="11">
        <v>90653</v>
      </c>
      <c r="L365" s="29"/>
      <c r="M365" s="137">
        <f t="shared" si="21"/>
        <v>0.3821750728462538</v>
      </c>
    </row>
    <row r="366" spans="1:13" s="16" customFormat="1" ht="12.75">
      <c r="A366" s="36"/>
      <c r="B366" s="36">
        <v>85215</v>
      </c>
      <c r="C366" s="41" t="s">
        <v>318</v>
      </c>
      <c r="D366" s="32">
        <f>D367</f>
        <v>5200000</v>
      </c>
      <c r="E366" s="32">
        <f>E367</f>
        <v>5200000</v>
      </c>
      <c r="F366" s="32">
        <f t="shared" si="19"/>
        <v>5200000</v>
      </c>
      <c r="G366" s="32">
        <f>G367</f>
        <v>0</v>
      </c>
      <c r="H366" s="61">
        <f>H367</f>
        <v>0</v>
      </c>
      <c r="I366" s="164">
        <f>I367</f>
        <v>2368270</v>
      </c>
      <c r="J366" s="136">
        <f t="shared" si="20"/>
        <v>2368270</v>
      </c>
      <c r="K366" s="32">
        <f>K367</f>
        <v>0</v>
      </c>
      <c r="L366" s="61">
        <f>L367</f>
        <v>0</v>
      </c>
      <c r="M366" s="139">
        <f t="shared" si="21"/>
        <v>0.4554365384615385</v>
      </c>
    </row>
    <row r="367" spans="1:13" s="16" customFormat="1" ht="12.75">
      <c r="A367" s="36"/>
      <c r="B367" s="36"/>
      <c r="C367" s="39" t="s">
        <v>192</v>
      </c>
      <c r="D367" s="11">
        <v>5200000</v>
      </c>
      <c r="E367" s="11">
        <v>5200000</v>
      </c>
      <c r="F367" s="11">
        <f t="shared" si="19"/>
        <v>5200000</v>
      </c>
      <c r="G367" s="11"/>
      <c r="H367" s="29"/>
      <c r="I367" s="165">
        <v>2368270</v>
      </c>
      <c r="J367" s="68">
        <f t="shared" si="20"/>
        <v>2368270</v>
      </c>
      <c r="K367" s="11"/>
      <c r="L367" s="29"/>
      <c r="M367" s="137">
        <f t="shared" si="21"/>
        <v>0.4554365384615385</v>
      </c>
    </row>
    <row r="368" spans="1:13" s="16" customFormat="1" ht="25.5">
      <c r="A368" s="36"/>
      <c r="B368" s="36">
        <v>85216</v>
      </c>
      <c r="C368" s="59" t="s">
        <v>407</v>
      </c>
      <c r="D368" s="32">
        <f>SUM(D369:D370)</f>
        <v>373800</v>
      </c>
      <c r="E368" s="32">
        <f>SUM(E369:E370)</f>
        <v>48823</v>
      </c>
      <c r="F368" s="32">
        <f t="shared" si="19"/>
        <v>48823</v>
      </c>
      <c r="G368" s="32">
        <f>SUM(G369:G370)</f>
        <v>0</v>
      </c>
      <c r="H368" s="61">
        <f>SUM(H369:H370)</f>
        <v>0</v>
      </c>
      <c r="I368" s="164">
        <f>SUM(I369:I370)</f>
        <v>37088</v>
      </c>
      <c r="J368" s="136">
        <f t="shared" si="20"/>
        <v>37088</v>
      </c>
      <c r="K368" s="32">
        <f>SUM(K369:K370)</f>
        <v>0</v>
      </c>
      <c r="L368" s="61">
        <f>SUM(L369:L370)</f>
        <v>0</v>
      </c>
      <c r="M368" s="139">
        <f t="shared" si="21"/>
        <v>0.7596419720213834</v>
      </c>
    </row>
    <row r="369" spans="1:13" s="35" customFormat="1" ht="63.75">
      <c r="A369" s="36"/>
      <c r="B369" s="36"/>
      <c r="C369" s="58" t="s">
        <v>182</v>
      </c>
      <c r="D369" s="11">
        <v>334000</v>
      </c>
      <c r="E369" s="11">
        <v>34068</v>
      </c>
      <c r="F369" s="11">
        <f t="shared" si="19"/>
        <v>34068</v>
      </c>
      <c r="G369" s="11"/>
      <c r="H369" s="29"/>
      <c r="I369" s="165">
        <v>25248</v>
      </c>
      <c r="J369" s="68">
        <f t="shared" si="20"/>
        <v>25248</v>
      </c>
      <c r="K369" s="11"/>
      <c r="L369" s="29"/>
      <c r="M369" s="137">
        <f t="shared" si="21"/>
        <v>0.7411060232476224</v>
      </c>
    </row>
    <row r="370" spans="1:13" s="16" customFormat="1" ht="76.5">
      <c r="A370" s="36"/>
      <c r="B370" s="36"/>
      <c r="C370" s="58" t="s">
        <v>181</v>
      </c>
      <c r="D370" s="11">
        <v>39800</v>
      </c>
      <c r="E370" s="11">
        <v>14755</v>
      </c>
      <c r="F370" s="11">
        <f t="shared" si="19"/>
        <v>14755</v>
      </c>
      <c r="G370" s="11"/>
      <c r="H370" s="29"/>
      <c r="I370" s="165">
        <v>11840</v>
      </c>
      <c r="J370" s="68">
        <f t="shared" si="20"/>
        <v>11840</v>
      </c>
      <c r="K370" s="11"/>
      <c r="L370" s="29"/>
      <c r="M370" s="137">
        <f t="shared" si="21"/>
        <v>0.8024398508980006</v>
      </c>
    </row>
    <row r="371" spans="1:13" s="35" customFormat="1" ht="12.75">
      <c r="A371" s="36"/>
      <c r="B371" s="36">
        <v>85218</v>
      </c>
      <c r="C371" s="59" t="s">
        <v>319</v>
      </c>
      <c r="D371" s="32">
        <f>D372</f>
        <v>58600</v>
      </c>
      <c r="E371" s="32">
        <f>E372</f>
        <v>58600</v>
      </c>
      <c r="F371" s="32">
        <f t="shared" si="19"/>
        <v>58600</v>
      </c>
      <c r="G371" s="32">
        <f>G372</f>
        <v>53300</v>
      </c>
      <c r="H371" s="61">
        <f>H372</f>
        <v>0</v>
      </c>
      <c r="I371" s="164">
        <f>I372</f>
        <v>28427</v>
      </c>
      <c r="J371" s="136">
        <f t="shared" si="20"/>
        <v>28427</v>
      </c>
      <c r="K371" s="32">
        <f>K372</f>
        <v>27383</v>
      </c>
      <c r="L371" s="61">
        <f>L372</f>
        <v>0</v>
      </c>
      <c r="M371" s="139">
        <f t="shared" si="21"/>
        <v>0.4851023890784983</v>
      </c>
    </row>
    <row r="372" spans="1:13" s="16" customFormat="1" ht="12.75">
      <c r="A372" s="36"/>
      <c r="B372" s="36"/>
      <c r="C372" s="38" t="s">
        <v>192</v>
      </c>
      <c r="D372" s="11">
        <v>58600</v>
      </c>
      <c r="E372" s="11">
        <v>58600</v>
      </c>
      <c r="F372" s="11">
        <f t="shared" si="19"/>
        <v>58600</v>
      </c>
      <c r="G372" s="11">
        <v>53300</v>
      </c>
      <c r="H372" s="29"/>
      <c r="I372" s="165">
        <v>28427</v>
      </c>
      <c r="J372" s="68">
        <f t="shared" si="20"/>
        <v>28427</v>
      </c>
      <c r="K372" s="11">
        <v>27383</v>
      </c>
      <c r="L372" s="29"/>
      <c r="M372" s="137">
        <f t="shared" si="21"/>
        <v>0.4851023890784983</v>
      </c>
    </row>
    <row r="373" spans="1:13" s="35" customFormat="1" ht="12.75">
      <c r="A373" s="36"/>
      <c r="B373" s="36">
        <v>85219</v>
      </c>
      <c r="C373" s="41" t="s">
        <v>320</v>
      </c>
      <c r="D373" s="32">
        <f>SUM(D374:D378)</f>
        <v>3548300</v>
      </c>
      <c r="E373" s="32">
        <f>SUM(E374:E378)</f>
        <v>3586600</v>
      </c>
      <c r="F373" s="32">
        <f t="shared" si="19"/>
        <v>3519000</v>
      </c>
      <c r="G373" s="32">
        <f>SUM(G374:G378)</f>
        <v>2871900</v>
      </c>
      <c r="H373" s="61">
        <f>SUM(H374:H378)</f>
        <v>67600</v>
      </c>
      <c r="I373" s="164">
        <f>SUM(I374:I378)</f>
        <v>1876403</v>
      </c>
      <c r="J373" s="136">
        <f t="shared" si="20"/>
        <v>1833776</v>
      </c>
      <c r="K373" s="32">
        <f>SUM(K374:K378)</f>
        <v>1489684</v>
      </c>
      <c r="L373" s="61">
        <f>SUM(L374:L378)</f>
        <v>42627</v>
      </c>
      <c r="M373" s="139">
        <f t="shared" si="21"/>
        <v>0.523170412089444</v>
      </c>
    </row>
    <row r="374" spans="1:13" s="16" customFormat="1" ht="25.5">
      <c r="A374" s="36"/>
      <c r="B374" s="36"/>
      <c r="C374" s="40" t="s">
        <v>183</v>
      </c>
      <c r="D374" s="11">
        <v>1687700</v>
      </c>
      <c r="E374" s="11">
        <v>1726000</v>
      </c>
      <c r="F374" s="11">
        <f t="shared" si="19"/>
        <v>1726000</v>
      </c>
      <c r="G374" s="11">
        <v>1369000</v>
      </c>
      <c r="H374" s="29"/>
      <c r="I374" s="165">
        <v>905205</v>
      </c>
      <c r="J374" s="68">
        <f t="shared" si="20"/>
        <v>905205</v>
      </c>
      <c r="K374" s="11">
        <v>710384</v>
      </c>
      <c r="L374" s="29"/>
      <c r="M374" s="137">
        <f t="shared" si="21"/>
        <v>0.5244524913093859</v>
      </c>
    </row>
    <row r="375" spans="1:13" s="16" customFormat="1" ht="51">
      <c r="A375" s="36"/>
      <c r="B375" s="36"/>
      <c r="C375" s="38" t="s">
        <v>391</v>
      </c>
      <c r="D375" s="11">
        <v>1085000</v>
      </c>
      <c r="E375" s="11">
        <v>1085000</v>
      </c>
      <c r="F375" s="11">
        <f t="shared" si="19"/>
        <v>1085000</v>
      </c>
      <c r="G375" s="11">
        <v>1039900</v>
      </c>
      <c r="H375" s="29"/>
      <c r="I375" s="165">
        <v>582083</v>
      </c>
      <c r="J375" s="68">
        <f t="shared" si="20"/>
        <v>582083</v>
      </c>
      <c r="K375" s="11">
        <v>563710</v>
      </c>
      <c r="L375" s="29"/>
      <c r="M375" s="137">
        <f t="shared" si="21"/>
        <v>0.5364820276497696</v>
      </c>
    </row>
    <row r="376" spans="1:13" s="35" customFormat="1" ht="25.5">
      <c r="A376" s="36"/>
      <c r="B376" s="36"/>
      <c r="C376" s="39" t="s">
        <v>115</v>
      </c>
      <c r="D376" s="11">
        <v>5000</v>
      </c>
      <c r="E376" s="11">
        <v>5000</v>
      </c>
      <c r="F376" s="11">
        <f t="shared" si="19"/>
        <v>5000</v>
      </c>
      <c r="G376" s="11"/>
      <c r="H376" s="29"/>
      <c r="I376" s="165"/>
      <c r="J376" s="68">
        <f t="shared" si="20"/>
        <v>0</v>
      </c>
      <c r="K376" s="11"/>
      <c r="L376" s="29"/>
      <c r="M376" s="137">
        <f t="shared" si="21"/>
        <v>0</v>
      </c>
    </row>
    <row r="377" spans="1:13" s="16" customFormat="1" ht="25.5">
      <c r="A377" s="36"/>
      <c r="B377" s="36"/>
      <c r="C377" s="39" t="s">
        <v>116</v>
      </c>
      <c r="D377" s="11">
        <v>67600</v>
      </c>
      <c r="E377" s="11">
        <v>67600</v>
      </c>
      <c r="F377" s="11">
        <f t="shared" si="19"/>
        <v>0</v>
      </c>
      <c r="G377" s="11"/>
      <c r="H377" s="29">
        <v>67600</v>
      </c>
      <c r="I377" s="165">
        <v>42627</v>
      </c>
      <c r="J377" s="68">
        <f t="shared" si="20"/>
        <v>0</v>
      </c>
      <c r="K377" s="11"/>
      <c r="L377" s="29">
        <v>42627</v>
      </c>
      <c r="M377" s="137">
        <f t="shared" si="21"/>
        <v>0.630576923076923</v>
      </c>
    </row>
    <row r="378" spans="1:13" s="16" customFormat="1" ht="38.25">
      <c r="A378" s="36"/>
      <c r="B378" s="36"/>
      <c r="C378" s="40" t="s">
        <v>184</v>
      </c>
      <c r="D378" s="11">
        <v>703000</v>
      </c>
      <c r="E378" s="11">
        <v>703000</v>
      </c>
      <c r="F378" s="11">
        <f t="shared" si="19"/>
        <v>703000</v>
      </c>
      <c r="G378" s="11">
        <v>463000</v>
      </c>
      <c r="H378" s="29"/>
      <c r="I378" s="165">
        <v>346488</v>
      </c>
      <c r="J378" s="68">
        <f t="shared" si="20"/>
        <v>346488</v>
      </c>
      <c r="K378" s="11">
        <v>215590</v>
      </c>
      <c r="L378" s="29"/>
      <c r="M378" s="137">
        <f t="shared" si="21"/>
        <v>0.4928705547652916</v>
      </c>
    </row>
    <row r="379" spans="1:13" s="35" customFormat="1" ht="25.5">
      <c r="A379" s="36"/>
      <c r="B379" s="36"/>
      <c r="C379" s="39" t="s">
        <v>442</v>
      </c>
      <c r="D379" s="11">
        <v>347500</v>
      </c>
      <c r="E379" s="11">
        <v>347500</v>
      </c>
      <c r="F379" s="11">
        <f t="shared" si="19"/>
        <v>347500</v>
      </c>
      <c r="G379" s="11"/>
      <c r="H379" s="29"/>
      <c r="I379" s="165">
        <v>171269</v>
      </c>
      <c r="J379" s="68">
        <f t="shared" si="20"/>
        <v>171269</v>
      </c>
      <c r="K379" s="11"/>
      <c r="L379" s="29"/>
      <c r="M379" s="137">
        <f t="shared" si="21"/>
        <v>0.49286043165467625</v>
      </c>
    </row>
    <row r="380" spans="1:13" s="16" customFormat="1" ht="38.25">
      <c r="A380" s="36"/>
      <c r="B380" s="36">
        <v>85220</v>
      </c>
      <c r="C380" s="41" t="s">
        <v>321</v>
      </c>
      <c r="D380" s="32">
        <f>D381</f>
        <v>380000</v>
      </c>
      <c r="E380" s="32">
        <f>E381</f>
        <v>380000</v>
      </c>
      <c r="F380" s="32">
        <f t="shared" si="19"/>
        <v>380000</v>
      </c>
      <c r="G380" s="32">
        <f>G381</f>
        <v>330000</v>
      </c>
      <c r="H380" s="61">
        <f>H381</f>
        <v>0</v>
      </c>
      <c r="I380" s="164">
        <f>I381</f>
        <v>195220</v>
      </c>
      <c r="J380" s="136">
        <f t="shared" si="20"/>
        <v>195220</v>
      </c>
      <c r="K380" s="32">
        <f>K381</f>
        <v>168341</v>
      </c>
      <c r="L380" s="61">
        <f>L381</f>
        <v>0</v>
      </c>
      <c r="M380" s="139">
        <f t="shared" si="21"/>
        <v>0.5137368421052632</v>
      </c>
    </row>
    <row r="381" spans="1:13" s="16" customFormat="1" ht="12.75">
      <c r="A381" s="15"/>
      <c r="B381" s="15"/>
      <c r="C381" s="39" t="s">
        <v>192</v>
      </c>
      <c r="D381" s="11">
        <v>380000</v>
      </c>
      <c r="E381" s="11">
        <v>380000</v>
      </c>
      <c r="F381" s="11">
        <f t="shared" si="19"/>
        <v>380000</v>
      </c>
      <c r="G381" s="11">
        <v>330000</v>
      </c>
      <c r="H381" s="29"/>
      <c r="I381" s="165">
        <v>195220</v>
      </c>
      <c r="J381" s="68">
        <f t="shared" si="20"/>
        <v>195220</v>
      </c>
      <c r="K381" s="11">
        <v>168341</v>
      </c>
      <c r="L381" s="29"/>
      <c r="M381" s="137">
        <f t="shared" si="21"/>
        <v>0.5137368421052632</v>
      </c>
    </row>
    <row r="382" spans="1:13" s="16" customFormat="1" ht="12.75">
      <c r="A382" s="36"/>
      <c r="B382" s="36">
        <v>85226</v>
      </c>
      <c r="C382" s="41" t="s">
        <v>323</v>
      </c>
      <c r="D382" s="32">
        <f>D383</f>
        <v>283400</v>
      </c>
      <c r="E382" s="32">
        <f>E383</f>
        <v>283400</v>
      </c>
      <c r="F382" s="32">
        <f t="shared" si="19"/>
        <v>283400</v>
      </c>
      <c r="G382" s="32">
        <f>G383</f>
        <v>228400</v>
      </c>
      <c r="H382" s="61">
        <f>H383</f>
        <v>0</v>
      </c>
      <c r="I382" s="164">
        <f>I383</f>
        <v>150535</v>
      </c>
      <c r="J382" s="136">
        <f t="shared" si="20"/>
        <v>150535</v>
      </c>
      <c r="K382" s="32">
        <f>K383</f>
        <v>124240</v>
      </c>
      <c r="L382" s="61">
        <f>L383</f>
        <v>0</v>
      </c>
      <c r="M382" s="139">
        <f t="shared" si="21"/>
        <v>0.5311750176429075</v>
      </c>
    </row>
    <row r="383" spans="1:13" s="16" customFormat="1" ht="25.5">
      <c r="A383" s="15"/>
      <c r="B383" s="15"/>
      <c r="C383" s="40" t="s">
        <v>459</v>
      </c>
      <c r="D383" s="11">
        <v>283400</v>
      </c>
      <c r="E383" s="11">
        <v>283400</v>
      </c>
      <c r="F383" s="11">
        <f t="shared" si="19"/>
        <v>283400</v>
      </c>
      <c r="G383" s="11">
        <v>228400</v>
      </c>
      <c r="H383" s="29"/>
      <c r="I383" s="165">
        <v>150535</v>
      </c>
      <c r="J383" s="68">
        <f t="shared" si="20"/>
        <v>150535</v>
      </c>
      <c r="K383" s="11">
        <v>124240</v>
      </c>
      <c r="L383" s="29"/>
      <c r="M383" s="137">
        <f t="shared" si="21"/>
        <v>0.5311750176429075</v>
      </c>
    </row>
    <row r="384" spans="1:13" s="35" customFormat="1" ht="25.5">
      <c r="A384" s="36"/>
      <c r="B384" s="36">
        <v>85228</v>
      </c>
      <c r="C384" s="41" t="s">
        <v>408</v>
      </c>
      <c r="D384" s="32">
        <f>D385+D386</f>
        <v>779000</v>
      </c>
      <c r="E384" s="32">
        <f>E385+E386</f>
        <v>779000</v>
      </c>
      <c r="F384" s="32">
        <f t="shared" si="19"/>
        <v>779000</v>
      </c>
      <c r="G384" s="32">
        <f>G385+G386</f>
        <v>0</v>
      </c>
      <c r="H384" s="61">
        <f>H385+H386</f>
        <v>0</v>
      </c>
      <c r="I384" s="164">
        <f>I385+I386</f>
        <v>389496</v>
      </c>
      <c r="J384" s="136">
        <f t="shared" si="20"/>
        <v>389496</v>
      </c>
      <c r="K384" s="32">
        <f>K385+K386</f>
        <v>0</v>
      </c>
      <c r="L384" s="61">
        <f>L385+L386</f>
        <v>0</v>
      </c>
      <c r="M384" s="139">
        <f t="shared" si="21"/>
        <v>0.49999486521181</v>
      </c>
    </row>
    <row r="385" spans="1:13" s="16" customFormat="1" ht="12.75">
      <c r="A385" s="36"/>
      <c r="B385" s="36"/>
      <c r="C385" s="39" t="s">
        <v>192</v>
      </c>
      <c r="D385" s="11">
        <v>700000</v>
      </c>
      <c r="E385" s="11">
        <v>700000</v>
      </c>
      <c r="F385" s="11">
        <f t="shared" si="19"/>
        <v>700000</v>
      </c>
      <c r="G385" s="11"/>
      <c r="H385" s="29"/>
      <c r="I385" s="165">
        <v>349998</v>
      </c>
      <c r="J385" s="68">
        <f t="shared" si="20"/>
        <v>349998</v>
      </c>
      <c r="K385" s="11"/>
      <c r="L385" s="29"/>
      <c r="M385" s="137">
        <f t="shared" si="21"/>
        <v>0.49999714285714286</v>
      </c>
    </row>
    <row r="386" spans="1:13" s="16" customFormat="1" ht="51">
      <c r="A386" s="36"/>
      <c r="B386" s="36"/>
      <c r="C386" s="38" t="s">
        <v>391</v>
      </c>
      <c r="D386" s="11">
        <v>79000</v>
      </c>
      <c r="E386" s="11">
        <v>79000</v>
      </c>
      <c r="F386" s="11">
        <f t="shared" si="19"/>
        <v>79000</v>
      </c>
      <c r="G386" s="11"/>
      <c r="H386" s="29"/>
      <c r="I386" s="165">
        <v>39498</v>
      </c>
      <c r="J386" s="68">
        <f t="shared" si="20"/>
        <v>39498</v>
      </c>
      <c r="K386" s="11"/>
      <c r="L386" s="29"/>
      <c r="M386" s="137">
        <f t="shared" si="21"/>
        <v>0.4999746835443038</v>
      </c>
    </row>
    <row r="387" spans="1:13" s="16" customFormat="1" ht="12.75">
      <c r="A387" s="36"/>
      <c r="B387" s="36">
        <v>85295</v>
      </c>
      <c r="C387" s="41" t="s">
        <v>325</v>
      </c>
      <c r="D387" s="32">
        <f>SUM(D388:D393)</f>
        <v>705500</v>
      </c>
      <c r="E387" s="32">
        <f>SUM(E388:E393)</f>
        <v>821330</v>
      </c>
      <c r="F387" s="32">
        <f t="shared" si="19"/>
        <v>741330</v>
      </c>
      <c r="G387" s="32">
        <f>SUM(G388:G393)</f>
        <v>252600</v>
      </c>
      <c r="H387" s="61">
        <f>SUM(H388:H393)</f>
        <v>80000</v>
      </c>
      <c r="I387" s="164">
        <f>SUM(I388:I393)</f>
        <v>258795</v>
      </c>
      <c r="J387" s="136">
        <f t="shared" si="20"/>
        <v>253671</v>
      </c>
      <c r="K387" s="32">
        <f>SUM(K388:K393)</f>
        <v>124269</v>
      </c>
      <c r="L387" s="61">
        <f>SUM(L388:L393)</f>
        <v>5124</v>
      </c>
      <c r="M387" s="139">
        <f t="shared" si="21"/>
        <v>0.315092593719942</v>
      </c>
    </row>
    <row r="388" spans="1:13" s="16" customFormat="1" ht="12.75">
      <c r="A388" s="15"/>
      <c r="B388" s="15"/>
      <c r="C388" s="39" t="s">
        <v>117</v>
      </c>
      <c r="D388" s="11">
        <v>576200</v>
      </c>
      <c r="E388" s="11">
        <v>576200</v>
      </c>
      <c r="F388" s="11">
        <f t="shared" si="19"/>
        <v>576200</v>
      </c>
      <c r="G388" s="11">
        <v>216600</v>
      </c>
      <c r="H388" s="29"/>
      <c r="I388" s="165">
        <v>225798</v>
      </c>
      <c r="J388" s="68">
        <f t="shared" si="20"/>
        <v>225798</v>
      </c>
      <c r="K388" s="11">
        <v>107047</v>
      </c>
      <c r="L388" s="29"/>
      <c r="M388" s="137">
        <f t="shared" si="21"/>
        <v>0.391874349184311</v>
      </c>
    </row>
    <row r="389" spans="1:13" s="16" customFormat="1" ht="25.5">
      <c r="A389" s="15"/>
      <c r="B389" s="15"/>
      <c r="C389" s="39" t="s">
        <v>118</v>
      </c>
      <c r="D389" s="11">
        <v>80000</v>
      </c>
      <c r="E389" s="11">
        <v>80000</v>
      </c>
      <c r="F389" s="11">
        <f t="shared" si="19"/>
        <v>0</v>
      </c>
      <c r="G389" s="11"/>
      <c r="H389" s="29">
        <v>80000</v>
      </c>
      <c r="I389" s="165">
        <v>5124</v>
      </c>
      <c r="J389" s="68">
        <f t="shared" si="20"/>
        <v>0</v>
      </c>
      <c r="K389" s="11"/>
      <c r="L389" s="29">
        <v>5124</v>
      </c>
      <c r="M389" s="137">
        <f t="shared" si="21"/>
        <v>0.06405</v>
      </c>
    </row>
    <row r="390" spans="1:13" s="16" customFormat="1" ht="12.75">
      <c r="A390" s="15"/>
      <c r="B390" s="15"/>
      <c r="C390" s="39" t="s">
        <v>326</v>
      </c>
      <c r="D390" s="11">
        <v>36000</v>
      </c>
      <c r="E390" s="11">
        <v>36000</v>
      </c>
      <c r="F390" s="11">
        <f t="shared" si="19"/>
        <v>36000</v>
      </c>
      <c r="G390" s="11">
        <v>33000</v>
      </c>
      <c r="H390" s="29"/>
      <c r="I390" s="165">
        <v>17923</v>
      </c>
      <c r="J390" s="68">
        <f t="shared" si="20"/>
        <v>17923</v>
      </c>
      <c r="K390" s="11">
        <v>17222</v>
      </c>
      <c r="L390" s="29"/>
      <c r="M390" s="137">
        <f t="shared" si="21"/>
        <v>0.4978611111111111</v>
      </c>
    </row>
    <row r="391" spans="1:13" s="16" customFormat="1" ht="12.75">
      <c r="A391" s="15"/>
      <c r="B391" s="15"/>
      <c r="C391" s="39" t="s">
        <v>400</v>
      </c>
      <c r="D391" s="11">
        <v>3000</v>
      </c>
      <c r="E391" s="11">
        <v>3000</v>
      </c>
      <c r="F391" s="11">
        <f t="shared" si="19"/>
        <v>3000</v>
      </c>
      <c r="G391" s="11">
        <v>3000</v>
      </c>
      <c r="H391" s="29"/>
      <c r="I391" s="165"/>
      <c r="J391" s="68">
        <f t="shared" si="20"/>
        <v>0</v>
      </c>
      <c r="K391" s="11"/>
      <c r="L391" s="29"/>
      <c r="M391" s="137">
        <f t="shared" si="21"/>
        <v>0</v>
      </c>
    </row>
    <row r="392" spans="1:13" s="35" customFormat="1" ht="25.5">
      <c r="A392" s="15"/>
      <c r="B392" s="15"/>
      <c r="C392" s="39" t="s">
        <v>107</v>
      </c>
      <c r="D392" s="11">
        <v>10300</v>
      </c>
      <c r="E392" s="11">
        <v>10300</v>
      </c>
      <c r="F392" s="11">
        <f t="shared" si="19"/>
        <v>10300</v>
      </c>
      <c r="G392" s="11"/>
      <c r="H392" s="29"/>
      <c r="I392" s="165">
        <v>9950</v>
      </c>
      <c r="J392" s="68">
        <f t="shared" si="20"/>
        <v>9950</v>
      </c>
      <c r="K392" s="11"/>
      <c r="L392" s="29"/>
      <c r="M392" s="137">
        <f t="shared" si="21"/>
        <v>0.9660194174757282</v>
      </c>
    </row>
    <row r="393" spans="1:13" s="35" customFormat="1" ht="38.25">
      <c r="A393" s="15"/>
      <c r="B393" s="15"/>
      <c r="C393" s="39" t="s">
        <v>119</v>
      </c>
      <c r="D393" s="11"/>
      <c r="E393" s="11">
        <v>115830</v>
      </c>
      <c r="F393" s="11">
        <f t="shared" si="19"/>
        <v>115830</v>
      </c>
      <c r="G393" s="11"/>
      <c r="H393" s="29"/>
      <c r="I393" s="165">
        <v>0</v>
      </c>
      <c r="J393" s="68">
        <f t="shared" si="20"/>
        <v>0</v>
      </c>
      <c r="K393" s="11"/>
      <c r="L393" s="29"/>
      <c r="M393" s="137">
        <f t="shared" si="21"/>
        <v>0</v>
      </c>
    </row>
    <row r="394" spans="1:13" s="35" customFormat="1" ht="25.5">
      <c r="A394" s="18">
        <v>853</v>
      </c>
      <c r="B394" s="18"/>
      <c r="C394" s="19" t="s">
        <v>25</v>
      </c>
      <c r="D394" s="19">
        <f>D395+D400+D403+D405+D408+D410+D412</f>
        <v>4439800</v>
      </c>
      <c r="E394" s="19">
        <f>E395+E400+E403+E405+E408+E410+E412</f>
        <v>4465171</v>
      </c>
      <c r="F394" s="19">
        <f t="shared" si="19"/>
        <v>4460295</v>
      </c>
      <c r="G394" s="19">
        <f>G395+G400+G403+G405+G408+G410+G412</f>
        <v>3569230</v>
      </c>
      <c r="H394" s="69">
        <f>H395+H400+H403+H405+H408+H410+H412</f>
        <v>4876</v>
      </c>
      <c r="I394" s="163">
        <f>I395+I400+I403+I405+I408+I410+I412</f>
        <v>2071293</v>
      </c>
      <c r="J394" s="131">
        <f t="shared" si="20"/>
        <v>2071293</v>
      </c>
      <c r="K394" s="19">
        <f>K395+K400+K403+K405+K408+K410+K412</f>
        <v>1616787</v>
      </c>
      <c r="L394" s="69">
        <f>L395+L400+L403+L405+L408+L410+L412</f>
        <v>0</v>
      </c>
      <c r="M394" s="70">
        <f t="shared" si="21"/>
        <v>0.4638776432078413</v>
      </c>
    </row>
    <row r="395" spans="1:13" s="35" customFormat="1" ht="12.75">
      <c r="A395" s="36"/>
      <c r="B395" s="36">
        <v>85305</v>
      </c>
      <c r="C395" s="41" t="s">
        <v>317</v>
      </c>
      <c r="D395" s="32">
        <f>SUM(D396:D399)</f>
        <v>2379000</v>
      </c>
      <c r="E395" s="32">
        <f>SUM(E396:E399)</f>
        <v>2379000</v>
      </c>
      <c r="F395" s="32">
        <f t="shared" si="19"/>
        <v>2379000</v>
      </c>
      <c r="G395" s="32">
        <f>SUM(G396:G399)</f>
        <v>1873500</v>
      </c>
      <c r="H395" s="61">
        <f>SUM(H396:H399)</f>
        <v>0</v>
      </c>
      <c r="I395" s="164">
        <f>SUM(I396:I399)</f>
        <v>1148755</v>
      </c>
      <c r="J395" s="136">
        <f t="shared" si="20"/>
        <v>1148755</v>
      </c>
      <c r="K395" s="32">
        <f>SUM(K396:K399)</f>
        <v>904941</v>
      </c>
      <c r="L395" s="61">
        <f>SUM(L396:L399)</f>
        <v>0</v>
      </c>
      <c r="M395" s="139">
        <f t="shared" si="21"/>
        <v>0.4828730559058428</v>
      </c>
    </row>
    <row r="396" spans="1:13" s="35" customFormat="1" ht="12.75">
      <c r="A396" s="36"/>
      <c r="B396" s="36"/>
      <c r="C396" s="40" t="s">
        <v>455</v>
      </c>
      <c r="D396" s="11">
        <v>340000</v>
      </c>
      <c r="E396" s="11">
        <v>340000</v>
      </c>
      <c r="F396" s="11">
        <f aca="true" t="shared" si="22" ref="F396:F459">E396-H396</f>
        <v>340000</v>
      </c>
      <c r="G396" s="11">
        <v>270000</v>
      </c>
      <c r="H396" s="29"/>
      <c r="I396" s="165">
        <v>162562</v>
      </c>
      <c r="J396" s="68">
        <f aca="true" t="shared" si="23" ref="J396:J459">I396-L396</f>
        <v>162562</v>
      </c>
      <c r="K396" s="11">
        <v>128080</v>
      </c>
      <c r="L396" s="29"/>
      <c r="M396" s="137">
        <f aca="true" t="shared" si="24" ref="M396:M459">I396/E396</f>
        <v>0.4781235294117647</v>
      </c>
    </row>
    <row r="397" spans="1:13" s="35" customFormat="1" ht="12.75">
      <c r="A397" s="36"/>
      <c r="B397" s="36"/>
      <c r="C397" s="40" t="s">
        <v>456</v>
      </c>
      <c r="D397" s="11">
        <v>890000</v>
      </c>
      <c r="E397" s="11">
        <v>890000</v>
      </c>
      <c r="F397" s="11">
        <f t="shared" si="22"/>
        <v>890000</v>
      </c>
      <c r="G397" s="11">
        <v>745000</v>
      </c>
      <c r="H397" s="29"/>
      <c r="I397" s="165">
        <v>441171</v>
      </c>
      <c r="J397" s="68">
        <f t="shared" si="23"/>
        <v>441171</v>
      </c>
      <c r="K397" s="11">
        <v>366261</v>
      </c>
      <c r="L397" s="29"/>
      <c r="M397" s="137">
        <f t="shared" si="24"/>
        <v>0.49569775280898876</v>
      </c>
    </row>
    <row r="398" spans="1:13" s="35" customFormat="1" ht="12.75">
      <c r="A398" s="36"/>
      <c r="B398" s="36"/>
      <c r="C398" s="40" t="s">
        <v>457</v>
      </c>
      <c r="D398" s="11">
        <v>527000</v>
      </c>
      <c r="E398" s="11">
        <v>527000</v>
      </c>
      <c r="F398" s="11">
        <f t="shared" si="22"/>
        <v>527000</v>
      </c>
      <c r="G398" s="11">
        <v>398800</v>
      </c>
      <c r="H398" s="29"/>
      <c r="I398" s="165">
        <v>241043</v>
      </c>
      <c r="J398" s="68">
        <f t="shared" si="23"/>
        <v>241043</v>
      </c>
      <c r="K398" s="11">
        <v>184820</v>
      </c>
      <c r="L398" s="29"/>
      <c r="M398" s="137">
        <f t="shared" si="24"/>
        <v>0.45738709677419354</v>
      </c>
    </row>
    <row r="399" spans="1:13" s="35" customFormat="1" ht="25.5">
      <c r="A399" s="36"/>
      <c r="B399" s="36"/>
      <c r="C399" s="40" t="s">
        <v>458</v>
      </c>
      <c r="D399" s="11">
        <v>622000</v>
      </c>
      <c r="E399" s="11">
        <v>622000</v>
      </c>
      <c r="F399" s="11">
        <f t="shared" si="22"/>
        <v>622000</v>
      </c>
      <c r="G399" s="11">
        <v>459700</v>
      </c>
      <c r="H399" s="29"/>
      <c r="I399" s="165">
        <v>303979</v>
      </c>
      <c r="J399" s="68">
        <f t="shared" si="23"/>
        <v>303979</v>
      </c>
      <c r="K399" s="11">
        <v>225780</v>
      </c>
      <c r="L399" s="29"/>
      <c r="M399" s="137">
        <f t="shared" si="24"/>
        <v>0.4887122186495177</v>
      </c>
    </row>
    <row r="400" spans="1:13" s="35" customFormat="1" ht="25.5">
      <c r="A400" s="15"/>
      <c r="B400" s="36">
        <v>85321</v>
      </c>
      <c r="C400" s="41" t="s">
        <v>120</v>
      </c>
      <c r="D400" s="32">
        <f>D401+D402</f>
        <v>234000</v>
      </c>
      <c r="E400" s="32">
        <f>E401+E402</f>
        <v>234000</v>
      </c>
      <c r="F400" s="32">
        <f t="shared" si="22"/>
        <v>234000</v>
      </c>
      <c r="G400" s="32">
        <f>G401+G402</f>
        <v>156500</v>
      </c>
      <c r="H400" s="61">
        <f>H401+H402</f>
        <v>0</v>
      </c>
      <c r="I400" s="164">
        <f>I401+I402</f>
        <v>89369</v>
      </c>
      <c r="J400" s="136">
        <f t="shared" si="23"/>
        <v>89369</v>
      </c>
      <c r="K400" s="32">
        <f>K401+K402</f>
        <v>64836</v>
      </c>
      <c r="L400" s="61">
        <f>L401+L402</f>
        <v>0</v>
      </c>
      <c r="M400" s="139">
        <f t="shared" si="24"/>
        <v>0.3819188034188034</v>
      </c>
    </row>
    <row r="401" spans="1:13" s="35" customFormat="1" ht="12.75">
      <c r="A401" s="15"/>
      <c r="B401" s="15"/>
      <c r="C401" s="39" t="s">
        <v>460</v>
      </c>
      <c r="D401" s="11">
        <v>38000</v>
      </c>
      <c r="E401" s="11">
        <v>38000</v>
      </c>
      <c r="F401" s="11">
        <f t="shared" si="22"/>
        <v>38000</v>
      </c>
      <c r="G401" s="11"/>
      <c r="H401" s="29"/>
      <c r="I401" s="165"/>
      <c r="J401" s="68">
        <f t="shared" si="23"/>
        <v>0</v>
      </c>
      <c r="K401" s="11"/>
      <c r="L401" s="29"/>
      <c r="M401" s="137">
        <f t="shared" si="24"/>
        <v>0</v>
      </c>
    </row>
    <row r="402" spans="1:13" s="35" customFormat="1" ht="51">
      <c r="A402" s="15"/>
      <c r="B402" s="15"/>
      <c r="C402" s="38" t="s">
        <v>380</v>
      </c>
      <c r="D402" s="11">
        <v>196000</v>
      </c>
      <c r="E402" s="11">
        <v>196000</v>
      </c>
      <c r="F402" s="11">
        <f t="shared" si="22"/>
        <v>196000</v>
      </c>
      <c r="G402" s="11">
        <v>156500</v>
      </c>
      <c r="H402" s="29"/>
      <c r="I402" s="165">
        <v>89369</v>
      </c>
      <c r="J402" s="68">
        <f t="shared" si="23"/>
        <v>89369</v>
      </c>
      <c r="K402" s="11">
        <v>64836</v>
      </c>
      <c r="L402" s="29"/>
      <c r="M402" s="137">
        <f t="shared" si="24"/>
        <v>0.4559642857142857</v>
      </c>
    </row>
    <row r="403" spans="1:13" s="35" customFormat="1" ht="12.75">
      <c r="A403" s="36"/>
      <c r="B403" s="36">
        <v>85322</v>
      </c>
      <c r="C403" s="41" t="s">
        <v>322</v>
      </c>
      <c r="D403" s="32">
        <f>D404</f>
        <v>38400</v>
      </c>
      <c r="E403" s="32">
        <f>E404</f>
        <v>38400</v>
      </c>
      <c r="F403" s="32">
        <f t="shared" si="22"/>
        <v>38400</v>
      </c>
      <c r="G403" s="32">
        <f>G404</f>
        <v>32000</v>
      </c>
      <c r="H403" s="61">
        <f>H404</f>
        <v>0</v>
      </c>
      <c r="I403" s="164">
        <f>I404</f>
        <v>19101</v>
      </c>
      <c r="J403" s="136">
        <f t="shared" si="23"/>
        <v>19101</v>
      </c>
      <c r="K403" s="32">
        <f>K404</f>
        <v>15609</v>
      </c>
      <c r="L403" s="61">
        <f>L404</f>
        <v>0</v>
      </c>
      <c r="M403" s="139">
        <f t="shared" si="24"/>
        <v>0.497421875</v>
      </c>
    </row>
    <row r="404" spans="1:13" s="35" customFormat="1" ht="12.75">
      <c r="A404" s="15"/>
      <c r="B404" s="15"/>
      <c r="C404" s="39" t="s">
        <v>192</v>
      </c>
      <c r="D404" s="11">
        <v>38400</v>
      </c>
      <c r="E404" s="11">
        <v>38400</v>
      </c>
      <c r="F404" s="11">
        <f t="shared" si="22"/>
        <v>38400</v>
      </c>
      <c r="G404" s="11">
        <v>32000</v>
      </c>
      <c r="H404" s="29"/>
      <c r="I404" s="165">
        <v>19101</v>
      </c>
      <c r="J404" s="68">
        <f t="shared" si="23"/>
        <v>19101</v>
      </c>
      <c r="K404" s="11">
        <v>15609</v>
      </c>
      <c r="L404" s="29"/>
      <c r="M404" s="137">
        <f t="shared" si="24"/>
        <v>0.497421875</v>
      </c>
    </row>
    <row r="405" spans="1:13" s="35" customFormat="1" ht="25.5">
      <c r="A405" s="36"/>
      <c r="B405" s="36">
        <v>85324</v>
      </c>
      <c r="C405" s="41" t="s">
        <v>461</v>
      </c>
      <c r="D405" s="32">
        <f>SUM(D406:D407)</f>
        <v>0</v>
      </c>
      <c r="E405" s="32">
        <f>SUM(E406:E407)</f>
        <v>13071</v>
      </c>
      <c r="F405" s="32">
        <f t="shared" si="22"/>
        <v>8195</v>
      </c>
      <c r="G405" s="32">
        <f>SUM(G406:G407)</f>
        <v>0</v>
      </c>
      <c r="H405" s="61">
        <f>SUM(H406:H407)</f>
        <v>4876</v>
      </c>
      <c r="I405" s="164">
        <f>SUM(I406:I407)</f>
        <v>4365</v>
      </c>
      <c r="J405" s="136">
        <f t="shared" si="23"/>
        <v>4365</v>
      </c>
      <c r="K405" s="32">
        <f>SUM(K406:K407)</f>
        <v>0</v>
      </c>
      <c r="L405" s="61">
        <f>SUM(L406:L407)</f>
        <v>0</v>
      </c>
      <c r="M405" s="139">
        <f t="shared" si="24"/>
        <v>0.33394537525820517</v>
      </c>
    </row>
    <row r="406" spans="1:13" s="35" customFormat="1" ht="12.75">
      <c r="A406" s="15"/>
      <c r="B406" s="15"/>
      <c r="C406" s="39" t="s">
        <v>462</v>
      </c>
      <c r="D406" s="11"/>
      <c r="E406" s="11">
        <v>8195</v>
      </c>
      <c r="F406" s="11">
        <f t="shared" si="22"/>
        <v>8195</v>
      </c>
      <c r="G406" s="11"/>
      <c r="H406" s="29"/>
      <c r="I406" s="165">
        <v>4365</v>
      </c>
      <c r="J406" s="68">
        <f t="shared" si="23"/>
        <v>4365</v>
      </c>
      <c r="K406" s="11"/>
      <c r="L406" s="29"/>
      <c r="M406" s="137">
        <f t="shared" si="24"/>
        <v>0.5326418547895058</v>
      </c>
    </row>
    <row r="407" spans="1:13" s="35" customFormat="1" ht="12.75">
      <c r="A407" s="15"/>
      <c r="B407" s="15"/>
      <c r="C407" s="39" t="s">
        <v>121</v>
      </c>
      <c r="D407" s="11"/>
      <c r="E407" s="11">
        <v>4876</v>
      </c>
      <c r="F407" s="11">
        <f t="shared" si="22"/>
        <v>0</v>
      </c>
      <c r="G407" s="11"/>
      <c r="H407" s="29">
        <v>4876</v>
      </c>
      <c r="I407" s="165">
        <v>0</v>
      </c>
      <c r="J407" s="68">
        <f t="shared" si="23"/>
        <v>0</v>
      </c>
      <c r="K407" s="11"/>
      <c r="L407" s="29"/>
      <c r="M407" s="137">
        <f t="shared" si="24"/>
        <v>0</v>
      </c>
    </row>
    <row r="408" spans="1:13" s="35" customFormat="1" ht="12.75">
      <c r="A408" s="36"/>
      <c r="B408" s="36">
        <v>85333</v>
      </c>
      <c r="C408" s="41" t="s">
        <v>324</v>
      </c>
      <c r="D408" s="32">
        <f>SUM(D409:D409)</f>
        <v>1518400</v>
      </c>
      <c r="E408" s="32">
        <f>SUM(E409:E409)</f>
        <v>1518400</v>
      </c>
      <c r="F408" s="32">
        <f t="shared" si="22"/>
        <v>1518400</v>
      </c>
      <c r="G408" s="32">
        <f>SUM(G409:G409)</f>
        <v>1318400</v>
      </c>
      <c r="H408" s="61">
        <f>SUM(H409:H409)</f>
        <v>0</v>
      </c>
      <c r="I408" s="164">
        <f>SUM(I409:I409)</f>
        <v>747478</v>
      </c>
      <c r="J408" s="136">
        <f t="shared" si="23"/>
        <v>747478</v>
      </c>
      <c r="K408" s="32">
        <f>SUM(K409:K409)</f>
        <v>631401</v>
      </c>
      <c r="L408" s="61">
        <f>SUM(L409:L409)</f>
        <v>0</v>
      </c>
      <c r="M408" s="139">
        <f t="shared" si="24"/>
        <v>0.4922800316122234</v>
      </c>
    </row>
    <row r="409" spans="1:13" s="35" customFormat="1" ht="12.75">
      <c r="A409" s="36"/>
      <c r="B409" s="36"/>
      <c r="C409" s="58" t="s">
        <v>185</v>
      </c>
      <c r="D409" s="11">
        <v>1518400</v>
      </c>
      <c r="E409" s="11">
        <v>1518400</v>
      </c>
      <c r="F409" s="11">
        <f t="shared" si="22"/>
        <v>1518400</v>
      </c>
      <c r="G409" s="11">
        <v>1318400</v>
      </c>
      <c r="H409" s="29"/>
      <c r="I409" s="165">
        <v>747478</v>
      </c>
      <c r="J409" s="68">
        <f t="shared" si="23"/>
        <v>747478</v>
      </c>
      <c r="K409" s="11">
        <v>631401</v>
      </c>
      <c r="L409" s="29"/>
      <c r="M409" s="137">
        <f t="shared" si="24"/>
        <v>0.4922800316122234</v>
      </c>
    </row>
    <row r="410" spans="1:13" s="35" customFormat="1" ht="12.75">
      <c r="A410" s="36"/>
      <c r="B410" s="36">
        <v>85346</v>
      </c>
      <c r="C410" s="41" t="s">
        <v>446</v>
      </c>
      <c r="D410" s="32">
        <f>D411</f>
        <v>0</v>
      </c>
      <c r="E410" s="32">
        <f>E411</f>
        <v>12300</v>
      </c>
      <c r="F410" s="32">
        <f t="shared" si="22"/>
        <v>12300</v>
      </c>
      <c r="G410" s="32">
        <f>G411</f>
        <v>0</v>
      </c>
      <c r="H410" s="61">
        <f>H411</f>
        <v>0</v>
      </c>
      <c r="I410" s="164">
        <f>I411</f>
        <v>1000</v>
      </c>
      <c r="J410" s="136">
        <f t="shared" si="23"/>
        <v>1000</v>
      </c>
      <c r="K410" s="32">
        <f>K411</f>
        <v>0</v>
      </c>
      <c r="L410" s="61">
        <f>L411</f>
        <v>0</v>
      </c>
      <c r="M410" s="139">
        <f t="shared" si="24"/>
        <v>0.08130081300813008</v>
      </c>
    </row>
    <row r="411" spans="1:13" s="35" customFormat="1" ht="12.75">
      <c r="A411" s="36"/>
      <c r="B411" s="36"/>
      <c r="C411" s="38" t="s">
        <v>192</v>
      </c>
      <c r="D411" s="11"/>
      <c r="E411" s="11">
        <v>12300</v>
      </c>
      <c r="F411" s="11">
        <f t="shared" si="22"/>
        <v>12300</v>
      </c>
      <c r="G411" s="11"/>
      <c r="H411" s="29"/>
      <c r="I411" s="165">
        <v>1000</v>
      </c>
      <c r="J411" s="68">
        <f t="shared" si="23"/>
        <v>1000</v>
      </c>
      <c r="K411" s="11"/>
      <c r="L411" s="29"/>
      <c r="M411" s="137">
        <f t="shared" si="24"/>
        <v>0.08130081300813008</v>
      </c>
    </row>
    <row r="412" spans="1:13" s="35" customFormat="1" ht="12.75">
      <c r="A412" s="36"/>
      <c r="B412" s="36">
        <v>85395</v>
      </c>
      <c r="C412" s="41" t="s">
        <v>197</v>
      </c>
      <c r="D412" s="32">
        <f>D413</f>
        <v>270000</v>
      </c>
      <c r="E412" s="32">
        <f>E413</f>
        <v>270000</v>
      </c>
      <c r="F412" s="32">
        <f t="shared" si="22"/>
        <v>270000</v>
      </c>
      <c r="G412" s="32">
        <f>G413</f>
        <v>188830</v>
      </c>
      <c r="H412" s="61">
        <f>H413</f>
        <v>0</v>
      </c>
      <c r="I412" s="164">
        <f>I413</f>
        <v>61225</v>
      </c>
      <c r="J412" s="136">
        <f t="shared" si="23"/>
        <v>61225</v>
      </c>
      <c r="K412" s="32">
        <f>K413</f>
        <v>0</v>
      </c>
      <c r="L412" s="61">
        <f>L413</f>
        <v>0</v>
      </c>
      <c r="M412" s="139">
        <f t="shared" si="24"/>
        <v>0.22675925925925927</v>
      </c>
    </row>
    <row r="413" spans="1:13" s="35" customFormat="1" ht="38.25">
      <c r="A413" s="15"/>
      <c r="B413" s="15"/>
      <c r="C413" s="39" t="s">
        <v>122</v>
      </c>
      <c r="D413" s="11">
        <v>270000</v>
      </c>
      <c r="E413" s="11">
        <v>270000</v>
      </c>
      <c r="F413" s="11">
        <f t="shared" si="22"/>
        <v>270000</v>
      </c>
      <c r="G413" s="11">
        <v>188830</v>
      </c>
      <c r="H413" s="29"/>
      <c r="I413" s="165">
        <v>61225</v>
      </c>
      <c r="J413" s="68">
        <f t="shared" si="23"/>
        <v>61225</v>
      </c>
      <c r="K413" s="11"/>
      <c r="L413" s="29"/>
      <c r="M413" s="137">
        <f t="shared" si="24"/>
        <v>0.22675925925925927</v>
      </c>
    </row>
    <row r="414" spans="1:13" s="35" customFormat="1" ht="21.75" customHeight="1">
      <c r="A414" s="18">
        <v>854</v>
      </c>
      <c r="B414" s="17"/>
      <c r="C414" s="19" t="s">
        <v>567</v>
      </c>
      <c r="D414" s="19">
        <f>D415+D435+D437+D442+D446+D448+D451+D453+D455</f>
        <v>10945731</v>
      </c>
      <c r="E414" s="19">
        <f>E415+E435+E437+E442+E446+E448+E451+E453+E455</f>
        <v>10791414</v>
      </c>
      <c r="F414" s="19">
        <f t="shared" si="22"/>
        <v>10791414</v>
      </c>
      <c r="G414" s="19">
        <f>G415+G435+G437+G442+G446+G448+G451+G453+G455</f>
        <v>8309100</v>
      </c>
      <c r="H414" s="69">
        <f>H415+H435+H437+H442+H446+H448+H451+H453+H455</f>
        <v>0</v>
      </c>
      <c r="I414" s="163">
        <f>I415+I435+I437+I442+I446+I448+I451+I453+I455</f>
        <v>5520038</v>
      </c>
      <c r="J414" s="131">
        <f t="shared" si="23"/>
        <v>5520038</v>
      </c>
      <c r="K414" s="19">
        <f>K415+K435+K437+K442+K446+K448+K451+K453+K455</f>
        <v>4334286</v>
      </c>
      <c r="L414" s="69">
        <f>L415+L435+L437+L442+L446+L448+L451+L453+L455</f>
        <v>0</v>
      </c>
      <c r="M414" s="70">
        <f t="shared" si="24"/>
        <v>0.511521289054428</v>
      </c>
    </row>
    <row r="415" spans="1:13" s="35" customFormat="1" ht="12.75">
      <c r="A415" s="36"/>
      <c r="B415" s="36">
        <v>85401</v>
      </c>
      <c r="C415" s="41" t="s">
        <v>327</v>
      </c>
      <c r="D415" s="32">
        <f>SUM(D416:D434)</f>
        <v>2668300</v>
      </c>
      <c r="E415" s="32">
        <f>SUM(E416:E434)</f>
        <v>2668300</v>
      </c>
      <c r="F415" s="32">
        <f t="shared" si="22"/>
        <v>2668300</v>
      </c>
      <c r="G415" s="32">
        <f>SUM(G416:G434)</f>
        <v>2300800</v>
      </c>
      <c r="H415" s="61">
        <f>SUM(H416:H434)</f>
        <v>0</v>
      </c>
      <c r="I415" s="164">
        <f>SUM(I416:I434)</f>
        <v>1352096</v>
      </c>
      <c r="J415" s="136">
        <f t="shared" si="23"/>
        <v>1352096</v>
      </c>
      <c r="K415" s="32">
        <f>SUM(K416:K434)</f>
        <v>1188745</v>
      </c>
      <c r="L415" s="61">
        <f>SUM(L416:L434)</f>
        <v>0</v>
      </c>
      <c r="M415" s="139">
        <f t="shared" si="24"/>
        <v>0.5067256305512874</v>
      </c>
    </row>
    <row r="416" spans="1:13" s="35" customFormat="1" ht="12.75">
      <c r="A416" s="36"/>
      <c r="B416" s="36"/>
      <c r="C416" s="39" t="s">
        <v>232</v>
      </c>
      <c r="D416" s="11">
        <v>136400</v>
      </c>
      <c r="E416" s="11">
        <v>136400</v>
      </c>
      <c r="F416" s="11">
        <f t="shared" si="22"/>
        <v>136400</v>
      </c>
      <c r="G416" s="11">
        <v>117300</v>
      </c>
      <c r="H416" s="29"/>
      <c r="I416" s="165">
        <v>59317</v>
      </c>
      <c r="J416" s="68">
        <f t="shared" si="23"/>
        <v>59317</v>
      </c>
      <c r="K416" s="11">
        <v>52217</v>
      </c>
      <c r="L416" s="29"/>
      <c r="M416" s="137">
        <f t="shared" si="24"/>
        <v>0.43487536656891496</v>
      </c>
    </row>
    <row r="417" spans="1:13" s="35" customFormat="1" ht="12.75">
      <c r="A417" s="36"/>
      <c r="B417" s="36"/>
      <c r="C417" s="39" t="s">
        <v>233</v>
      </c>
      <c r="D417" s="11">
        <v>187400</v>
      </c>
      <c r="E417" s="11">
        <v>187400</v>
      </c>
      <c r="F417" s="11">
        <f t="shared" si="22"/>
        <v>187400</v>
      </c>
      <c r="G417" s="11">
        <v>172600</v>
      </c>
      <c r="H417" s="29"/>
      <c r="I417" s="165">
        <v>91653</v>
      </c>
      <c r="J417" s="68">
        <f t="shared" si="23"/>
        <v>91653</v>
      </c>
      <c r="K417" s="11">
        <v>82366</v>
      </c>
      <c r="L417" s="29"/>
      <c r="M417" s="137">
        <f t="shared" si="24"/>
        <v>0.489076840981857</v>
      </c>
    </row>
    <row r="418" spans="1:13" s="35" customFormat="1" ht="12.75">
      <c r="A418" s="36"/>
      <c r="B418" s="36"/>
      <c r="C418" s="39" t="s">
        <v>235</v>
      </c>
      <c r="D418" s="11">
        <v>199700</v>
      </c>
      <c r="E418" s="11">
        <v>199700</v>
      </c>
      <c r="F418" s="11">
        <f t="shared" si="22"/>
        <v>199700</v>
      </c>
      <c r="G418" s="11">
        <v>157700</v>
      </c>
      <c r="H418" s="29"/>
      <c r="I418" s="165">
        <v>113565</v>
      </c>
      <c r="J418" s="68">
        <f t="shared" si="23"/>
        <v>113565</v>
      </c>
      <c r="K418" s="11">
        <v>88085</v>
      </c>
      <c r="L418" s="29"/>
      <c r="M418" s="137">
        <f t="shared" si="24"/>
        <v>0.5686780170255383</v>
      </c>
    </row>
    <row r="419" spans="1:13" s="35" customFormat="1" ht="12.75">
      <c r="A419" s="36"/>
      <c r="B419" s="36"/>
      <c r="C419" s="39" t="s">
        <v>237</v>
      </c>
      <c r="D419" s="11">
        <v>57500</v>
      </c>
      <c r="E419" s="11">
        <v>57500</v>
      </c>
      <c r="F419" s="11">
        <f t="shared" si="22"/>
        <v>57500</v>
      </c>
      <c r="G419" s="11">
        <v>48300</v>
      </c>
      <c r="H419" s="29"/>
      <c r="I419" s="165">
        <v>32730</v>
      </c>
      <c r="J419" s="68">
        <f t="shared" si="23"/>
        <v>32730</v>
      </c>
      <c r="K419" s="11">
        <v>30963</v>
      </c>
      <c r="L419" s="29"/>
      <c r="M419" s="137">
        <f t="shared" si="24"/>
        <v>0.5692173913043478</v>
      </c>
    </row>
    <row r="420" spans="1:13" s="35" customFormat="1" ht="12.75">
      <c r="A420" s="36"/>
      <c r="B420" s="36"/>
      <c r="C420" s="39" t="s">
        <v>238</v>
      </c>
      <c r="D420" s="11">
        <v>130000</v>
      </c>
      <c r="E420" s="11">
        <v>130000</v>
      </c>
      <c r="F420" s="11">
        <f t="shared" si="22"/>
        <v>130000</v>
      </c>
      <c r="G420" s="11">
        <v>114800</v>
      </c>
      <c r="H420" s="29"/>
      <c r="I420" s="165">
        <v>66142</v>
      </c>
      <c r="J420" s="68">
        <f t="shared" si="23"/>
        <v>66142</v>
      </c>
      <c r="K420" s="11">
        <v>60693</v>
      </c>
      <c r="L420" s="29"/>
      <c r="M420" s="137">
        <f t="shared" si="24"/>
        <v>0.5087846153846154</v>
      </c>
    </row>
    <row r="421" spans="1:13" s="35" customFormat="1" ht="12.75">
      <c r="A421" s="36"/>
      <c r="B421" s="36"/>
      <c r="C421" s="39" t="s">
        <v>239</v>
      </c>
      <c r="D421" s="11">
        <v>70100</v>
      </c>
      <c r="E421" s="11">
        <v>70100</v>
      </c>
      <c r="F421" s="11">
        <f t="shared" si="22"/>
        <v>70100</v>
      </c>
      <c r="G421" s="11">
        <v>54800</v>
      </c>
      <c r="H421" s="29"/>
      <c r="I421" s="165">
        <v>37318</v>
      </c>
      <c r="J421" s="68">
        <f t="shared" si="23"/>
        <v>37318</v>
      </c>
      <c r="K421" s="11">
        <v>30113</v>
      </c>
      <c r="L421" s="29"/>
      <c r="M421" s="137">
        <f t="shared" si="24"/>
        <v>0.5323537803138374</v>
      </c>
    </row>
    <row r="422" spans="1:13" s="35" customFormat="1" ht="12.75">
      <c r="A422" s="36"/>
      <c r="B422" s="36"/>
      <c r="C422" s="39" t="s">
        <v>240</v>
      </c>
      <c r="D422" s="11">
        <v>44600</v>
      </c>
      <c r="E422" s="11">
        <v>44600</v>
      </c>
      <c r="F422" s="11">
        <f t="shared" si="22"/>
        <v>44600</v>
      </c>
      <c r="G422" s="11">
        <v>39000</v>
      </c>
      <c r="H422" s="29"/>
      <c r="I422" s="165">
        <v>22873</v>
      </c>
      <c r="J422" s="68">
        <f t="shared" si="23"/>
        <v>22873</v>
      </c>
      <c r="K422" s="11">
        <v>21373</v>
      </c>
      <c r="L422" s="29"/>
      <c r="M422" s="137">
        <f t="shared" si="24"/>
        <v>0.512847533632287</v>
      </c>
    </row>
    <row r="423" spans="1:13" s="35" customFormat="1" ht="12.75">
      <c r="A423" s="36"/>
      <c r="B423" s="36"/>
      <c r="C423" s="39" t="s">
        <v>241</v>
      </c>
      <c r="D423" s="11">
        <v>180100</v>
      </c>
      <c r="E423" s="11">
        <v>180100</v>
      </c>
      <c r="F423" s="11">
        <f t="shared" si="22"/>
        <v>180100</v>
      </c>
      <c r="G423" s="11">
        <v>158600</v>
      </c>
      <c r="H423" s="29"/>
      <c r="I423" s="165">
        <v>83056</v>
      </c>
      <c r="J423" s="68">
        <f t="shared" si="23"/>
        <v>83056</v>
      </c>
      <c r="K423" s="11">
        <v>73248</v>
      </c>
      <c r="L423" s="29"/>
      <c r="M423" s="137">
        <f t="shared" si="24"/>
        <v>0.46116601887840086</v>
      </c>
    </row>
    <row r="424" spans="1:13" s="35" customFormat="1" ht="12.75">
      <c r="A424" s="36"/>
      <c r="B424" s="36"/>
      <c r="C424" s="39" t="s">
        <v>243</v>
      </c>
      <c r="D424" s="11">
        <v>107600</v>
      </c>
      <c r="E424" s="11">
        <v>107600</v>
      </c>
      <c r="F424" s="11">
        <f t="shared" si="22"/>
        <v>107600</v>
      </c>
      <c r="G424" s="11">
        <v>102400</v>
      </c>
      <c r="H424" s="29"/>
      <c r="I424" s="165">
        <v>50548</v>
      </c>
      <c r="J424" s="68">
        <f t="shared" si="23"/>
        <v>50548</v>
      </c>
      <c r="K424" s="11">
        <v>46798</v>
      </c>
      <c r="L424" s="29"/>
      <c r="M424" s="137">
        <f t="shared" si="24"/>
        <v>0.46977695167286243</v>
      </c>
    </row>
    <row r="425" spans="1:13" s="35" customFormat="1" ht="12.75">
      <c r="A425" s="36"/>
      <c r="B425" s="36"/>
      <c r="C425" s="39" t="s">
        <v>244</v>
      </c>
      <c r="D425" s="11">
        <v>231400</v>
      </c>
      <c r="E425" s="11">
        <v>231400</v>
      </c>
      <c r="F425" s="11">
        <f t="shared" si="22"/>
        <v>231400</v>
      </c>
      <c r="G425" s="11">
        <v>195900</v>
      </c>
      <c r="H425" s="29"/>
      <c r="I425" s="165">
        <v>99429</v>
      </c>
      <c r="J425" s="68">
        <f t="shared" si="23"/>
        <v>99429</v>
      </c>
      <c r="K425" s="11">
        <v>89425</v>
      </c>
      <c r="L425" s="29"/>
      <c r="M425" s="137">
        <f t="shared" si="24"/>
        <v>0.4296845289541919</v>
      </c>
    </row>
    <row r="426" spans="1:13" s="35" customFormat="1" ht="12.75">
      <c r="A426" s="36"/>
      <c r="B426" s="36"/>
      <c r="C426" s="39" t="s">
        <v>245</v>
      </c>
      <c r="D426" s="11">
        <v>162100</v>
      </c>
      <c r="E426" s="11">
        <v>162100</v>
      </c>
      <c r="F426" s="11">
        <f t="shared" si="22"/>
        <v>162100</v>
      </c>
      <c r="G426" s="11">
        <v>136000</v>
      </c>
      <c r="H426" s="29"/>
      <c r="I426" s="165">
        <v>82658</v>
      </c>
      <c r="J426" s="68">
        <f t="shared" si="23"/>
        <v>82658</v>
      </c>
      <c r="K426" s="11">
        <v>70237</v>
      </c>
      <c r="L426" s="29"/>
      <c r="M426" s="137">
        <f t="shared" si="24"/>
        <v>0.5099198025909932</v>
      </c>
    </row>
    <row r="427" spans="1:13" s="35" customFormat="1" ht="12.75">
      <c r="A427" s="36"/>
      <c r="B427" s="36"/>
      <c r="C427" s="39" t="s">
        <v>248</v>
      </c>
      <c r="D427" s="11">
        <v>138900</v>
      </c>
      <c r="E427" s="11">
        <v>138900</v>
      </c>
      <c r="F427" s="11">
        <f t="shared" si="22"/>
        <v>138900</v>
      </c>
      <c r="G427" s="11">
        <v>121300</v>
      </c>
      <c r="H427" s="29"/>
      <c r="I427" s="165">
        <v>76638</v>
      </c>
      <c r="J427" s="68">
        <f t="shared" si="23"/>
        <v>76638</v>
      </c>
      <c r="K427" s="11">
        <v>68988</v>
      </c>
      <c r="L427" s="29"/>
      <c r="M427" s="137">
        <f t="shared" si="24"/>
        <v>0.5517494600431966</v>
      </c>
    </row>
    <row r="428" spans="1:13" s="35" customFormat="1" ht="12.75">
      <c r="A428" s="36"/>
      <c r="B428" s="36"/>
      <c r="C428" s="39" t="s">
        <v>249</v>
      </c>
      <c r="D428" s="11">
        <v>192700</v>
      </c>
      <c r="E428" s="11">
        <v>192700</v>
      </c>
      <c r="F428" s="11">
        <f t="shared" si="22"/>
        <v>192700</v>
      </c>
      <c r="G428" s="11">
        <v>170100</v>
      </c>
      <c r="H428" s="29"/>
      <c r="I428" s="165">
        <v>121215</v>
      </c>
      <c r="J428" s="68">
        <f t="shared" si="23"/>
        <v>121215</v>
      </c>
      <c r="K428" s="11">
        <v>111037</v>
      </c>
      <c r="L428" s="29"/>
      <c r="M428" s="137">
        <f t="shared" si="24"/>
        <v>0.629034769071095</v>
      </c>
    </row>
    <row r="429" spans="1:13" s="35" customFormat="1" ht="12.75">
      <c r="A429" s="36"/>
      <c r="B429" s="36"/>
      <c r="C429" s="39" t="s">
        <v>251</v>
      </c>
      <c r="D429" s="11">
        <v>173000</v>
      </c>
      <c r="E429" s="11">
        <v>173000</v>
      </c>
      <c r="F429" s="11">
        <f t="shared" si="22"/>
        <v>173000</v>
      </c>
      <c r="G429" s="11">
        <v>158000</v>
      </c>
      <c r="H429" s="29"/>
      <c r="I429" s="165">
        <v>71763</v>
      </c>
      <c r="J429" s="68">
        <f t="shared" si="23"/>
        <v>71763</v>
      </c>
      <c r="K429" s="11">
        <v>63785</v>
      </c>
      <c r="L429" s="29"/>
      <c r="M429" s="137">
        <f t="shared" si="24"/>
        <v>0.4148150289017341</v>
      </c>
    </row>
    <row r="430" spans="1:13" s="35" customFormat="1" ht="12.75">
      <c r="A430" s="36"/>
      <c r="B430" s="36"/>
      <c r="C430" s="39" t="s">
        <v>253</v>
      </c>
      <c r="D430" s="11">
        <v>44100</v>
      </c>
      <c r="E430" s="11">
        <v>44100</v>
      </c>
      <c r="F430" s="11">
        <f t="shared" si="22"/>
        <v>44100</v>
      </c>
      <c r="G430" s="11">
        <v>38800</v>
      </c>
      <c r="H430" s="29"/>
      <c r="I430" s="165">
        <v>23360</v>
      </c>
      <c r="J430" s="68">
        <f t="shared" si="23"/>
        <v>23360</v>
      </c>
      <c r="K430" s="11">
        <v>20307</v>
      </c>
      <c r="L430" s="29"/>
      <c r="M430" s="137">
        <f t="shared" si="24"/>
        <v>0.5297052154195011</v>
      </c>
    </row>
    <row r="431" spans="1:13" s="35" customFormat="1" ht="12.75">
      <c r="A431" s="36"/>
      <c r="B431" s="36"/>
      <c r="C431" s="39" t="s">
        <v>254</v>
      </c>
      <c r="D431" s="11">
        <v>29100</v>
      </c>
      <c r="E431" s="11">
        <v>29100</v>
      </c>
      <c r="F431" s="11">
        <f t="shared" si="22"/>
        <v>29100</v>
      </c>
      <c r="G431" s="11">
        <v>25500</v>
      </c>
      <c r="H431" s="29"/>
      <c r="I431" s="165">
        <v>16163</v>
      </c>
      <c r="J431" s="68">
        <f t="shared" si="23"/>
        <v>16163</v>
      </c>
      <c r="K431" s="11">
        <v>13993</v>
      </c>
      <c r="L431" s="29"/>
      <c r="M431" s="137">
        <f t="shared" si="24"/>
        <v>0.5554295532646049</v>
      </c>
    </row>
    <row r="432" spans="1:13" s="35" customFormat="1" ht="12.75">
      <c r="A432" s="36"/>
      <c r="B432" s="36"/>
      <c r="C432" s="39" t="s">
        <v>415</v>
      </c>
      <c r="D432" s="11">
        <v>44600</v>
      </c>
      <c r="E432" s="11">
        <v>44600</v>
      </c>
      <c r="F432" s="11">
        <f t="shared" si="22"/>
        <v>44600</v>
      </c>
      <c r="G432" s="11">
        <v>37200</v>
      </c>
      <c r="H432" s="29"/>
      <c r="I432" s="165">
        <v>22531</v>
      </c>
      <c r="J432" s="68">
        <f t="shared" si="23"/>
        <v>22531</v>
      </c>
      <c r="K432" s="11">
        <v>20631</v>
      </c>
      <c r="L432" s="29"/>
      <c r="M432" s="137">
        <f t="shared" si="24"/>
        <v>0.5051793721973095</v>
      </c>
    </row>
    <row r="433" spans="1:13" s="35" customFormat="1" ht="12.75">
      <c r="A433" s="36"/>
      <c r="B433" s="36"/>
      <c r="C433" s="39" t="s">
        <v>256</v>
      </c>
      <c r="D433" s="11">
        <v>173100</v>
      </c>
      <c r="E433" s="11">
        <v>173100</v>
      </c>
      <c r="F433" s="11">
        <f t="shared" si="22"/>
        <v>173100</v>
      </c>
      <c r="G433" s="11">
        <v>151500</v>
      </c>
      <c r="H433" s="29"/>
      <c r="I433" s="165">
        <v>95961</v>
      </c>
      <c r="J433" s="68">
        <f t="shared" si="23"/>
        <v>95961</v>
      </c>
      <c r="K433" s="11">
        <v>84017</v>
      </c>
      <c r="L433" s="29"/>
      <c r="M433" s="137">
        <f t="shared" si="24"/>
        <v>0.554367417677643</v>
      </c>
    </row>
    <row r="434" spans="1:13" s="35" customFormat="1" ht="25.5">
      <c r="A434" s="36"/>
      <c r="B434" s="36"/>
      <c r="C434" s="39" t="s">
        <v>258</v>
      </c>
      <c r="D434" s="11">
        <v>365900</v>
      </c>
      <c r="E434" s="11">
        <v>365900</v>
      </c>
      <c r="F434" s="11">
        <f t="shared" si="22"/>
        <v>365900</v>
      </c>
      <c r="G434" s="11">
        <v>301000</v>
      </c>
      <c r="H434" s="29"/>
      <c r="I434" s="165">
        <v>185176</v>
      </c>
      <c r="J434" s="68">
        <f t="shared" si="23"/>
        <v>185176</v>
      </c>
      <c r="K434" s="11">
        <v>160469</v>
      </c>
      <c r="L434" s="29"/>
      <c r="M434" s="137">
        <f t="shared" si="24"/>
        <v>0.5060836294069417</v>
      </c>
    </row>
    <row r="435" spans="1:13" s="35" customFormat="1" ht="38.25">
      <c r="A435" s="15"/>
      <c r="B435" s="36">
        <v>85406</v>
      </c>
      <c r="C435" s="41" t="s">
        <v>485</v>
      </c>
      <c r="D435" s="32">
        <f>D436</f>
        <v>2081700</v>
      </c>
      <c r="E435" s="32">
        <f>E436</f>
        <v>2081700</v>
      </c>
      <c r="F435" s="32">
        <f t="shared" si="22"/>
        <v>2081700</v>
      </c>
      <c r="G435" s="32">
        <f>G436</f>
        <v>1891100</v>
      </c>
      <c r="H435" s="61">
        <f>H436</f>
        <v>0</v>
      </c>
      <c r="I435" s="164">
        <f>I436</f>
        <v>1137733</v>
      </c>
      <c r="J435" s="136">
        <f t="shared" si="23"/>
        <v>1137733</v>
      </c>
      <c r="K435" s="32">
        <f>K436</f>
        <v>1025175</v>
      </c>
      <c r="L435" s="61">
        <f>L436</f>
        <v>0</v>
      </c>
      <c r="M435" s="139">
        <f t="shared" si="24"/>
        <v>0.5465403276168516</v>
      </c>
    </row>
    <row r="436" spans="1:13" s="35" customFormat="1" ht="25.5">
      <c r="A436" s="15"/>
      <c r="B436" s="15"/>
      <c r="C436" s="39" t="s">
        <v>344</v>
      </c>
      <c r="D436" s="11">
        <v>2081700</v>
      </c>
      <c r="E436" s="11">
        <v>2081700</v>
      </c>
      <c r="F436" s="11">
        <f t="shared" si="22"/>
        <v>2081700</v>
      </c>
      <c r="G436" s="11">
        <v>1891100</v>
      </c>
      <c r="H436" s="29"/>
      <c r="I436" s="165">
        <v>1137733</v>
      </c>
      <c r="J436" s="68">
        <f t="shared" si="23"/>
        <v>1137733</v>
      </c>
      <c r="K436" s="11">
        <v>1025175</v>
      </c>
      <c r="L436" s="29"/>
      <c r="M436" s="137">
        <f t="shared" si="24"/>
        <v>0.5465403276168516</v>
      </c>
    </row>
    <row r="437" spans="1:13" s="35" customFormat="1" ht="12.75">
      <c r="A437" s="36"/>
      <c r="B437" s="36">
        <v>85407</v>
      </c>
      <c r="C437" s="41" t="s">
        <v>345</v>
      </c>
      <c r="D437" s="32">
        <f>SUM(D438:D441)</f>
        <v>3425100</v>
      </c>
      <c r="E437" s="32">
        <f>SUM(E438:E441)</f>
        <v>3540950</v>
      </c>
      <c r="F437" s="32">
        <f t="shared" si="22"/>
        <v>3540950</v>
      </c>
      <c r="G437" s="32">
        <f>SUM(G438:G441)</f>
        <v>2910200</v>
      </c>
      <c r="H437" s="61">
        <f>SUM(H438:H441)</f>
        <v>0</v>
      </c>
      <c r="I437" s="164">
        <f>SUM(I438:I441)</f>
        <v>1945480</v>
      </c>
      <c r="J437" s="136">
        <f t="shared" si="23"/>
        <v>1945480</v>
      </c>
      <c r="K437" s="32">
        <f>SUM(K438:K441)</f>
        <v>1521572</v>
      </c>
      <c r="L437" s="61">
        <f>SUM(L438:L441)</f>
        <v>0</v>
      </c>
      <c r="M437" s="139">
        <f t="shared" si="24"/>
        <v>0.5494231773958966</v>
      </c>
    </row>
    <row r="438" spans="1:13" s="35" customFormat="1" ht="12.75">
      <c r="A438" s="36"/>
      <c r="B438" s="36"/>
      <c r="C438" s="39" t="s">
        <v>346</v>
      </c>
      <c r="D438" s="11">
        <v>713500</v>
      </c>
      <c r="E438" s="11">
        <v>726600</v>
      </c>
      <c r="F438" s="11">
        <f t="shared" si="22"/>
        <v>726600</v>
      </c>
      <c r="G438" s="11">
        <v>645300</v>
      </c>
      <c r="H438" s="29"/>
      <c r="I438" s="165">
        <v>362113</v>
      </c>
      <c r="J438" s="68">
        <f t="shared" si="23"/>
        <v>362113</v>
      </c>
      <c r="K438" s="11">
        <v>316065</v>
      </c>
      <c r="L438" s="29"/>
      <c r="M438" s="137">
        <f t="shared" si="24"/>
        <v>0.4983663638865951</v>
      </c>
    </row>
    <row r="439" spans="1:13" s="35" customFormat="1" ht="12.75">
      <c r="A439" s="15"/>
      <c r="B439" s="15"/>
      <c r="C439" s="39" t="s">
        <v>347</v>
      </c>
      <c r="D439" s="7">
        <v>2386200</v>
      </c>
      <c r="E439" s="7">
        <v>2488950</v>
      </c>
      <c r="F439" s="11">
        <f t="shared" si="22"/>
        <v>2488950</v>
      </c>
      <c r="G439" s="7">
        <v>2187100</v>
      </c>
      <c r="H439" s="71"/>
      <c r="I439" s="162">
        <v>1415106</v>
      </c>
      <c r="J439" s="68">
        <f t="shared" si="23"/>
        <v>1415106</v>
      </c>
      <c r="K439" s="7">
        <v>1165348</v>
      </c>
      <c r="L439" s="71"/>
      <c r="M439" s="137">
        <f t="shared" si="24"/>
        <v>0.5685554149340083</v>
      </c>
    </row>
    <row r="440" spans="1:13" s="35" customFormat="1" ht="25.5">
      <c r="A440" s="15"/>
      <c r="B440" s="15"/>
      <c r="C440" s="39" t="s">
        <v>348</v>
      </c>
      <c r="D440" s="7">
        <v>177100</v>
      </c>
      <c r="E440" s="7">
        <v>177100</v>
      </c>
      <c r="F440" s="11">
        <f t="shared" si="22"/>
        <v>177100</v>
      </c>
      <c r="G440" s="7">
        <v>77800</v>
      </c>
      <c r="H440" s="71"/>
      <c r="I440" s="162">
        <v>94361</v>
      </c>
      <c r="J440" s="68">
        <f t="shared" si="23"/>
        <v>94361</v>
      </c>
      <c r="K440" s="7">
        <v>40159</v>
      </c>
      <c r="L440" s="71"/>
      <c r="M440" s="137">
        <f t="shared" si="24"/>
        <v>0.5328119706380576</v>
      </c>
    </row>
    <row r="441" spans="1:13" s="35" customFormat="1" ht="12.75">
      <c r="A441" s="15"/>
      <c r="B441" s="15"/>
      <c r="C441" s="39" t="s">
        <v>349</v>
      </c>
      <c r="D441" s="7">
        <v>148300</v>
      </c>
      <c r="E441" s="7">
        <v>148300</v>
      </c>
      <c r="F441" s="11">
        <f t="shared" si="22"/>
        <v>148300</v>
      </c>
      <c r="G441" s="7"/>
      <c r="H441" s="71"/>
      <c r="I441" s="162">
        <v>73900</v>
      </c>
      <c r="J441" s="68">
        <f t="shared" si="23"/>
        <v>73900</v>
      </c>
      <c r="K441" s="7"/>
      <c r="L441" s="71"/>
      <c r="M441" s="137">
        <f t="shared" si="24"/>
        <v>0.4983142279163857</v>
      </c>
    </row>
    <row r="442" spans="1:13" s="35" customFormat="1" ht="12.75">
      <c r="A442" s="15"/>
      <c r="B442" s="36">
        <v>85410</v>
      </c>
      <c r="C442" s="41" t="s">
        <v>350</v>
      </c>
      <c r="D442" s="81">
        <f>SUM(D443:D445)</f>
        <v>2212400</v>
      </c>
      <c r="E442" s="81">
        <f>SUM(E443:E445)</f>
        <v>1960310</v>
      </c>
      <c r="F442" s="32">
        <f t="shared" si="22"/>
        <v>1960310</v>
      </c>
      <c r="G442" s="81">
        <f>SUM(G443:G445)</f>
        <v>1139200</v>
      </c>
      <c r="H442" s="72">
        <f>SUM(H443:H445)</f>
        <v>0</v>
      </c>
      <c r="I442" s="166">
        <f>SUM(I443:I445)</f>
        <v>920421</v>
      </c>
      <c r="J442" s="136">
        <f t="shared" si="23"/>
        <v>920421</v>
      </c>
      <c r="K442" s="81">
        <f>SUM(K443:K445)</f>
        <v>564898</v>
      </c>
      <c r="L442" s="72">
        <f>SUM(L443:L445)</f>
        <v>0</v>
      </c>
      <c r="M442" s="139">
        <f t="shared" si="24"/>
        <v>0.46952828889308323</v>
      </c>
    </row>
    <row r="443" spans="1:13" s="35" customFormat="1" ht="12.75">
      <c r="A443" s="15"/>
      <c r="B443" s="15"/>
      <c r="C443" s="39" t="s">
        <v>351</v>
      </c>
      <c r="D443" s="7">
        <v>1122100</v>
      </c>
      <c r="E443" s="7">
        <v>1122100</v>
      </c>
      <c r="F443" s="11">
        <f t="shared" si="22"/>
        <v>1122100</v>
      </c>
      <c r="G443" s="7">
        <v>849200</v>
      </c>
      <c r="H443" s="71"/>
      <c r="I443" s="162">
        <v>568922</v>
      </c>
      <c r="J443" s="68">
        <f t="shared" si="23"/>
        <v>568922</v>
      </c>
      <c r="K443" s="7">
        <v>418742</v>
      </c>
      <c r="L443" s="71"/>
      <c r="M443" s="137">
        <f t="shared" si="24"/>
        <v>0.5070154175207201</v>
      </c>
    </row>
    <row r="444" spans="1:13" s="35" customFormat="1" ht="12.75">
      <c r="A444" s="15"/>
      <c r="B444" s="15"/>
      <c r="C444" s="39" t="s">
        <v>352</v>
      </c>
      <c r="D444" s="7">
        <v>368400</v>
      </c>
      <c r="E444" s="7">
        <v>368400</v>
      </c>
      <c r="F444" s="11">
        <f t="shared" si="22"/>
        <v>368400</v>
      </c>
      <c r="G444" s="7">
        <v>290000</v>
      </c>
      <c r="H444" s="71"/>
      <c r="I444" s="162">
        <v>163699</v>
      </c>
      <c r="J444" s="68">
        <f t="shared" si="23"/>
        <v>163699</v>
      </c>
      <c r="K444" s="7">
        <v>146156</v>
      </c>
      <c r="L444" s="71"/>
      <c r="M444" s="137">
        <f t="shared" si="24"/>
        <v>0.4443512486427796</v>
      </c>
    </row>
    <row r="445" spans="1:13" s="35" customFormat="1" ht="12.75">
      <c r="A445" s="15"/>
      <c r="B445" s="15"/>
      <c r="C445" s="39" t="s">
        <v>353</v>
      </c>
      <c r="D445" s="7">
        <v>721900</v>
      </c>
      <c r="E445" s="7">
        <v>469810</v>
      </c>
      <c r="F445" s="11">
        <f t="shared" si="22"/>
        <v>469810</v>
      </c>
      <c r="G445" s="7"/>
      <c r="H445" s="71"/>
      <c r="I445" s="162">
        <v>187800</v>
      </c>
      <c r="J445" s="68">
        <f t="shared" si="23"/>
        <v>187800</v>
      </c>
      <c r="K445" s="7"/>
      <c r="L445" s="71"/>
      <c r="M445" s="137">
        <f t="shared" si="24"/>
        <v>0.399736063515038</v>
      </c>
    </row>
    <row r="446" spans="1:13" s="35" customFormat="1" ht="38.25">
      <c r="A446" s="15"/>
      <c r="B446" s="36">
        <v>85412</v>
      </c>
      <c r="C446" s="41" t="s">
        <v>486</v>
      </c>
      <c r="D446" s="81">
        <f>SUM(D447:D447)</f>
        <v>130000</v>
      </c>
      <c r="E446" s="81">
        <f>SUM(E447:E447)</f>
        <v>130000</v>
      </c>
      <c r="F446" s="32">
        <f t="shared" si="22"/>
        <v>130000</v>
      </c>
      <c r="G446" s="81">
        <f>SUM(G447:G447)</f>
        <v>0</v>
      </c>
      <c r="H446" s="72">
        <f>SUM(H447:H447)</f>
        <v>0</v>
      </c>
      <c r="I446" s="166">
        <f>SUM(I447:I447)</f>
        <v>84000</v>
      </c>
      <c r="J446" s="136">
        <f t="shared" si="23"/>
        <v>84000</v>
      </c>
      <c r="K446" s="81">
        <f>SUM(K447:K447)</f>
        <v>0</v>
      </c>
      <c r="L446" s="72">
        <f>SUM(L447:L447)</f>
        <v>0</v>
      </c>
      <c r="M446" s="139">
        <f t="shared" si="24"/>
        <v>0.6461538461538462</v>
      </c>
    </row>
    <row r="447" spans="1:13" s="35" customFormat="1" ht="12.75">
      <c r="A447" s="15"/>
      <c r="B447" s="15"/>
      <c r="C447" s="39" t="s">
        <v>515</v>
      </c>
      <c r="D447" s="7">
        <v>130000</v>
      </c>
      <c r="E447" s="7">
        <v>130000</v>
      </c>
      <c r="F447" s="11">
        <f t="shared" si="22"/>
        <v>130000</v>
      </c>
      <c r="G447" s="7"/>
      <c r="H447" s="71"/>
      <c r="I447" s="162">
        <v>84000</v>
      </c>
      <c r="J447" s="68">
        <f t="shared" si="23"/>
        <v>84000</v>
      </c>
      <c r="K447" s="7"/>
      <c r="L447" s="71"/>
      <c r="M447" s="137">
        <f t="shared" si="24"/>
        <v>0.6461538461538462</v>
      </c>
    </row>
    <row r="448" spans="1:13" s="35" customFormat="1" ht="12.75">
      <c r="A448" s="15"/>
      <c r="B448" s="36">
        <v>85415</v>
      </c>
      <c r="C448" s="41" t="s">
        <v>354</v>
      </c>
      <c r="D448" s="81">
        <f>SUM(D449:D450)</f>
        <v>80000</v>
      </c>
      <c r="E448" s="81">
        <f>SUM(E449:E450)</f>
        <v>196574</v>
      </c>
      <c r="F448" s="32">
        <f t="shared" si="22"/>
        <v>196574</v>
      </c>
      <c r="G448" s="81">
        <f>SUM(G449:G450)</f>
        <v>0</v>
      </c>
      <c r="H448" s="72">
        <f>SUM(H449:H450)</f>
        <v>0</v>
      </c>
      <c r="I448" s="166">
        <f>SUM(I449:I450)</f>
        <v>0</v>
      </c>
      <c r="J448" s="136">
        <f t="shared" si="23"/>
        <v>0</v>
      </c>
      <c r="K448" s="81">
        <f>SUM(K449:K450)</f>
        <v>0</v>
      </c>
      <c r="L448" s="72">
        <f>SUM(L449:L450)</f>
        <v>0</v>
      </c>
      <c r="M448" s="139">
        <f t="shared" si="24"/>
        <v>0</v>
      </c>
    </row>
    <row r="449" spans="1:13" s="35" customFormat="1" ht="12.75">
      <c r="A449" s="15"/>
      <c r="B449" s="15"/>
      <c r="C449" s="39" t="s">
        <v>516</v>
      </c>
      <c r="D449" s="7">
        <v>80000</v>
      </c>
      <c r="E449" s="7">
        <v>80000</v>
      </c>
      <c r="F449" s="11">
        <f t="shared" si="22"/>
        <v>80000</v>
      </c>
      <c r="G449" s="7"/>
      <c r="H449" s="71"/>
      <c r="I449" s="162"/>
      <c r="J449" s="68">
        <f t="shared" si="23"/>
        <v>0</v>
      </c>
      <c r="K449" s="7"/>
      <c r="L449" s="71"/>
      <c r="M449" s="137">
        <f t="shared" si="24"/>
        <v>0</v>
      </c>
    </row>
    <row r="450" spans="1:13" s="35" customFormat="1" ht="38.25">
      <c r="A450" s="15"/>
      <c r="B450" s="15"/>
      <c r="C450" s="39" t="s">
        <v>123</v>
      </c>
      <c r="D450" s="7"/>
      <c r="E450" s="7">
        <v>116574</v>
      </c>
      <c r="F450" s="11">
        <f t="shared" si="22"/>
        <v>116574</v>
      </c>
      <c r="G450" s="7"/>
      <c r="H450" s="71"/>
      <c r="I450" s="162"/>
      <c r="J450" s="68">
        <f t="shared" si="23"/>
        <v>0</v>
      </c>
      <c r="K450" s="7"/>
      <c r="L450" s="71"/>
      <c r="M450" s="137">
        <f t="shared" si="24"/>
        <v>0</v>
      </c>
    </row>
    <row r="451" spans="1:13" s="35" customFormat="1" ht="12.75">
      <c r="A451" s="15"/>
      <c r="B451" s="36">
        <v>85417</v>
      </c>
      <c r="C451" s="41" t="s">
        <v>355</v>
      </c>
      <c r="D451" s="81">
        <f>D452</f>
        <v>73400</v>
      </c>
      <c r="E451" s="81">
        <f>E452</f>
        <v>73400</v>
      </c>
      <c r="F451" s="32">
        <f t="shared" si="22"/>
        <v>73400</v>
      </c>
      <c r="G451" s="81">
        <f>G452</f>
        <v>67800</v>
      </c>
      <c r="H451" s="72">
        <f>H452</f>
        <v>0</v>
      </c>
      <c r="I451" s="166">
        <f>I452</f>
        <v>37760</v>
      </c>
      <c r="J451" s="136">
        <f t="shared" si="23"/>
        <v>37760</v>
      </c>
      <c r="K451" s="81">
        <f>K452</f>
        <v>33896</v>
      </c>
      <c r="L451" s="72">
        <f>L452</f>
        <v>0</v>
      </c>
      <c r="M451" s="139">
        <f t="shared" si="24"/>
        <v>0.514441416893733</v>
      </c>
    </row>
    <row r="452" spans="1:13" s="35" customFormat="1" ht="12.75">
      <c r="A452" s="15"/>
      <c r="B452" s="36"/>
      <c r="C452" s="39" t="s">
        <v>404</v>
      </c>
      <c r="D452" s="7">
        <v>73400</v>
      </c>
      <c r="E452" s="7">
        <v>73400</v>
      </c>
      <c r="F452" s="11">
        <f t="shared" si="22"/>
        <v>73400</v>
      </c>
      <c r="G452" s="7">
        <v>67800</v>
      </c>
      <c r="H452" s="71"/>
      <c r="I452" s="162">
        <v>37760</v>
      </c>
      <c r="J452" s="68">
        <f t="shared" si="23"/>
        <v>37760</v>
      </c>
      <c r="K452" s="7">
        <v>33896</v>
      </c>
      <c r="L452" s="71"/>
      <c r="M452" s="137">
        <f t="shared" si="24"/>
        <v>0.514441416893733</v>
      </c>
    </row>
    <row r="453" spans="1:13" s="35" customFormat="1" ht="12.75">
      <c r="A453" s="36"/>
      <c r="B453" s="36">
        <v>85446</v>
      </c>
      <c r="C453" s="41" t="s">
        <v>446</v>
      </c>
      <c r="D453" s="81">
        <f>D454</f>
        <v>117500</v>
      </c>
      <c r="E453" s="81">
        <f>E454</f>
        <v>45800</v>
      </c>
      <c r="F453" s="32">
        <f t="shared" si="22"/>
        <v>45800</v>
      </c>
      <c r="G453" s="81">
        <f>G454</f>
        <v>0</v>
      </c>
      <c r="H453" s="72">
        <f>H454</f>
        <v>0</v>
      </c>
      <c r="I453" s="166">
        <f>I454</f>
        <v>5516</v>
      </c>
      <c r="J453" s="136">
        <f t="shared" si="23"/>
        <v>5516</v>
      </c>
      <c r="K453" s="81">
        <f>K454</f>
        <v>0</v>
      </c>
      <c r="L453" s="72">
        <f>L454</f>
        <v>0</v>
      </c>
      <c r="M453" s="139">
        <f t="shared" si="24"/>
        <v>0.12043668122270743</v>
      </c>
    </row>
    <row r="454" spans="1:13" s="35" customFormat="1" ht="12.75">
      <c r="A454" s="36"/>
      <c r="B454" s="36"/>
      <c r="C454" s="39" t="s">
        <v>418</v>
      </c>
      <c r="D454" s="7">
        <v>117500</v>
      </c>
      <c r="E454" s="7">
        <v>45800</v>
      </c>
      <c r="F454" s="11">
        <f t="shared" si="22"/>
        <v>45800</v>
      </c>
      <c r="G454" s="7"/>
      <c r="H454" s="71"/>
      <c r="I454" s="162">
        <v>5516</v>
      </c>
      <c r="J454" s="68">
        <f t="shared" si="23"/>
        <v>5516</v>
      </c>
      <c r="K454" s="7"/>
      <c r="L454" s="71"/>
      <c r="M454" s="137">
        <f t="shared" si="24"/>
        <v>0.12043668122270743</v>
      </c>
    </row>
    <row r="455" spans="1:13" s="35" customFormat="1" ht="12.75">
      <c r="A455" s="15"/>
      <c r="B455" s="36">
        <v>85495</v>
      </c>
      <c r="C455" s="41" t="s">
        <v>197</v>
      </c>
      <c r="D455" s="81">
        <f>SUM(D456:D458)</f>
        <v>157331</v>
      </c>
      <c r="E455" s="81">
        <f>SUM(E456:E458)</f>
        <v>94380</v>
      </c>
      <c r="F455" s="32">
        <f t="shared" si="22"/>
        <v>94380</v>
      </c>
      <c r="G455" s="81">
        <f>SUM(G456:G458)</f>
        <v>0</v>
      </c>
      <c r="H455" s="72">
        <f>SUM(H456:H458)</f>
        <v>0</v>
      </c>
      <c r="I455" s="166">
        <f>SUM(I456:I458)</f>
        <v>37032</v>
      </c>
      <c r="J455" s="136">
        <f t="shared" si="23"/>
        <v>37032</v>
      </c>
      <c r="K455" s="81">
        <f>SUM(K456:K458)</f>
        <v>0</v>
      </c>
      <c r="L455" s="72">
        <f>SUM(L456:L458)</f>
        <v>0</v>
      </c>
      <c r="M455" s="139">
        <f t="shared" si="24"/>
        <v>0.3923712650985378</v>
      </c>
    </row>
    <row r="456" spans="1:13" s="35" customFormat="1" ht="25.5">
      <c r="A456" s="15"/>
      <c r="B456" s="36"/>
      <c r="C456" s="39" t="s">
        <v>399</v>
      </c>
      <c r="D456" s="7">
        <v>20000</v>
      </c>
      <c r="E456" s="7">
        <v>20000</v>
      </c>
      <c r="F456" s="11">
        <f t="shared" si="22"/>
        <v>20000</v>
      </c>
      <c r="G456" s="7"/>
      <c r="H456" s="71"/>
      <c r="I456" s="162"/>
      <c r="J456" s="68">
        <f t="shared" si="23"/>
        <v>0</v>
      </c>
      <c r="K456" s="7"/>
      <c r="L456" s="71"/>
      <c r="M456" s="137">
        <f t="shared" si="24"/>
        <v>0</v>
      </c>
    </row>
    <row r="457" spans="1:13" s="35" customFormat="1" ht="12.75">
      <c r="A457" s="15"/>
      <c r="B457" s="36"/>
      <c r="C457" s="39" t="s">
        <v>377</v>
      </c>
      <c r="D457" s="7">
        <v>25000</v>
      </c>
      <c r="E457" s="7">
        <v>25000</v>
      </c>
      <c r="F457" s="11">
        <f t="shared" si="22"/>
        <v>25000</v>
      </c>
      <c r="G457" s="7"/>
      <c r="H457" s="71"/>
      <c r="I457" s="162"/>
      <c r="J457" s="68">
        <f t="shared" si="23"/>
        <v>0</v>
      </c>
      <c r="K457" s="7"/>
      <c r="L457" s="71"/>
      <c r="M457" s="137">
        <f t="shared" si="24"/>
        <v>0</v>
      </c>
    </row>
    <row r="458" spans="1:13" s="35" customFormat="1" ht="25.5">
      <c r="A458" s="60"/>
      <c r="B458" s="185"/>
      <c r="C458" s="186" t="s">
        <v>107</v>
      </c>
      <c r="D458" s="82">
        <v>112331</v>
      </c>
      <c r="E458" s="82">
        <v>49380</v>
      </c>
      <c r="F458" s="187">
        <f t="shared" si="22"/>
        <v>49380</v>
      </c>
      <c r="G458" s="82"/>
      <c r="H458" s="73"/>
      <c r="I458" s="168">
        <v>37032</v>
      </c>
      <c r="J458" s="188">
        <f t="shared" si="23"/>
        <v>37032</v>
      </c>
      <c r="K458" s="82"/>
      <c r="L458" s="73"/>
      <c r="M458" s="189">
        <f t="shared" si="24"/>
        <v>0.7499392466585663</v>
      </c>
    </row>
    <row r="459" spans="1:13" s="35" customFormat="1" ht="25.5">
      <c r="A459" s="18">
        <v>900</v>
      </c>
      <c r="B459" s="18"/>
      <c r="C459" s="19" t="s">
        <v>561</v>
      </c>
      <c r="D459" s="19">
        <f>D460+D464+D466+D469+D471+D476+D478</f>
        <v>26004300</v>
      </c>
      <c r="E459" s="19">
        <f>E460+E464+E466+E469+E471+E476+E478</f>
        <v>30164982</v>
      </c>
      <c r="F459" s="19">
        <f t="shared" si="22"/>
        <v>9820100</v>
      </c>
      <c r="G459" s="19">
        <f>G460+G464+G466+G469+G471+G476+G478</f>
        <v>1872310</v>
      </c>
      <c r="H459" s="69">
        <f>H460+H464+H466+H469+H471+H476+H478</f>
        <v>20344882</v>
      </c>
      <c r="I459" s="163">
        <f>I460+I464+I466+I469+I471+I476+I478</f>
        <v>5705707</v>
      </c>
      <c r="J459" s="131">
        <f t="shared" si="23"/>
        <v>5330117</v>
      </c>
      <c r="K459" s="19">
        <f>K460+K464+K466+K469+K471+K476+K478</f>
        <v>949727</v>
      </c>
      <c r="L459" s="69">
        <f>L460+L464+L466+L469+L471+L476+L478</f>
        <v>375590</v>
      </c>
      <c r="M459" s="70">
        <f t="shared" si="24"/>
        <v>0.1891500217039745</v>
      </c>
    </row>
    <row r="460" spans="1:13" s="35" customFormat="1" ht="12.75">
      <c r="A460" s="36"/>
      <c r="B460" s="36">
        <v>90001</v>
      </c>
      <c r="C460" s="41" t="s">
        <v>490</v>
      </c>
      <c r="D460" s="56">
        <f>SUM(D461:D463)</f>
        <v>2003200</v>
      </c>
      <c r="E460" s="56">
        <f>SUM(E461:E463)</f>
        <v>6239300</v>
      </c>
      <c r="F460" s="32">
        <f aca="true" t="shared" si="25" ref="F460:F525">E460-H460</f>
        <v>0</v>
      </c>
      <c r="G460" s="56">
        <f>SUM(G461:G463)</f>
        <v>0</v>
      </c>
      <c r="H460" s="135">
        <f>SUM(H461:H463)</f>
        <v>6239300</v>
      </c>
      <c r="I460" s="167">
        <f>SUM(I461:I463)</f>
        <v>217893</v>
      </c>
      <c r="J460" s="136">
        <f aca="true" t="shared" si="26" ref="J460:J525">I460-L460</f>
        <v>0</v>
      </c>
      <c r="K460" s="56">
        <f>SUM(K461:K463)</f>
        <v>0</v>
      </c>
      <c r="L460" s="135">
        <f>SUM(L461:L463)</f>
        <v>217893</v>
      </c>
      <c r="M460" s="139">
        <f aca="true" t="shared" si="27" ref="M460:M525">I460/E460</f>
        <v>0.034922667606943084</v>
      </c>
    </row>
    <row r="461" spans="1:13" s="35" customFormat="1" ht="25.5">
      <c r="A461" s="15"/>
      <c r="B461" s="15"/>
      <c r="C461" s="39" t="s">
        <v>124</v>
      </c>
      <c r="D461" s="11">
        <v>1303200</v>
      </c>
      <c r="E461" s="11">
        <v>1303200</v>
      </c>
      <c r="F461" s="11">
        <f t="shared" si="25"/>
        <v>0</v>
      </c>
      <c r="G461" s="11"/>
      <c r="H461" s="29">
        <v>1303200</v>
      </c>
      <c r="I461" s="165"/>
      <c r="J461" s="68">
        <f t="shared" si="26"/>
        <v>0</v>
      </c>
      <c r="K461" s="11"/>
      <c r="L461" s="29"/>
      <c r="M461" s="137">
        <f t="shared" si="27"/>
        <v>0</v>
      </c>
    </row>
    <row r="462" spans="1:13" s="35" customFormat="1" ht="51">
      <c r="A462" s="15"/>
      <c r="B462" s="15"/>
      <c r="C462" s="39" t="s">
        <v>125</v>
      </c>
      <c r="D462" s="11"/>
      <c r="E462" s="11">
        <v>4436100</v>
      </c>
      <c r="F462" s="11">
        <f t="shared" si="25"/>
        <v>0</v>
      </c>
      <c r="G462" s="11"/>
      <c r="H462" s="29">
        <v>4436100</v>
      </c>
      <c r="I462" s="165"/>
      <c r="J462" s="68">
        <f t="shared" si="26"/>
        <v>0</v>
      </c>
      <c r="K462" s="11"/>
      <c r="L462" s="29"/>
      <c r="M462" s="137">
        <f t="shared" si="27"/>
        <v>0</v>
      </c>
    </row>
    <row r="463" spans="1:13" s="35" customFormat="1" ht="38.25">
      <c r="A463" s="15"/>
      <c r="B463" s="15"/>
      <c r="C463" s="39" t="s">
        <v>491</v>
      </c>
      <c r="D463" s="11">
        <v>700000</v>
      </c>
      <c r="E463" s="11">
        <v>500000</v>
      </c>
      <c r="F463" s="11">
        <f t="shared" si="25"/>
        <v>0</v>
      </c>
      <c r="G463" s="11"/>
      <c r="H463" s="29">
        <v>500000</v>
      </c>
      <c r="I463" s="165">
        <v>217893</v>
      </c>
      <c r="J463" s="68">
        <f t="shared" si="26"/>
        <v>0</v>
      </c>
      <c r="K463" s="11"/>
      <c r="L463" s="29">
        <v>217893</v>
      </c>
      <c r="M463" s="137">
        <f t="shared" si="27"/>
        <v>0.435786</v>
      </c>
    </row>
    <row r="464" spans="1:13" s="35" customFormat="1" ht="12.75">
      <c r="A464" s="36"/>
      <c r="B464" s="36">
        <v>90003</v>
      </c>
      <c r="C464" s="41" t="s">
        <v>356</v>
      </c>
      <c r="D464" s="32">
        <f>D465</f>
        <v>2300000</v>
      </c>
      <c r="E464" s="32">
        <f>E465</f>
        <v>2300000</v>
      </c>
      <c r="F464" s="32">
        <f t="shared" si="25"/>
        <v>2300000</v>
      </c>
      <c r="G464" s="32">
        <f>G465</f>
        <v>0</v>
      </c>
      <c r="H464" s="61">
        <f>H465</f>
        <v>0</v>
      </c>
      <c r="I464" s="164">
        <f>I465</f>
        <v>2145105</v>
      </c>
      <c r="J464" s="136">
        <f t="shared" si="26"/>
        <v>2145105</v>
      </c>
      <c r="K464" s="32">
        <f>K465</f>
        <v>0</v>
      </c>
      <c r="L464" s="61">
        <f>L465</f>
        <v>0</v>
      </c>
      <c r="M464" s="139">
        <f t="shared" si="27"/>
        <v>0.9326543478260869</v>
      </c>
    </row>
    <row r="465" spans="1:13" s="35" customFormat="1" ht="12.75">
      <c r="A465" s="15"/>
      <c r="B465" s="15"/>
      <c r="C465" s="39" t="s">
        <v>517</v>
      </c>
      <c r="D465" s="11">
        <v>2300000</v>
      </c>
      <c r="E465" s="11">
        <v>2300000</v>
      </c>
      <c r="F465" s="11">
        <f t="shared" si="25"/>
        <v>2300000</v>
      </c>
      <c r="G465" s="11"/>
      <c r="H465" s="29"/>
      <c r="I465" s="165">
        <v>2145105</v>
      </c>
      <c r="J465" s="68">
        <f t="shared" si="26"/>
        <v>2145105</v>
      </c>
      <c r="K465" s="11"/>
      <c r="L465" s="29"/>
      <c r="M465" s="137">
        <f t="shared" si="27"/>
        <v>0.9326543478260869</v>
      </c>
    </row>
    <row r="466" spans="1:13" s="35" customFormat="1" ht="12.75">
      <c r="A466" s="36"/>
      <c r="B466" s="36">
        <v>90004</v>
      </c>
      <c r="C466" s="41" t="s">
        <v>357</v>
      </c>
      <c r="D466" s="32">
        <f>SUM(D467:D468)</f>
        <v>1350000</v>
      </c>
      <c r="E466" s="32">
        <f>SUM(E467:E468)</f>
        <v>1350000</v>
      </c>
      <c r="F466" s="32">
        <f t="shared" si="25"/>
        <v>1350000</v>
      </c>
      <c r="G466" s="32">
        <f>SUM(G467:G468)</f>
        <v>0</v>
      </c>
      <c r="H466" s="61">
        <f>SUM(H467:H468)</f>
        <v>0</v>
      </c>
      <c r="I466" s="164">
        <f>SUM(I467:I468)</f>
        <v>488674</v>
      </c>
      <c r="J466" s="136">
        <f t="shared" si="26"/>
        <v>488674</v>
      </c>
      <c r="K466" s="32">
        <f>SUM(K467:K468)</f>
        <v>0</v>
      </c>
      <c r="L466" s="61">
        <f>SUM(L467:L468)</f>
        <v>0</v>
      </c>
      <c r="M466" s="139">
        <f t="shared" si="27"/>
        <v>0.3619807407407407</v>
      </c>
    </row>
    <row r="467" spans="1:13" s="35" customFormat="1" ht="12.75">
      <c r="A467" s="15"/>
      <c r="B467" s="36"/>
      <c r="C467" s="39" t="s">
        <v>464</v>
      </c>
      <c r="D467" s="11">
        <v>1050000</v>
      </c>
      <c r="E467" s="11">
        <v>1050000</v>
      </c>
      <c r="F467" s="11">
        <f t="shared" si="25"/>
        <v>1050000</v>
      </c>
      <c r="G467" s="11"/>
      <c r="H467" s="29"/>
      <c r="I467" s="165">
        <v>417473</v>
      </c>
      <c r="J467" s="68">
        <f t="shared" si="26"/>
        <v>417473</v>
      </c>
      <c r="K467" s="11"/>
      <c r="L467" s="29"/>
      <c r="M467" s="137">
        <f t="shared" si="27"/>
        <v>0.39759333333333335</v>
      </c>
    </row>
    <row r="468" spans="1:13" s="35" customFormat="1" ht="25.5">
      <c r="A468" s="15"/>
      <c r="B468" s="36"/>
      <c r="C468" s="39" t="s">
        <v>126</v>
      </c>
      <c r="D468" s="11">
        <v>300000</v>
      </c>
      <c r="E468" s="11">
        <v>300000</v>
      </c>
      <c r="F468" s="11">
        <f t="shared" si="25"/>
        <v>300000</v>
      </c>
      <c r="G468" s="11"/>
      <c r="H468" s="29"/>
      <c r="I468" s="165">
        <v>71201</v>
      </c>
      <c r="J468" s="68">
        <f t="shared" si="26"/>
        <v>71201</v>
      </c>
      <c r="K468" s="11"/>
      <c r="L468" s="29"/>
      <c r="M468" s="137">
        <f t="shared" si="27"/>
        <v>0.23733666666666667</v>
      </c>
    </row>
    <row r="469" spans="1:13" s="35" customFormat="1" ht="12.75">
      <c r="A469" s="15"/>
      <c r="B469" s="36">
        <v>90013</v>
      </c>
      <c r="C469" s="41" t="s">
        <v>358</v>
      </c>
      <c r="D469" s="32">
        <f>SUM(D470:D470)</f>
        <v>187000</v>
      </c>
      <c r="E469" s="32">
        <f>SUM(E470:E470)</f>
        <v>187000</v>
      </c>
      <c r="F469" s="32">
        <f t="shared" si="25"/>
        <v>187000</v>
      </c>
      <c r="G469" s="32">
        <f>SUM(G470:G470)</f>
        <v>103500</v>
      </c>
      <c r="H469" s="61">
        <f>SUM(H470:H470)</f>
        <v>0</v>
      </c>
      <c r="I469" s="164">
        <f>SUM(I470:I470)</f>
        <v>76366</v>
      </c>
      <c r="J469" s="136">
        <f t="shared" si="26"/>
        <v>76366</v>
      </c>
      <c r="K469" s="32">
        <f>SUM(K470:K470)</f>
        <v>42768</v>
      </c>
      <c r="L469" s="61">
        <f>SUM(L470:L470)</f>
        <v>0</v>
      </c>
      <c r="M469" s="139">
        <f t="shared" si="27"/>
        <v>0.40837433155080216</v>
      </c>
    </row>
    <row r="470" spans="1:13" s="35" customFormat="1" ht="25.5">
      <c r="A470" s="15"/>
      <c r="B470" s="15"/>
      <c r="C470" s="40" t="s">
        <v>465</v>
      </c>
      <c r="D470" s="11">
        <v>187000</v>
      </c>
      <c r="E470" s="11">
        <v>187000</v>
      </c>
      <c r="F470" s="11">
        <f t="shared" si="25"/>
        <v>187000</v>
      </c>
      <c r="G470" s="11">
        <v>103500</v>
      </c>
      <c r="H470" s="29"/>
      <c r="I470" s="165">
        <v>76366</v>
      </c>
      <c r="J470" s="68">
        <f t="shared" si="26"/>
        <v>76366</v>
      </c>
      <c r="K470" s="11">
        <v>42768</v>
      </c>
      <c r="L470" s="29"/>
      <c r="M470" s="137">
        <f t="shared" si="27"/>
        <v>0.40837433155080216</v>
      </c>
    </row>
    <row r="471" spans="1:13" s="35" customFormat="1" ht="12.75">
      <c r="A471" s="36"/>
      <c r="B471" s="36">
        <v>90015</v>
      </c>
      <c r="C471" s="41" t="s">
        <v>359</v>
      </c>
      <c r="D471" s="32">
        <f>SUM(D472:D475)</f>
        <v>3460000</v>
      </c>
      <c r="E471" s="32">
        <f>SUM(E472:E475)</f>
        <v>3060000</v>
      </c>
      <c r="F471" s="32">
        <f t="shared" si="25"/>
        <v>2760000</v>
      </c>
      <c r="G471" s="32">
        <f>SUM(G472:G475)</f>
        <v>0</v>
      </c>
      <c r="H471" s="61">
        <f>SUM(H472:H475)</f>
        <v>300000</v>
      </c>
      <c r="I471" s="164">
        <f>SUM(I472:I475)</f>
        <v>1552637</v>
      </c>
      <c r="J471" s="136">
        <f t="shared" si="26"/>
        <v>1552537</v>
      </c>
      <c r="K471" s="32">
        <f>SUM(K472:K475)</f>
        <v>0</v>
      </c>
      <c r="L471" s="61">
        <f>SUM(L472:L475)</f>
        <v>100</v>
      </c>
      <c r="M471" s="139">
        <f t="shared" si="27"/>
        <v>0.5073977124183007</v>
      </c>
    </row>
    <row r="472" spans="1:13" s="35" customFormat="1" ht="12.75">
      <c r="A472" s="15"/>
      <c r="B472" s="36"/>
      <c r="C472" s="39" t="s">
        <v>518</v>
      </c>
      <c r="D472" s="11">
        <v>2760000</v>
      </c>
      <c r="E472" s="11">
        <v>2760000</v>
      </c>
      <c r="F472" s="11">
        <f t="shared" si="25"/>
        <v>2760000</v>
      </c>
      <c r="G472" s="11"/>
      <c r="H472" s="29"/>
      <c r="I472" s="165">
        <v>1552537</v>
      </c>
      <c r="J472" s="68">
        <f t="shared" si="26"/>
        <v>1552537</v>
      </c>
      <c r="K472" s="11"/>
      <c r="L472" s="29"/>
      <c r="M472" s="137">
        <f t="shared" si="27"/>
        <v>0.5625134057971014</v>
      </c>
    </row>
    <row r="473" spans="1:13" s="35" customFormat="1" ht="12.75">
      <c r="A473" s="15"/>
      <c r="B473" s="36"/>
      <c r="C473" s="43" t="s">
        <v>519</v>
      </c>
      <c r="D473" s="11">
        <v>50000</v>
      </c>
      <c r="E473" s="11">
        <v>50000</v>
      </c>
      <c r="F473" s="11">
        <f t="shared" si="25"/>
        <v>0</v>
      </c>
      <c r="G473" s="11"/>
      <c r="H473" s="29">
        <v>50000</v>
      </c>
      <c r="I473" s="165">
        <v>100</v>
      </c>
      <c r="J473" s="68">
        <f t="shared" si="26"/>
        <v>0</v>
      </c>
      <c r="K473" s="11"/>
      <c r="L473" s="29">
        <v>100</v>
      </c>
      <c r="M473" s="137">
        <f t="shared" si="27"/>
        <v>0.002</v>
      </c>
    </row>
    <row r="474" spans="1:13" s="35" customFormat="1" ht="51">
      <c r="A474" s="15"/>
      <c r="B474" s="36"/>
      <c r="C474" s="43" t="s">
        <v>127</v>
      </c>
      <c r="D474" s="11">
        <v>250000</v>
      </c>
      <c r="E474" s="11">
        <v>250000</v>
      </c>
      <c r="F474" s="11">
        <f t="shared" si="25"/>
        <v>0</v>
      </c>
      <c r="G474" s="11"/>
      <c r="H474" s="29">
        <v>250000</v>
      </c>
      <c r="I474" s="165">
        <v>0</v>
      </c>
      <c r="J474" s="68">
        <f t="shared" si="26"/>
        <v>0</v>
      </c>
      <c r="K474" s="11"/>
      <c r="L474" s="29"/>
      <c r="M474" s="137">
        <f t="shared" si="27"/>
        <v>0</v>
      </c>
    </row>
    <row r="475" spans="1:13" s="35" customFormat="1" ht="12.75">
      <c r="A475" s="15"/>
      <c r="B475" s="36"/>
      <c r="C475" s="177" t="s">
        <v>412</v>
      </c>
      <c r="D475" s="11">
        <v>400000</v>
      </c>
      <c r="E475" s="11"/>
      <c r="F475" s="11">
        <f t="shared" si="25"/>
        <v>0</v>
      </c>
      <c r="G475" s="11"/>
      <c r="H475" s="29"/>
      <c r="I475" s="165">
        <v>0</v>
      </c>
      <c r="J475" s="68">
        <f t="shared" si="26"/>
        <v>0</v>
      </c>
      <c r="K475" s="11"/>
      <c r="L475" s="29"/>
      <c r="M475" s="137" t="e">
        <f t="shared" si="27"/>
        <v>#DIV/0!</v>
      </c>
    </row>
    <row r="476" spans="1:13" s="35" customFormat="1" ht="12.75">
      <c r="A476" s="36"/>
      <c r="B476" s="36">
        <v>90017</v>
      </c>
      <c r="C476" s="41" t="s">
        <v>360</v>
      </c>
      <c r="D476" s="32">
        <f>D477</f>
        <v>1421200</v>
      </c>
      <c r="E476" s="32">
        <f>E477</f>
        <v>1475700</v>
      </c>
      <c r="F476" s="32">
        <f t="shared" si="25"/>
        <v>1475700</v>
      </c>
      <c r="G476" s="32">
        <f>G477</f>
        <v>1287110</v>
      </c>
      <c r="H476" s="61">
        <f>H477</f>
        <v>0</v>
      </c>
      <c r="I476" s="164">
        <f>I477</f>
        <v>777753</v>
      </c>
      <c r="J476" s="136">
        <f t="shared" si="26"/>
        <v>777753</v>
      </c>
      <c r="K476" s="32">
        <f>K477</f>
        <v>663063</v>
      </c>
      <c r="L476" s="61">
        <f>L477</f>
        <v>0</v>
      </c>
      <c r="M476" s="139">
        <f t="shared" si="27"/>
        <v>0.5270400487904046</v>
      </c>
    </row>
    <row r="477" spans="1:13" s="16" customFormat="1" ht="12.75">
      <c r="A477" s="15"/>
      <c r="B477" s="36"/>
      <c r="C477" s="40" t="s">
        <v>186</v>
      </c>
      <c r="D477" s="11">
        <v>1421200</v>
      </c>
      <c r="E477" s="11">
        <v>1475700</v>
      </c>
      <c r="F477" s="11">
        <f t="shared" si="25"/>
        <v>1475700</v>
      </c>
      <c r="G477" s="11">
        <v>1287110</v>
      </c>
      <c r="H477" s="29"/>
      <c r="I477" s="165">
        <v>777753</v>
      </c>
      <c r="J477" s="68">
        <f t="shared" si="26"/>
        <v>777753</v>
      </c>
      <c r="K477" s="11">
        <v>663063</v>
      </c>
      <c r="L477" s="29"/>
      <c r="M477" s="137">
        <f t="shared" si="27"/>
        <v>0.5270400487904046</v>
      </c>
    </row>
    <row r="478" spans="1:13" s="16" customFormat="1" ht="12.75">
      <c r="A478" s="36"/>
      <c r="B478" s="36">
        <v>90095</v>
      </c>
      <c r="C478" s="41" t="s">
        <v>197</v>
      </c>
      <c r="D478" s="32">
        <f>SUM(D479:D506)</f>
        <v>15282900</v>
      </c>
      <c r="E478" s="32">
        <f>SUM(E479:E506)</f>
        <v>15552982</v>
      </c>
      <c r="F478" s="32">
        <f t="shared" si="25"/>
        <v>1747400</v>
      </c>
      <c r="G478" s="32">
        <f>SUM(G479:G506)</f>
        <v>481700</v>
      </c>
      <c r="H478" s="61">
        <f>SUM(H479:H506)</f>
        <v>13805582</v>
      </c>
      <c r="I478" s="164">
        <f>SUM(I479:I506)</f>
        <v>447279</v>
      </c>
      <c r="J478" s="136">
        <f t="shared" si="26"/>
        <v>289682</v>
      </c>
      <c r="K478" s="32">
        <f>SUM(K479:K506)</f>
        <v>243896</v>
      </c>
      <c r="L478" s="61">
        <f>SUM(L479:L506)</f>
        <v>157597</v>
      </c>
      <c r="M478" s="139">
        <f t="shared" si="27"/>
        <v>0.028758407873165415</v>
      </c>
    </row>
    <row r="479" spans="1:13" s="35" customFormat="1" ht="12.75">
      <c r="A479" s="15"/>
      <c r="B479" s="15"/>
      <c r="C479" s="39" t="s">
        <v>128</v>
      </c>
      <c r="D479" s="11">
        <v>16000</v>
      </c>
      <c r="E479" s="11">
        <v>54800</v>
      </c>
      <c r="F479" s="11">
        <f t="shared" si="25"/>
        <v>54800</v>
      </c>
      <c r="G479" s="11"/>
      <c r="H479" s="29"/>
      <c r="I479" s="165">
        <v>3524</v>
      </c>
      <c r="J479" s="68">
        <f t="shared" si="26"/>
        <v>3524</v>
      </c>
      <c r="K479" s="11"/>
      <c r="L479" s="29"/>
      <c r="M479" s="137">
        <f t="shared" si="27"/>
        <v>0.0643065693430657</v>
      </c>
    </row>
    <row r="480" spans="1:13" s="16" customFormat="1" ht="12.75">
      <c r="A480" s="15"/>
      <c r="B480" s="15"/>
      <c r="C480" s="39" t="s">
        <v>520</v>
      </c>
      <c r="D480" s="11">
        <v>10000</v>
      </c>
      <c r="E480" s="11">
        <v>10000</v>
      </c>
      <c r="F480" s="11">
        <f t="shared" si="25"/>
        <v>10000</v>
      </c>
      <c r="G480" s="11"/>
      <c r="H480" s="29"/>
      <c r="I480" s="165">
        <v>1562</v>
      </c>
      <c r="J480" s="68">
        <f t="shared" si="26"/>
        <v>1562</v>
      </c>
      <c r="K480" s="11"/>
      <c r="L480" s="29"/>
      <c r="M480" s="137">
        <f t="shared" si="27"/>
        <v>0.1562</v>
      </c>
    </row>
    <row r="481" spans="1:13" s="35" customFormat="1" ht="12.75">
      <c r="A481" s="15"/>
      <c r="B481" s="15"/>
      <c r="C481" s="39" t="s">
        <v>521</v>
      </c>
      <c r="D481" s="11">
        <v>4000</v>
      </c>
      <c r="E481" s="11">
        <v>4000</v>
      </c>
      <c r="F481" s="11">
        <f t="shared" si="25"/>
        <v>4000</v>
      </c>
      <c r="G481" s="11"/>
      <c r="H481" s="29"/>
      <c r="I481" s="165">
        <v>1830</v>
      </c>
      <c r="J481" s="68">
        <f t="shared" si="26"/>
        <v>1830</v>
      </c>
      <c r="K481" s="11"/>
      <c r="L481" s="29"/>
      <c r="M481" s="137">
        <f t="shared" si="27"/>
        <v>0.4575</v>
      </c>
    </row>
    <row r="482" spans="1:13" s="16" customFormat="1" ht="12.75">
      <c r="A482" s="15"/>
      <c r="B482" s="15"/>
      <c r="C482" s="39" t="s">
        <v>522</v>
      </c>
      <c r="D482" s="11">
        <v>20000</v>
      </c>
      <c r="E482" s="11">
        <v>20000</v>
      </c>
      <c r="F482" s="11">
        <f t="shared" si="25"/>
        <v>20000</v>
      </c>
      <c r="G482" s="11"/>
      <c r="H482" s="29"/>
      <c r="I482" s="165">
        <v>2844</v>
      </c>
      <c r="J482" s="68">
        <f t="shared" si="26"/>
        <v>2844</v>
      </c>
      <c r="K482" s="11"/>
      <c r="L482" s="29"/>
      <c r="M482" s="137">
        <f t="shared" si="27"/>
        <v>0.1422</v>
      </c>
    </row>
    <row r="483" spans="1:13" s="16" customFormat="1" ht="12.75">
      <c r="A483" s="15"/>
      <c r="B483" s="15"/>
      <c r="C483" s="39" t="s">
        <v>466</v>
      </c>
      <c r="D483" s="11">
        <v>10000</v>
      </c>
      <c r="E483" s="11">
        <v>10000</v>
      </c>
      <c r="F483" s="11">
        <f t="shared" si="25"/>
        <v>10000</v>
      </c>
      <c r="G483" s="11"/>
      <c r="H483" s="29"/>
      <c r="I483" s="165"/>
      <c r="J483" s="68">
        <f t="shared" si="26"/>
        <v>0</v>
      </c>
      <c r="K483" s="11"/>
      <c r="L483" s="29"/>
      <c r="M483" s="137">
        <f t="shared" si="27"/>
        <v>0</v>
      </c>
    </row>
    <row r="484" spans="1:13" s="16" customFormat="1" ht="25.5">
      <c r="A484" s="15"/>
      <c r="B484" s="15"/>
      <c r="C484" s="39" t="s">
        <v>439</v>
      </c>
      <c r="D484" s="11">
        <v>10000</v>
      </c>
      <c r="E484" s="11">
        <v>10000</v>
      </c>
      <c r="F484" s="11">
        <f t="shared" si="25"/>
        <v>10000</v>
      </c>
      <c r="G484" s="11"/>
      <c r="H484" s="29"/>
      <c r="I484" s="165"/>
      <c r="J484" s="68">
        <f t="shared" si="26"/>
        <v>0</v>
      </c>
      <c r="K484" s="11"/>
      <c r="L484" s="29"/>
      <c r="M484" s="137">
        <f t="shared" si="27"/>
        <v>0</v>
      </c>
    </row>
    <row r="485" spans="1:13" s="16" customFormat="1" ht="12.75">
      <c r="A485" s="15"/>
      <c r="B485" s="15"/>
      <c r="C485" s="39" t="s">
        <v>440</v>
      </c>
      <c r="D485" s="11">
        <v>10000</v>
      </c>
      <c r="E485" s="11">
        <v>10000</v>
      </c>
      <c r="F485" s="11">
        <f t="shared" si="25"/>
        <v>10000</v>
      </c>
      <c r="G485" s="11"/>
      <c r="H485" s="29"/>
      <c r="I485" s="165"/>
      <c r="J485" s="68">
        <f t="shared" si="26"/>
        <v>0</v>
      </c>
      <c r="K485" s="11"/>
      <c r="L485" s="29"/>
      <c r="M485" s="137">
        <f t="shared" si="27"/>
        <v>0</v>
      </c>
    </row>
    <row r="486" spans="1:13" s="35" customFormat="1" ht="25.5">
      <c r="A486" s="15"/>
      <c r="B486" s="15"/>
      <c r="C486" s="39" t="s">
        <v>129</v>
      </c>
      <c r="D486" s="11"/>
      <c r="E486" s="11">
        <v>80000</v>
      </c>
      <c r="F486" s="11">
        <f t="shared" si="25"/>
        <v>80000</v>
      </c>
      <c r="G486" s="11"/>
      <c r="H486" s="29"/>
      <c r="I486" s="165"/>
      <c r="J486" s="68">
        <f t="shared" si="26"/>
        <v>0</v>
      </c>
      <c r="K486" s="11"/>
      <c r="L486" s="29"/>
      <c r="M486" s="137">
        <f t="shared" si="27"/>
        <v>0</v>
      </c>
    </row>
    <row r="487" spans="1:13" s="16" customFormat="1" ht="12.75">
      <c r="A487" s="15"/>
      <c r="B487" s="36"/>
      <c r="C487" s="43" t="s">
        <v>383</v>
      </c>
      <c r="D487" s="11">
        <v>800000</v>
      </c>
      <c r="E487" s="11">
        <v>640000</v>
      </c>
      <c r="F487" s="11">
        <f t="shared" si="25"/>
        <v>0</v>
      </c>
      <c r="G487" s="11"/>
      <c r="H487" s="29">
        <v>640000</v>
      </c>
      <c r="I487" s="165">
        <v>41642</v>
      </c>
      <c r="J487" s="68">
        <f t="shared" si="26"/>
        <v>0</v>
      </c>
      <c r="K487" s="11"/>
      <c r="L487" s="29">
        <v>41642</v>
      </c>
      <c r="M487" s="137">
        <f t="shared" si="27"/>
        <v>0.065065625</v>
      </c>
    </row>
    <row r="488" spans="1:13" s="16" customFormat="1" ht="12.75">
      <c r="A488" s="15"/>
      <c r="B488" s="15"/>
      <c r="C488" s="43" t="s">
        <v>523</v>
      </c>
      <c r="D488" s="11">
        <v>2450000</v>
      </c>
      <c r="E488" s="11">
        <v>2450000</v>
      </c>
      <c r="F488" s="11">
        <f t="shared" si="25"/>
        <v>0</v>
      </c>
      <c r="G488" s="11"/>
      <c r="H488" s="29">
        <v>2450000</v>
      </c>
      <c r="I488" s="165">
        <v>8024</v>
      </c>
      <c r="J488" s="68">
        <f t="shared" si="26"/>
        <v>0</v>
      </c>
      <c r="K488" s="11"/>
      <c r="L488" s="29">
        <v>8024</v>
      </c>
      <c r="M488" s="137">
        <f t="shared" si="27"/>
        <v>0.0032751020408163267</v>
      </c>
    </row>
    <row r="489" spans="1:13" s="16" customFormat="1" ht="51">
      <c r="A489" s="15"/>
      <c r="B489" s="15"/>
      <c r="C489" s="43" t="s">
        <v>467</v>
      </c>
      <c r="D489" s="11">
        <v>1832900</v>
      </c>
      <c r="E489" s="11">
        <v>1832900</v>
      </c>
      <c r="F489" s="11">
        <f t="shared" si="25"/>
        <v>0</v>
      </c>
      <c r="G489" s="11"/>
      <c r="H489" s="29">
        <v>1832900</v>
      </c>
      <c r="I489" s="165">
        <v>68192</v>
      </c>
      <c r="J489" s="68">
        <f t="shared" si="26"/>
        <v>0</v>
      </c>
      <c r="K489" s="11"/>
      <c r="L489" s="29">
        <v>68192</v>
      </c>
      <c r="M489" s="137">
        <f t="shared" si="27"/>
        <v>0.037204430138032624</v>
      </c>
    </row>
    <row r="490" spans="1:13" s="16" customFormat="1" ht="25.5">
      <c r="A490" s="15"/>
      <c r="B490" s="15"/>
      <c r="C490" s="43" t="s">
        <v>130</v>
      </c>
      <c r="D490" s="11">
        <v>50000</v>
      </c>
      <c r="E490" s="11">
        <v>50000</v>
      </c>
      <c r="F490" s="11">
        <f t="shared" si="25"/>
        <v>0</v>
      </c>
      <c r="G490" s="11"/>
      <c r="H490" s="29">
        <v>50000</v>
      </c>
      <c r="I490" s="165"/>
      <c r="J490" s="68">
        <f t="shared" si="26"/>
        <v>0</v>
      </c>
      <c r="K490" s="11"/>
      <c r="L490" s="29"/>
      <c r="M490" s="137">
        <f t="shared" si="27"/>
        <v>0</v>
      </c>
    </row>
    <row r="491" spans="1:13" s="16" customFormat="1" ht="38.25">
      <c r="A491" s="15"/>
      <c r="B491" s="15"/>
      <c r="C491" s="43" t="s">
        <v>131</v>
      </c>
      <c r="D491" s="11">
        <v>150000</v>
      </c>
      <c r="E491" s="11">
        <v>150000</v>
      </c>
      <c r="F491" s="11">
        <f t="shared" si="25"/>
        <v>0</v>
      </c>
      <c r="G491" s="11"/>
      <c r="H491" s="29">
        <v>150000</v>
      </c>
      <c r="I491" s="165"/>
      <c r="J491" s="68">
        <f t="shared" si="26"/>
        <v>0</v>
      </c>
      <c r="K491" s="11"/>
      <c r="L491" s="29"/>
      <c r="M491" s="137">
        <f t="shared" si="27"/>
        <v>0</v>
      </c>
    </row>
    <row r="492" spans="1:13" s="16" customFormat="1" ht="25.5">
      <c r="A492" s="15"/>
      <c r="B492" s="15"/>
      <c r="C492" s="43" t="s">
        <v>132</v>
      </c>
      <c r="D492" s="11">
        <v>200000</v>
      </c>
      <c r="E492" s="11">
        <v>113682</v>
      </c>
      <c r="F492" s="11">
        <f t="shared" si="25"/>
        <v>0</v>
      </c>
      <c r="G492" s="11"/>
      <c r="H492" s="29">
        <v>113682</v>
      </c>
      <c r="I492" s="165"/>
      <c r="J492" s="68">
        <f t="shared" si="26"/>
        <v>0</v>
      </c>
      <c r="K492" s="11"/>
      <c r="L492" s="29"/>
      <c r="M492" s="137">
        <f t="shared" si="27"/>
        <v>0</v>
      </c>
    </row>
    <row r="493" spans="1:13" s="16" customFormat="1" ht="25.5">
      <c r="A493" s="15"/>
      <c r="B493" s="15"/>
      <c r="C493" s="43" t="s">
        <v>133</v>
      </c>
      <c r="D493" s="11">
        <v>2000000</v>
      </c>
      <c r="E493" s="11">
        <v>7300000</v>
      </c>
      <c r="F493" s="11">
        <f t="shared" si="25"/>
        <v>0</v>
      </c>
      <c r="G493" s="11"/>
      <c r="H493" s="29">
        <v>7300000</v>
      </c>
      <c r="I493" s="165"/>
      <c r="J493" s="68">
        <f t="shared" si="26"/>
        <v>0</v>
      </c>
      <c r="K493" s="11"/>
      <c r="L493" s="29"/>
      <c r="M493" s="137">
        <f t="shared" si="27"/>
        <v>0</v>
      </c>
    </row>
    <row r="494" spans="1:13" s="16" customFormat="1" ht="25.5">
      <c r="A494" s="15"/>
      <c r="B494" s="36"/>
      <c r="C494" s="43" t="s">
        <v>141</v>
      </c>
      <c r="D494" s="7">
        <v>20000</v>
      </c>
      <c r="E494" s="7">
        <v>10000</v>
      </c>
      <c r="F494" s="11">
        <f t="shared" si="25"/>
        <v>0</v>
      </c>
      <c r="G494" s="7"/>
      <c r="H494" s="71">
        <v>10000</v>
      </c>
      <c r="I494" s="162">
        <v>8490</v>
      </c>
      <c r="J494" s="68">
        <f t="shared" si="26"/>
        <v>0</v>
      </c>
      <c r="K494" s="7"/>
      <c r="L494" s="71">
        <v>8490</v>
      </c>
      <c r="M494" s="137">
        <f t="shared" si="27"/>
        <v>0.849</v>
      </c>
    </row>
    <row r="495" spans="1:13" s="16" customFormat="1" ht="51">
      <c r="A495" s="15"/>
      <c r="B495" s="36"/>
      <c r="C495" s="43" t="s">
        <v>142</v>
      </c>
      <c r="D495" s="7">
        <v>100000</v>
      </c>
      <c r="E495" s="7">
        <v>100000</v>
      </c>
      <c r="F495" s="11">
        <f t="shared" si="25"/>
        <v>0</v>
      </c>
      <c r="G495" s="7"/>
      <c r="H495" s="71">
        <v>100000</v>
      </c>
      <c r="I495" s="162"/>
      <c r="J495" s="68">
        <f t="shared" si="26"/>
        <v>0</v>
      </c>
      <c r="K495" s="7"/>
      <c r="L495" s="71"/>
      <c r="M495" s="137">
        <f t="shared" si="27"/>
        <v>0</v>
      </c>
    </row>
    <row r="496" spans="1:13" s="16" customFormat="1" ht="38.25">
      <c r="A496" s="15"/>
      <c r="B496" s="15"/>
      <c r="C496" s="43" t="s">
        <v>143</v>
      </c>
      <c r="D496" s="7">
        <v>100000</v>
      </c>
      <c r="E496" s="7">
        <v>100000</v>
      </c>
      <c r="F496" s="11">
        <f t="shared" si="25"/>
        <v>0</v>
      </c>
      <c r="G496" s="7"/>
      <c r="H496" s="71">
        <v>100000</v>
      </c>
      <c r="I496" s="162"/>
      <c r="J496" s="68">
        <f t="shared" si="26"/>
        <v>0</v>
      </c>
      <c r="K496" s="7"/>
      <c r="L496" s="71"/>
      <c r="M496" s="137">
        <f t="shared" si="27"/>
        <v>0</v>
      </c>
    </row>
    <row r="497" spans="1:13" s="16" customFormat="1" ht="12.75">
      <c r="A497" s="15"/>
      <c r="B497" s="15"/>
      <c r="C497" s="43" t="s">
        <v>144</v>
      </c>
      <c r="D497" s="7">
        <v>50000</v>
      </c>
      <c r="E497" s="7">
        <v>50000</v>
      </c>
      <c r="F497" s="11">
        <f t="shared" si="25"/>
        <v>50000</v>
      </c>
      <c r="G497" s="7"/>
      <c r="H497" s="71"/>
      <c r="I497" s="162"/>
      <c r="J497" s="68">
        <f t="shared" si="26"/>
        <v>0</v>
      </c>
      <c r="K497" s="7"/>
      <c r="L497" s="71"/>
      <c r="M497" s="137">
        <f t="shared" si="27"/>
        <v>0</v>
      </c>
    </row>
    <row r="498" spans="1:13" s="35" customFormat="1" ht="51">
      <c r="A498" s="15"/>
      <c r="B498" s="15"/>
      <c r="C498" s="43" t="s">
        <v>145</v>
      </c>
      <c r="D498" s="7">
        <v>100000</v>
      </c>
      <c r="E498" s="7">
        <v>100000</v>
      </c>
      <c r="F498" s="11">
        <f t="shared" si="25"/>
        <v>0</v>
      </c>
      <c r="G498" s="7"/>
      <c r="H498" s="71">
        <v>100000</v>
      </c>
      <c r="I498" s="162"/>
      <c r="J498" s="68">
        <f t="shared" si="26"/>
        <v>0</v>
      </c>
      <c r="K498" s="7"/>
      <c r="L498" s="71"/>
      <c r="M498" s="137">
        <f t="shared" si="27"/>
        <v>0</v>
      </c>
    </row>
    <row r="499" spans="1:13" s="16" customFormat="1" ht="25.5">
      <c r="A499" s="15"/>
      <c r="B499" s="15"/>
      <c r="C499" s="177" t="s">
        <v>413</v>
      </c>
      <c r="D499" s="7">
        <v>5000000</v>
      </c>
      <c r="E499" s="7"/>
      <c r="F499" s="11">
        <f>E499-H499</f>
        <v>0</v>
      </c>
      <c r="G499" s="7"/>
      <c r="H499" s="71"/>
      <c r="I499" s="162"/>
      <c r="J499" s="68">
        <f>I499-L499</f>
        <v>0</v>
      </c>
      <c r="K499" s="7"/>
      <c r="L499" s="71"/>
      <c r="M499" s="137" t="e">
        <f>I499/E499</f>
        <v>#DIV/0!</v>
      </c>
    </row>
    <row r="500" spans="1:13" s="16" customFormat="1" ht="38.25">
      <c r="A500" s="15"/>
      <c r="B500" s="15"/>
      <c r="C500" s="43" t="s">
        <v>419</v>
      </c>
      <c r="D500" s="7">
        <v>200000</v>
      </c>
      <c r="E500" s="7">
        <v>200000</v>
      </c>
      <c r="F500" s="11">
        <f t="shared" si="25"/>
        <v>0</v>
      </c>
      <c r="G500" s="7"/>
      <c r="H500" s="71">
        <v>200000</v>
      </c>
      <c r="I500" s="162"/>
      <c r="J500" s="68">
        <f t="shared" si="26"/>
        <v>0</v>
      </c>
      <c r="K500" s="7"/>
      <c r="L500" s="71"/>
      <c r="M500" s="137">
        <f t="shared" si="27"/>
        <v>0</v>
      </c>
    </row>
    <row r="501" spans="1:13" s="35" customFormat="1" ht="38.25">
      <c r="A501" s="15"/>
      <c r="B501" s="15"/>
      <c r="C501" s="43" t="s">
        <v>146</v>
      </c>
      <c r="D501" s="7">
        <v>600000</v>
      </c>
      <c r="E501" s="7">
        <v>600000</v>
      </c>
      <c r="F501" s="11">
        <f t="shared" si="25"/>
        <v>0</v>
      </c>
      <c r="G501" s="7"/>
      <c r="H501" s="71">
        <v>600000</v>
      </c>
      <c r="I501" s="162"/>
      <c r="J501" s="68">
        <f t="shared" si="26"/>
        <v>0</v>
      </c>
      <c r="K501" s="7"/>
      <c r="L501" s="71"/>
      <c r="M501" s="137">
        <f t="shared" si="27"/>
        <v>0</v>
      </c>
    </row>
    <row r="502" spans="1:13" s="16" customFormat="1" ht="25.5">
      <c r="A502" s="15"/>
      <c r="B502" s="15"/>
      <c r="C502" s="43" t="s">
        <v>147</v>
      </c>
      <c r="D502" s="7">
        <v>100000</v>
      </c>
      <c r="E502" s="7">
        <v>100000</v>
      </c>
      <c r="F502" s="11">
        <f t="shared" si="25"/>
        <v>0</v>
      </c>
      <c r="G502" s="7"/>
      <c r="H502" s="71">
        <v>100000</v>
      </c>
      <c r="I502" s="162"/>
      <c r="J502" s="68">
        <f t="shared" si="26"/>
        <v>0</v>
      </c>
      <c r="K502" s="7"/>
      <c r="L502" s="71"/>
      <c r="M502" s="137">
        <f t="shared" si="27"/>
        <v>0</v>
      </c>
    </row>
    <row r="503" spans="1:13" s="16" customFormat="1" ht="25.5">
      <c r="A503" s="15"/>
      <c r="B503" s="15"/>
      <c r="C503" s="43" t="s">
        <v>148</v>
      </c>
      <c r="D503" s="7"/>
      <c r="E503" s="7">
        <v>151600</v>
      </c>
      <c r="F503" s="11">
        <f t="shared" si="25"/>
        <v>151600</v>
      </c>
      <c r="G503" s="7"/>
      <c r="H503" s="71"/>
      <c r="I503" s="162"/>
      <c r="J503" s="68">
        <f t="shared" si="26"/>
        <v>0</v>
      </c>
      <c r="K503" s="7"/>
      <c r="L503" s="71"/>
      <c r="M503" s="137">
        <f t="shared" si="27"/>
        <v>0</v>
      </c>
    </row>
    <row r="504" spans="1:13" s="16" customFormat="1" ht="25.5">
      <c r="A504" s="15"/>
      <c r="B504" s="15"/>
      <c r="C504" s="43" t="s">
        <v>149</v>
      </c>
      <c r="D504" s="7">
        <v>200000</v>
      </c>
      <c r="E504" s="7">
        <v>156000</v>
      </c>
      <c r="F504" s="11">
        <f t="shared" si="25"/>
        <v>156000</v>
      </c>
      <c r="G504" s="7"/>
      <c r="H504" s="71"/>
      <c r="I504" s="162"/>
      <c r="J504" s="68">
        <f t="shared" si="26"/>
        <v>0</v>
      </c>
      <c r="K504" s="7"/>
      <c r="L504" s="71"/>
      <c r="M504" s="137">
        <f t="shared" si="27"/>
        <v>0</v>
      </c>
    </row>
    <row r="505" spans="1:13" s="16" customFormat="1" ht="25.5">
      <c r="A505" s="15"/>
      <c r="B505" s="15"/>
      <c r="C505" s="116" t="s">
        <v>187</v>
      </c>
      <c r="D505" s="7">
        <v>1191000</v>
      </c>
      <c r="E505" s="7">
        <v>1191000</v>
      </c>
      <c r="F505" s="11">
        <f t="shared" si="25"/>
        <v>1191000</v>
      </c>
      <c r="G505" s="7">
        <v>481700</v>
      </c>
      <c r="H505" s="71"/>
      <c r="I505" s="162">
        <v>279922</v>
      </c>
      <c r="J505" s="68">
        <f t="shared" si="26"/>
        <v>279922</v>
      </c>
      <c r="K505" s="7">
        <v>243896</v>
      </c>
      <c r="L505" s="71"/>
      <c r="M505" s="137">
        <f t="shared" si="27"/>
        <v>0.23503106633081444</v>
      </c>
    </row>
    <row r="506" spans="1:13" s="16" customFormat="1" ht="25.5">
      <c r="A506" s="15"/>
      <c r="B506" s="15"/>
      <c r="C506" s="43" t="s">
        <v>155</v>
      </c>
      <c r="D506" s="82">
        <v>59000</v>
      </c>
      <c r="E506" s="82">
        <v>59000</v>
      </c>
      <c r="F506" s="11">
        <f t="shared" si="25"/>
        <v>0</v>
      </c>
      <c r="G506" s="82"/>
      <c r="H506" s="73">
        <v>59000</v>
      </c>
      <c r="I506" s="168">
        <v>31249</v>
      </c>
      <c r="J506" s="68">
        <f t="shared" si="26"/>
        <v>0</v>
      </c>
      <c r="K506" s="82"/>
      <c r="L506" s="73">
        <v>31249</v>
      </c>
      <c r="M506" s="137">
        <f t="shared" si="27"/>
        <v>0.5296440677966102</v>
      </c>
    </row>
    <row r="507" spans="1:13" s="16" customFormat="1" ht="25.5">
      <c r="A507" s="18">
        <v>921</v>
      </c>
      <c r="B507" s="18"/>
      <c r="C507" s="19" t="s">
        <v>361</v>
      </c>
      <c r="D507" s="117">
        <f>D508+D512+D516+D519+D521+D523</f>
        <v>8056000</v>
      </c>
      <c r="E507" s="117">
        <f>E508+E512+E516+E519+E521+E523</f>
        <v>7211000</v>
      </c>
      <c r="F507" s="19">
        <f t="shared" si="25"/>
        <v>6231000</v>
      </c>
      <c r="G507" s="117">
        <f>G508+G512+G516+G519+G521+G523</f>
        <v>0</v>
      </c>
      <c r="H507" s="133">
        <f>H508+H512+H516+H519+H521+H523</f>
        <v>980000</v>
      </c>
      <c r="I507" s="169">
        <f>I508+I512+I516+I519+I521+I523</f>
        <v>3374210</v>
      </c>
      <c r="J507" s="131">
        <f t="shared" si="26"/>
        <v>3264055</v>
      </c>
      <c r="K507" s="117">
        <f>K508+K512+K516+K519+K521+K523</f>
        <v>0</v>
      </c>
      <c r="L507" s="133">
        <f>L508+L512+L516+L519+L521+L523</f>
        <v>110155</v>
      </c>
      <c r="M507" s="70">
        <f t="shared" si="27"/>
        <v>0.46792539176258496</v>
      </c>
    </row>
    <row r="508" spans="1:13" s="16" customFormat="1" ht="12.75">
      <c r="A508" s="36"/>
      <c r="B508" s="36">
        <v>92106</v>
      </c>
      <c r="C508" s="41" t="s">
        <v>362</v>
      </c>
      <c r="D508" s="32">
        <f>SUM(D509:D511)</f>
        <v>3000000</v>
      </c>
      <c r="E508" s="32">
        <f>SUM(E509:E511)</f>
        <v>2375000</v>
      </c>
      <c r="F508" s="32">
        <f t="shared" si="25"/>
        <v>1855000</v>
      </c>
      <c r="G508" s="32">
        <f>SUM(G509:G511)</f>
        <v>0</v>
      </c>
      <c r="H508" s="61">
        <f>SUM(H509:H511)</f>
        <v>520000</v>
      </c>
      <c r="I508" s="164">
        <f>SUM(I509:I511)</f>
        <v>997000</v>
      </c>
      <c r="J508" s="136">
        <f t="shared" si="26"/>
        <v>977000</v>
      </c>
      <c r="K508" s="32">
        <f>SUM(K509:K511)</f>
        <v>0</v>
      </c>
      <c r="L508" s="61">
        <f>SUM(L509:L511)</f>
        <v>20000</v>
      </c>
      <c r="M508" s="139">
        <f t="shared" si="27"/>
        <v>0.41978947368421055</v>
      </c>
    </row>
    <row r="509" spans="1:13" s="16" customFormat="1" ht="12.75">
      <c r="A509" s="15"/>
      <c r="B509" s="15"/>
      <c r="C509" s="40" t="s">
        <v>468</v>
      </c>
      <c r="D509" s="11">
        <v>1780000</v>
      </c>
      <c r="E509" s="11">
        <v>1855000</v>
      </c>
      <c r="F509" s="11">
        <f t="shared" si="25"/>
        <v>1855000</v>
      </c>
      <c r="G509" s="11"/>
      <c r="H509" s="29"/>
      <c r="I509" s="165">
        <v>977000</v>
      </c>
      <c r="J509" s="68">
        <f t="shared" si="26"/>
        <v>977000</v>
      </c>
      <c r="K509" s="11"/>
      <c r="L509" s="29"/>
      <c r="M509" s="137">
        <f t="shared" si="27"/>
        <v>0.5266846361185984</v>
      </c>
    </row>
    <row r="510" spans="1:13" s="16" customFormat="1" ht="51">
      <c r="A510" s="15"/>
      <c r="B510" s="15"/>
      <c r="C510" s="39" t="s">
        <v>156</v>
      </c>
      <c r="D510" s="11">
        <v>1200000</v>
      </c>
      <c r="E510" s="11">
        <v>500000</v>
      </c>
      <c r="F510" s="11">
        <f t="shared" si="25"/>
        <v>0</v>
      </c>
      <c r="G510" s="11"/>
      <c r="H510" s="29">
        <v>500000</v>
      </c>
      <c r="I510" s="165"/>
      <c r="J510" s="68">
        <f t="shared" si="26"/>
        <v>0</v>
      </c>
      <c r="K510" s="11"/>
      <c r="L510" s="29"/>
      <c r="M510" s="137">
        <f t="shared" si="27"/>
        <v>0</v>
      </c>
    </row>
    <row r="511" spans="1:13" s="16" customFormat="1" ht="25.5">
      <c r="A511" s="15"/>
      <c r="B511" s="15"/>
      <c r="C511" s="39" t="s">
        <v>157</v>
      </c>
      <c r="D511" s="11">
        <v>20000</v>
      </c>
      <c r="E511" s="11">
        <v>20000</v>
      </c>
      <c r="F511" s="11">
        <f t="shared" si="25"/>
        <v>0</v>
      </c>
      <c r="G511" s="11"/>
      <c r="H511" s="29">
        <v>20000</v>
      </c>
      <c r="I511" s="165">
        <v>20000</v>
      </c>
      <c r="J511" s="68">
        <f t="shared" si="26"/>
        <v>0</v>
      </c>
      <c r="K511" s="11"/>
      <c r="L511" s="29">
        <v>20000</v>
      </c>
      <c r="M511" s="137">
        <f t="shared" si="27"/>
        <v>1</v>
      </c>
    </row>
    <row r="512" spans="1:13" s="16" customFormat="1" ht="12.75">
      <c r="A512" s="36"/>
      <c r="B512" s="36">
        <v>92109</v>
      </c>
      <c r="C512" s="41" t="s">
        <v>363</v>
      </c>
      <c r="D512" s="32">
        <f>SUM(D513:D515)</f>
        <v>1810000</v>
      </c>
      <c r="E512" s="32">
        <f>SUM(E513:E515)</f>
        <v>1268000</v>
      </c>
      <c r="F512" s="32">
        <f t="shared" si="25"/>
        <v>868000</v>
      </c>
      <c r="G512" s="32">
        <f>SUM(G513:G515)</f>
        <v>0</v>
      </c>
      <c r="H512" s="61">
        <f>SUM(H513:H515)</f>
        <v>400000</v>
      </c>
      <c r="I512" s="164">
        <f>SUM(I513:I515)</f>
        <v>563156</v>
      </c>
      <c r="J512" s="136">
        <f t="shared" si="26"/>
        <v>533000</v>
      </c>
      <c r="K512" s="32">
        <f>SUM(K513:K515)</f>
        <v>0</v>
      </c>
      <c r="L512" s="61">
        <f>SUM(L513:L515)</f>
        <v>30156</v>
      </c>
      <c r="M512" s="139">
        <f t="shared" si="27"/>
        <v>0.4441293375394322</v>
      </c>
    </row>
    <row r="513" spans="1:13" s="16" customFormat="1" ht="12.75">
      <c r="A513" s="15"/>
      <c r="B513" s="15"/>
      <c r="C513" s="40" t="s">
        <v>469</v>
      </c>
      <c r="D513" s="11">
        <v>690000</v>
      </c>
      <c r="E513" s="11">
        <v>748000</v>
      </c>
      <c r="F513" s="11">
        <f t="shared" si="25"/>
        <v>748000</v>
      </c>
      <c r="G513" s="11"/>
      <c r="H513" s="29"/>
      <c r="I513" s="165">
        <v>469000</v>
      </c>
      <c r="J513" s="68">
        <f t="shared" si="26"/>
        <v>469000</v>
      </c>
      <c r="K513" s="11"/>
      <c r="L513" s="29"/>
      <c r="M513" s="137">
        <f t="shared" si="27"/>
        <v>0.6270053475935828</v>
      </c>
    </row>
    <row r="514" spans="1:13" s="16" customFormat="1" ht="12.75">
      <c r="A514" s="15"/>
      <c r="B514" s="15"/>
      <c r="C514" s="39" t="s">
        <v>364</v>
      </c>
      <c r="D514" s="11">
        <v>120000</v>
      </c>
      <c r="E514" s="11">
        <v>120000</v>
      </c>
      <c r="F514" s="11">
        <f t="shared" si="25"/>
        <v>120000</v>
      </c>
      <c r="G514" s="11"/>
      <c r="H514" s="29"/>
      <c r="I514" s="165">
        <v>64000</v>
      </c>
      <c r="J514" s="68">
        <f t="shared" si="26"/>
        <v>64000</v>
      </c>
      <c r="K514" s="11"/>
      <c r="L514" s="29"/>
      <c r="M514" s="137">
        <f t="shared" si="27"/>
        <v>0.5333333333333333</v>
      </c>
    </row>
    <row r="515" spans="1:13" s="16" customFormat="1" ht="38.25">
      <c r="A515" s="15"/>
      <c r="B515" s="15"/>
      <c r="C515" s="39" t="s">
        <v>158</v>
      </c>
      <c r="D515" s="11">
        <v>1000000</v>
      </c>
      <c r="E515" s="11">
        <v>400000</v>
      </c>
      <c r="F515" s="11">
        <f t="shared" si="25"/>
        <v>0</v>
      </c>
      <c r="G515" s="11"/>
      <c r="H515" s="29">
        <v>400000</v>
      </c>
      <c r="I515" s="165">
        <v>30156</v>
      </c>
      <c r="J515" s="68">
        <f t="shared" si="26"/>
        <v>0</v>
      </c>
      <c r="K515" s="11"/>
      <c r="L515" s="29">
        <v>30156</v>
      </c>
      <c r="M515" s="137">
        <f t="shared" si="27"/>
        <v>0.07539</v>
      </c>
    </row>
    <row r="516" spans="1:13" s="16" customFormat="1" ht="12.75">
      <c r="A516" s="36"/>
      <c r="B516" s="36">
        <v>92110</v>
      </c>
      <c r="C516" s="41" t="s">
        <v>365</v>
      </c>
      <c r="D516" s="32">
        <f>D517+D518</f>
        <v>556000</v>
      </c>
      <c r="E516" s="32">
        <f>E517+E518</f>
        <v>626000</v>
      </c>
      <c r="F516" s="32">
        <f t="shared" si="25"/>
        <v>566000</v>
      </c>
      <c r="G516" s="32">
        <f>G517+G518</f>
        <v>0</v>
      </c>
      <c r="H516" s="61">
        <f>H517+H518</f>
        <v>60000</v>
      </c>
      <c r="I516" s="164">
        <f>I517+I518</f>
        <v>336799</v>
      </c>
      <c r="J516" s="136">
        <f t="shared" si="26"/>
        <v>276800</v>
      </c>
      <c r="K516" s="32">
        <f>K517+K518</f>
        <v>0</v>
      </c>
      <c r="L516" s="61">
        <f>L517+L518</f>
        <v>59999</v>
      </c>
      <c r="M516" s="139">
        <f t="shared" si="27"/>
        <v>0.538017571884984</v>
      </c>
    </row>
    <row r="517" spans="1:13" s="16" customFormat="1" ht="12.75">
      <c r="A517" s="15"/>
      <c r="B517" s="15"/>
      <c r="C517" s="40" t="s">
        <v>470</v>
      </c>
      <c r="D517" s="11">
        <v>556000</v>
      </c>
      <c r="E517" s="11">
        <v>566000</v>
      </c>
      <c r="F517" s="11">
        <f t="shared" si="25"/>
        <v>566000</v>
      </c>
      <c r="G517" s="11"/>
      <c r="H517" s="29"/>
      <c r="I517" s="165">
        <v>276800</v>
      </c>
      <c r="J517" s="68">
        <f t="shared" si="26"/>
        <v>276800</v>
      </c>
      <c r="K517" s="11"/>
      <c r="L517" s="29"/>
      <c r="M517" s="137">
        <f t="shared" si="27"/>
        <v>0.4890459363957597</v>
      </c>
    </row>
    <row r="518" spans="1:13" s="16" customFormat="1" ht="25.5">
      <c r="A518" s="15"/>
      <c r="B518" s="15"/>
      <c r="C518" s="39" t="s">
        <v>159</v>
      </c>
      <c r="D518" s="11"/>
      <c r="E518" s="11">
        <v>60000</v>
      </c>
      <c r="F518" s="11">
        <f t="shared" si="25"/>
        <v>0</v>
      </c>
      <c r="G518" s="11"/>
      <c r="H518" s="29">
        <v>60000</v>
      </c>
      <c r="I518" s="165">
        <v>59999</v>
      </c>
      <c r="J518" s="68">
        <f t="shared" si="26"/>
        <v>0</v>
      </c>
      <c r="K518" s="11"/>
      <c r="L518" s="29">
        <v>59999</v>
      </c>
      <c r="M518" s="137">
        <f t="shared" si="27"/>
        <v>0.9999833333333333</v>
      </c>
    </row>
    <row r="519" spans="1:13" s="16" customFormat="1" ht="12.75">
      <c r="A519" s="36"/>
      <c r="B519" s="36">
        <v>92114</v>
      </c>
      <c r="C519" s="41" t="s">
        <v>160</v>
      </c>
      <c r="D519" s="32">
        <f>D520</f>
        <v>300000</v>
      </c>
      <c r="E519" s="32">
        <f>E520</f>
        <v>300000</v>
      </c>
      <c r="F519" s="32">
        <f t="shared" si="25"/>
        <v>300000</v>
      </c>
      <c r="G519" s="32">
        <f>G520</f>
        <v>0</v>
      </c>
      <c r="H519" s="61">
        <f>H520</f>
        <v>0</v>
      </c>
      <c r="I519" s="164">
        <f>I520</f>
        <v>0</v>
      </c>
      <c r="J519" s="136">
        <f t="shared" si="26"/>
        <v>0</v>
      </c>
      <c r="K519" s="32">
        <f>K520</f>
        <v>0</v>
      </c>
      <c r="L519" s="61">
        <f>L520</f>
        <v>0</v>
      </c>
      <c r="M519" s="139">
        <f t="shared" si="27"/>
        <v>0</v>
      </c>
    </row>
    <row r="520" spans="1:13" s="16" customFormat="1" ht="12.75">
      <c r="A520" s="15"/>
      <c r="B520" s="15"/>
      <c r="C520" s="39" t="s">
        <v>161</v>
      </c>
      <c r="D520" s="11">
        <v>300000</v>
      </c>
      <c r="E520" s="11">
        <v>300000</v>
      </c>
      <c r="F520" s="11">
        <f t="shared" si="25"/>
        <v>300000</v>
      </c>
      <c r="G520" s="11"/>
      <c r="H520" s="29"/>
      <c r="I520" s="165"/>
      <c r="J520" s="68">
        <f t="shared" si="26"/>
        <v>0</v>
      </c>
      <c r="K520" s="11"/>
      <c r="L520" s="29"/>
      <c r="M520" s="137">
        <f t="shared" si="27"/>
        <v>0</v>
      </c>
    </row>
    <row r="521" spans="1:13" s="16" customFormat="1" ht="12.75">
      <c r="A521" s="36"/>
      <c r="B521" s="36">
        <v>92116</v>
      </c>
      <c r="C521" s="41" t="s">
        <v>366</v>
      </c>
      <c r="D521" s="32">
        <f>D522</f>
        <v>2000000</v>
      </c>
      <c r="E521" s="32">
        <f>E522</f>
        <v>2040000</v>
      </c>
      <c r="F521" s="32">
        <f t="shared" si="25"/>
        <v>2040000</v>
      </c>
      <c r="G521" s="32">
        <f>G522</f>
        <v>0</v>
      </c>
      <c r="H521" s="61">
        <f>H522</f>
        <v>0</v>
      </c>
      <c r="I521" s="164">
        <f>I522</f>
        <v>996000</v>
      </c>
      <c r="J521" s="136">
        <f t="shared" si="26"/>
        <v>996000</v>
      </c>
      <c r="K521" s="32">
        <f>K522</f>
        <v>0</v>
      </c>
      <c r="L521" s="61">
        <f>L522</f>
        <v>0</v>
      </c>
      <c r="M521" s="139">
        <f t="shared" si="27"/>
        <v>0.48823529411764705</v>
      </c>
    </row>
    <row r="522" spans="1:13" s="16" customFormat="1" ht="12.75">
      <c r="A522" s="15"/>
      <c r="B522" s="15"/>
      <c r="C522" s="40" t="s">
        <v>471</v>
      </c>
      <c r="D522" s="11">
        <v>2000000</v>
      </c>
      <c r="E522" s="11">
        <v>2040000</v>
      </c>
      <c r="F522" s="11">
        <f t="shared" si="25"/>
        <v>2040000</v>
      </c>
      <c r="G522" s="11"/>
      <c r="H522" s="29"/>
      <c r="I522" s="165">
        <v>996000</v>
      </c>
      <c r="J522" s="68">
        <f t="shared" si="26"/>
        <v>996000</v>
      </c>
      <c r="K522" s="11"/>
      <c r="L522" s="29"/>
      <c r="M522" s="137">
        <f t="shared" si="27"/>
        <v>0.48823529411764705</v>
      </c>
    </row>
    <row r="523" spans="1:13" s="16" customFormat="1" ht="12.75">
      <c r="A523" s="36"/>
      <c r="B523" s="36">
        <v>92195</v>
      </c>
      <c r="C523" s="41" t="s">
        <v>197</v>
      </c>
      <c r="D523" s="32">
        <f>SUM(D524:D524)</f>
        <v>390000</v>
      </c>
      <c r="E523" s="32">
        <f>SUM(E524:E524)</f>
        <v>602000</v>
      </c>
      <c r="F523" s="32">
        <f t="shared" si="25"/>
        <v>602000</v>
      </c>
      <c r="G523" s="32">
        <f>SUM(G524:G524)</f>
        <v>0</v>
      </c>
      <c r="H523" s="61">
        <f>SUM(H524:H524)</f>
        <v>0</v>
      </c>
      <c r="I523" s="164">
        <f>SUM(I524:I524)</f>
        <v>481255</v>
      </c>
      <c r="J523" s="136">
        <f t="shared" si="26"/>
        <v>481255</v>
      </c>
      <c r="K523" s="32">
        <f>SUM(K524:K524)</f>
        <v>0</v>
      </c>
      <c r="L523" s="61">
        <f>SUM(L524:L524)</f>
        <v>0</v>
      </c>
      <c r="M523" s="139">
        <f t="shared" si="27"/>
        <v>0.7994269102990034</v>
      </c>
    </row>
    <row r="524" spans="1:13" s="16" customFormat="1" ht="12.75">
      <c r="A524" s="15"/>
      <c r="B524" s="15"/>
      <c r="C524" s="39" t="s">
        <v>192</v>
      </c>
      <c r="D524" s="11">
        <v>390000</v>
      </c>
      <c r="E524" s="11">
        <v>602000</v>
      </c>
      <c r="F524" s="11">
        <f t="shared" si="25"/>
        <v>602000</v>
      </c>
      <c r="G524" s="11"/>
      <c r="H524" s="29"/>
      <c r="I524" s="165">
        <v>481255</v>
      </c>
      <c r="J524" s="68">
        <f t="shared" si="26"/>
        <v>481255</v>
      </c>
      <c r="K524" s="11"/>
      <c r="L524" s="29"/>
      <c r="M524" s="137">
        <f t="shared" si="27"/>
        <v>0.7994269102990034</v>
      </c>
    </row>
    <row r="525" spans="1:13" s="16" customFormat="1" ht="38.25">
      <c r="A525" s="18">
        <v>925</v>
      </c>
      <c r="B525" s="18"/>
      <c r="C525" s="19" t="s">
        <v>562</v>
      </c>
      <c r="D525" s="19">
        <f>D526+D528</f>
        <v>5225000</v>
      </c>
      <c r="E525" s="19">
        <f>E526+E528</f>
        <v>5225000</v>
      </c>
      <c r="F525" s="19">
        <f t="shared" si="25"/>
        <v>3955000</v>
      </c>
      <c r="G525" s="19">
        <f>G526+G528</f>
        <v>2350000</v>
      </c>
      <c r="H525" s="69">
        <f>H526+H528</f>
        <v>1270000</v>
      </c>
      <c r="I525" s="163">
        <f>I526+I528</f>
        <v>1892144</v>
      </c>
      <c r="J525" s="131">
        <f t="shared" si="26"/>
        <v>1892144</v>
      </c>
      <c r="K525" s="19">
        <f>K526+K528</f>
        <v>1026798</v>
      </c>
      <c r="L525" s="69">
        <f>L526+L528</f>
        <v>0</v>
      </c>
      <c r="M525" s="70">
        <f t="shared" si="27"/>
        <v>0.3621328229665072</v>
      </c>
    </row>
    <row r="526" spans="1:13" s="16" customFormat="1" ht="12.75">
      <c r="A526" s="36"/>
      <c r="B526" s="36">
        <v>92503</v>
      </c>
      <c r="C526" s="41" t="s">
        <v>378</v>
      </c>
      <c r="D526" s="32">
        <f>D527</f>
        <v>5000</v>
      </c>
      <c r="E526" s="32">
        <f>E527</f>
        <v>5000</v>
      </c>
      <c r="F526" s="32">
        <f aca="true" t="shared" si="28" ref="F526:F547">E526-H526</f>
        <v>5000</v>
      </c>
      <c r="G526" s="32">
        <f>G527</f>
        <v>0</v>
      </c>
      <c r="H526" s="61">
        <f>H527</f>
        <v>0</v>
      </c>
      <c r="I526" s="164">
        <f>I527</f>
        <v>0</v>
      </c>
      <c r="J526" s="136">
        <f aca="true" t="shared" si="29" ref="J526:J547">I526-L526</f>
        <v>0</v>
      </c>
      <c r="K526" s="32">
        <f>K527</f>
        <v>0</v>
      </c>
      <c r="L526" s="61">
        <f>L527</f>
        <v>0</v>
      </c>
      <c r="M526" s="139">
        <f aca="true" t="shared" si="30" ref="M526:M547">I526/E526</f>
        <v>0</v>
      </c>
    </row>
    <row r="527" spans="1:13" s="16" customFormat="1" ht="12.75">
      <c r="A527" s="15"/>
      <c r="B527" s="15"/>
      <c r="C527" s="39" t="s">
        <v>192</v>
      </c>
      <c r="D527" s="11">
        <v>5000</v>
      </c>
      <c r="E527" s="11">
        <v>5000</v>
      </c>
      <c r="F527" s="11">
        <f t="shared" si="28"/>
        <v>5000</v>
      </c>
      <c r="G527" s="11"/>
      <c r="H527" s="29"/>
      <c r="I527" s="165"/>
      <c r="J527" s="68">
        <f t="shared" si="29"/>
        <v>0</v>
      </c>
      <c r="K527" s="11"/>
      <c r="L527" s="29"/>
      <c r="M527" s="137">
        <f t="shared" si="30"/>
        <v>0</v>
      </c>
    </row>
    <row r="528" spans="1:13" s="16" customFormat="1" ht="12.75">
      <c r="A528" s="36"/>
      <c r="B528" s="36">
        <v>92504</v>
      </c>
      <c r="C528" s="41" t="s">
        <v>367</v>
      </c>
      <c r="D528" s="32">
        <f>SUM(D529:D530)</f>
        <v>5220000</v>
      </c>
      <c r="E528" s="32">
        <f>SUM(E529:E530)</f>
        <v>5220000</v>
      </c>
      <c r="F528" s="32">
        <f t="shared" si="28"/>
        <v>3950000</v>
      </c>
      <c r="G528" s="32">
        <f>SUM(G529:G530)</f>
        <v>2350000</v>
      </c>
      <c r="H528" s="61">
        <f>SUM(H529:H530)</f>
        <v>1270000</v>
      </c>
      <c r="I528" s="164">
        <f>SUM(I529:I530)</f>
        <v>1892144</v>
      </c>
      <c r="J528" s="136">
        <f t="shared" si="29"/>
        <v>1892144</v>
      </c>
      <c r="K528" s="32">
        <f>SUM(K529:K530)</f>
        <v>1026798</v>
      </c>
      <c r="L528" s="61">
        <f>SUM(L529:L530)</f>
        <v>0</v>
      </c>
      <c r="M528" s="139">
        <f t="shared" si="30"/>
        <v>0.36247969348659004</v>
      </c>
    </row>
    <row r="529" spans="1:13" s="16" customFormat="1" ht="12.75">
      <c r="A529" s="15"/>
      <c r="B529" s="36"/>
      <c r="C529" s="40" t="s">
        <v>472</v>
      </c>
      <c r="D529" s="11">
        <v>3950000</v>
      </c>
      <c r="E529" s="11">
        <v>3950000</v>
      </c>
      <c r="F529" s="11">
        <f t="shared" si="28"/>
        <v>3950000</v>
      </c>
      <c r="G529" s="11">
        <v>2350000</v>
      </c>
      <c r="H529" s="29"/>
      <c r="I529" s="165">
        <v>1892144</v>
      </c>
      <c r="J529" s="68">
        <f t="shared" si="29"/>
        <v>1892144</v>
      </c>
      <c r="K529" s="11">
        <v>1026798</v>
      </c>
      <c r="L529" s="29"/>
      <c r="M529" s="137">
        <f t="shared" si="30"/>
        <v>0.47902379746835444</v>
      </c>
    </row>
    <row r="530" spans="1:13" s="16" customFormat="1" ht="25.5">
      <c r="A530" s="15"/>
      <c r="B530" s="36"/>
      <c r="C530" s="39" t="s">
        <v>162</v>
      </c>
      <c r="D530" s="11">
        <v>1270000</v>
      </c>
      <c r="E530" s="11">
        <v>1270000</v>
      </c>
      <c r="F530" s="11">
        <f t="shared" si="28"/>
        <v>0</v>
      </c>
      <c r="G530" s="11"/>
      <c r="H530" s="29">
        <v>1270000</v>
      </c>
      <c r="I530" s="165"/>
      <c r="J530" s="68">
        <f t="shared" si="29"/>
        <v>0</v>
      </c>
      <c r="K530" s="11"/>
      <c r="L530" s="29"/>
      <c r="M530" s="137">
        <f t="shared" si="30"/>
        <v>0</v>
      </c>
    </row>
    <row r="531" spans="1:13" s="16" customFormat="1" ht="21.75" customHeight="1">
      <c r="A531" s="18">
        <v>926</v>
      </c>
      <c r="B531" s="18"/>
      <c r="C531" s="19" t="s">
        <v>568</v>
      </c>
      <c r="D531" s="19">
        <f>D532+D541+D544</f>
        <v>4927500</v>
      </c>
      <c r="E531" s="19">
        <f>E532+E541+E544</f>
        <v>4927500</v>
      </c>
      <c r="F531" s="19">
        <f t="shared" si="28"/>
        <v>2417500</v>
      </c>
      <c r="G531" s="19">
        <f>G532+G541+G544</f>
        <v>0</v>
      </c>
      <c r="H531" s="69">
        <f>H532+H541+H544</f>
        <v>2510000</v>
      </c>
      <c r="I531" s="163">
        <f>I532+I541+I544</f>
        <v>1228870</v>
      </c>
      <c r="J531" s="131">
        <f t="shared" si="29"/>
        <v>1130405</v>
      </c>
      <c r="K531" s="19">
        <f>K532+K541+K544</f>
        <v>0</v>
      </c>
      <c r="L531" s="69">
        <f>L532+L541+L544</f>
        <v>98465</v>
      </c>
      <c r="M531" s="70">
        <f t="shared" si="30"/>
        <v>0.24939015728056824</v>
      </c>
    </row>
    <row r="532" spans="1:13" s="16" customFormat="1" ht="12.75">
      <c r="A532" s="118"/>
      <c r="B532" s="118">
        <v>92601</v>
      </c>
      <c r="C532" s="41" t="s">
        <v>479</v>
      </c>
      <c r="D532" s="32">
        <f>SUM(D533:D540)</f>
        <v>2610000</v>
      </c>
      <c r="E532" s="32">
        <f>SUM(E533:E540)</f>
        <v>2610000</v>
      </c>
      <c r="F532" s="32">
        <f t="shared" si="28"/>
        <v>100000</v>
      </c>
      <c r="G532" s="32">
        <f>SUM(G533:G540)</f>
        <v>0</v>
      </c>
      <c r="H532" s="61">
        <f>SUM(H533:H540)</f>
        <v>2510000</v>
      </c>
      <c r="I532" s="164">
        <f>SUM(I533:I540)</f>
        <v>98465</v>
      </c>
      <c r="J532" s="136">
        <f t="shared" si="29"/>
        <v>0</v>
      </c>
      <c r="K532" s="32">
        <f>SUM(K533:K540)</f>
        <v>0</v>
      </c>
      <c r="L532" s="61">
        <f>SUM(L533:L540)</f>
        <v>98465</v>
      </c>
      <c r="M532" s="139">
        <f t="shared" si="30"/>
        <v>0.03772605363984674</v>
      </c>
    </row>
    <row r="533" spans="1:13" s="16" customFormat="1" ht="25.5">
      <c r="A533" s="36"/>
      <c r="B533" s="36"/>
      <c r="C533" s="43" t="s">
        <v>163</v>
      </c>
      <c r="D533" s="11">
        <v>50000</v>
      </c>
      <c r="E533" s="11">
        <v>50000</v>
      </c>
      <c r="F533" s="11">
        <f t="shared" si="28"/>
        <v>0</v>
      </c>
      <c r="G533" s="11"/>
      <c r="H533" s="29">
        <v>50000</v>
      </c>
      <c r="I533" s="165"/>
      <c r="J533" s="68">
        <f t="shared" si="29"/>
        <v>0</v>
      </c>
      <c r="K533" s="11"/>
      <c r="L533" s="29"/>
      <c r="M533" s="137">
        <f t="shared" si="30"/>
        <v>0</v>
      </c>
    </row>
    <row r="534" spans="1:13" s="16" customFormat="1" ht="38.25">
      <c r="A534" s="36"/>
      <c r="B534" s="36"/>
      <c r="C534" s="43" t="s">
        <v>164</v>
      </c>
      <c r="D534" s="11">
        <v>30000</v>
      </c>
      <c r="E534" s="11">
        <v>30000</v>
      </c>
      <c r="F534" s="11">
        <f t="shared" si="28"/>
        <v>0</v>
      </c>
      <c r="G534" s="11"/>
      <c r="H534" s="29">
        <v>30000</v>
      </c>
      <c r="I534" s="165"/>
      <c r="J534" s="68">
        <f t="shared" si="29"/>
        <v>0</v>
      </c>
      <c r="K534" s="11"/>
      <c r="L534" s="29"/>
      <c r="M534" s="137">
        <f t="shared" si="30"/>
        <v>0</v>
      </c>
    </row>
    <row r="535" spans="1:13" s="16" customFormat="1" ht="25.5">
      <c r="A535" s="36"/>
      <c r="B535" s="36"/>
      <c r="C535" s="43" t="s">
        <v>165</v>
      </c>
      <c r="D535" s="11">
        <v>100000</v>
      </c>
      <c r="E535" s="11">
        <v>100000</v>
      </c>
      <c r="F535" s="11">
        <f t="shared" si="28"/>
        <v>0</v>
      </c>
      <c r="G535" s="11"/>
      <c r="H535" s="29">
        <v>100000</v>
      </c>
      <c r="I535" s="165"/>
      <c r="J535" s="68">
        <f t="shared" si="29"/>
        <v>0</v>
      </c>
      <c r="K535" s="11"/>
      <c r="L535" s="29"/>
      <c r="M535" s="137">
        <f t="shared" si="30"/>
        <v>0</v>
      </c>
    </row>
    <row r="536" spans="1:13" s="16" customFormat="1" ht="25.5">
      <c r="A536" s="36"/>
      <c r="B536" s="36"/>
      <c r="C536" s="43" t="s">
        <v>166</v>
      </c>
      <c r="D536" s="11">
        <v>2000000</v>
      </c>
      <c r="E536" s="11">
        <v>2000000</v>
      </c>
      <c r="F536" s="11">
        <f t="shared" si="28"/>
        <v>0</v>
      </c>
      <c r="G536" s="11"/>
      <c r="H536" s="29">
        <v>2000000</v>
      </c>
      <c r="I536" s="165"/>
      <c r="J536" s="68">
        <f t="shared" si="29"/>
        <v>0</v>
      </c>
      <c r="K536" s="11"/>
      <c r="L536" s="29"/>
      <c r="M536" s="137">
        <f t="shared" si="30"/>
        <v>0</v>
      </c>
    </row>
    <row r="537" spans="1:13" s="16" customFormat="1" ht="25.5">
      <c r="A537" s="36"/>
      <c r="B537" s="36"/>
      <c r="C537" s="43" t="s">
        <v>167</v>
      </c>
      <c r="D537" s="11">
        <v>100000</v>
      </c>
      <c r="E537" s="11">
        <v>100000</v>
      </c>
      <c r="F537" s="11">
        <f t="shared" si="28"/>
        <v>0</v>
      </c>
      <c r="G537" s="11"/>
      <c r="H537" s="29">
        <v>100000</v>
      </c>
      <c r="I537" s="165">
        <v>98465</v>
      </c>
      <c r="J537" s="68">
        <f t="shared" si="29"/>
        <v>0</v>
      </c>
      <c r="K537" s="11"/>
      <c r="L537" s="29">
        <v>98465</v>
      </c>
      <c r="M537" s="137">
        <f t="shared" si="30"/>
        <v>0.98465</v>
      </c>
    </row>
    <row r="538" spans="1:13" s="16" customFormat="1" ht="12.75">
      <c r="A538" s="36"/>
      <c r="B538" s="36"/>
      <c r="C538" s="43" t="s">
        <v>168</v>
      </c>
      <c r="D538" s="11">
        <v>100000</v>
      </c>
      <c r="E538" s="11">
        <v>100000</v>
      </c>
      <c r="F538" s="11">
        <f t="shared" si="28"/>
        <v>100000</v>
      </c>
      <c r="G538" s="11"/>
      <c r="H538" s="29"/>
      <c r="I538" s="165"/>
      <c r="J538" s="68">
        <f t="shared" si="29"/>
        <v>0</v>
      </c>
      <c r="K538" s="11"/>
      <c r="L538" s="29"/>
      <c r="M538" s="137">
        <f t="shared" si="30"/>
        <v>0</v>
      </c>
    </row>
    <row r="539" spans="1:13" s="35" customFormat="1" ht="25.5">
      <c r="A539" s="36"/>
      <c r="B539" s="36"/>
      <c r="C539" s="43" t="s">
        <v>169</v>
      </c>
      <c r="D539" s="11">
        <v>100000</v>
      </c>
      <c r="E539" s="11">
        <v>100000</v>
      </c>
      <c r="F539" s="11">
        <f t="shared" si="28"/>
        <v>0</v>
      </c>
      <c r="G539" s="11"/>
      <c r="H539" s="29">
        <v>100000</v>
      </c>
      <c r="I539" s="165"/>
      <c r="J539" s="68">
        <f t="shared" si="29"/>
        <v>0</v>
      </c>
      <c r="K539" s="11"/>
      <c r="L539" s="29"/>
      <c r="M539" s="137">
        <f t="shared" si="30"/>
        <v>0</v>
      </c>
    </row>
    <row r="540" spans="1:13" s="35" customFormat="1" ht="25.5">
      <c r="A540" s="36"/>
      <c r="B540" s="36"/>
      <c r="C540" s="43" t="s">
        <v>170</v>
      </c>
      <c r="D540" s="11">
        <v>130000</v>
      </c>
      <c r="E540" s="11">
        <v>130000</v>
      </c>
      <c r="F540" s="11">
        <f t="shared" si="28"/>
        <v>0</v>
      </c>
      <c r="G540" s="11"/>
      <c r="H540" s="29">
        <v>130000</v>
      </c>
      <c r="I540" s="165"/>
      <c r="J540" s="68">
        <f t="shared" si="29"/>
        <v>0</v>
      </c>
      <c r="K540" s="11"/>
      <c r="L540" s="29"/>
      <c r="M540" s="137">
        <f t="shared" si="30"/>
        <v>0</v>
      </c>
    </row>
    <row r="541" spans="1:13" s="16" customFormat="1" ht="12.75">
      <c r="A541" s="36"/>
      <c r="B541" s="36">
        <v>92604</v>
      </c>
      <c r="C541" s="41" t="s">
        <v>369</v>
      </c>
      <c r="D541" s="32">
        <f>D542+D543</f>
        <v>1882500</v>
      </c>
      <c r="E541" s="32">
        <f>E542+E543</f>
        <v>1892500</v>
      </c>
      <c r="F541" s="32">
        <f t="shared" si="28"/>
        <v>1892500</v>
      </c>
      <c r="G541" s="32">
        <f>G542+G543</f>
        <v>0</v>
      </c>
      <c r="H541" s="61">
        <f>H542+H543</f>
        <v>0</v>
      </c>
      <c r="I541" s="164">
        <f>I542+I543</f>
        <v>994000</v>
      </c>
      <c r="J541" s="136">
        <f t="shared" si="29"/>
        <v>994000</v>
      </c>
      <c r="K541" s="32">
        <f>K542+K543</f>
        <v>0</v>
      </c>
      <c r="L541" s="61">
        <f>L542+L543</f>
        <v>0</v>
      </c>
      <c r="M541" s="139">
        <f t="shared" si="30"/>
        <v>0.5252311756935271</v>
      </c>
    </row>
    <row r="542" spans="1:13" s="16" customFormat="1" ht="25.5">
      <c r="A542" s="36"/>
      <c r="B542" s="36"/>
      <c r="C542" s="40" t="s">
        <v>136</v>
      </c>
      <c r="D542" s="11">
        <v>1852500</v>
      </c>
      <c r="E542" s="11">
        <v>1862500</v>
      </c>
      <c r="F542" s="11">
        <f t="shared" si="28"/>
        <v>1862500</v>
      </c>
      <c r="G542" s="11"/>
      <c r="H542" s="29"/>
      <c r="I542" s="165">
        <v>983654</v>
      </c>
      <c r="J542" s="68">
        <f t="shared" si="29"/>
        <v>983654</v>
      </c>
      <c r="K542" s="11"/>
      <c r="L542" s="29"/>
      <c r="M542" s="137">
        <f t="shared" si="30"/>
        <v>0.5281363758389261</v>
      </c>
    </row>
    <row r="543" spans="1:13" s="35" customFormat="1" ht="12.75">
      <c r="A543" s="36"/>
      <c r="B543" s="36"/>
      <c r="C543" s="43" t="s">
        <v>171</v>
      </c>
      <c r="D543" s="11">
        <v>30000</v>
      </c>
      <c r="E543" s="11">
        <v>30000</v>
      </c>
      <c r="F543" s="11">
        <f t="shared" si="28"/>
        <v>30000</v>
      </c>
      <c r="G543" s="11"/>
      <c r="H543" s="29"/>
      <c r="I543" s="165">
        <v>10346</v>
      </c>
      <c r="J543" s="68">
        <f t="shared" si="29"/>
        <v>10346</v>
      </c>
      <c r="K543" s="11"/>
      <c r="L543" s="29"/>
      <c r="M543" s="137">
        <f t="shared" si="30"/>
        <v>0.34486666666666665</v>
      </c>
    </row>
    <row r="544" spans="1:13" s="16" customFormat="1" ht="12.75">
      <c r="A544" s="36"/>
      <c r="B544" s="36">
        <v>92695</v>
      </c>
      <c r="C544" s="41" t="s">
        <v>197</v>
      </c>
      <c r="D544" s="32">
        <f>D545+D546</f>
        <v>435000</v>
      </c>
      <c r="E544" s="32">
        <f>E545+E546</f>
        <v>425000</v>
      </c>
      <c r="F544" s="32">
        <f t="shared" si="28"/>
        <v>425000</v>
      </c>
      <c r="G544" s="32">
        <f>G545+G546</f>
        <v>0</v>
      </c>
      <c r="H544" s="61">
        <f>H545+H546</f>
        <v>0</v>
      </c>
      <c r="I544" s="164">
        <f>I545+I546</f>
        <v>136405</v>
      </c>
      <c r="J544" s="136">
        <f t="shared" si="29"/>
        <v>136405</v>
      </c>
      <c r="K544" s="32">
        <f>K545+K546</f>
        <v>0</v>
      </c>
      <c r="L544" s="61">
        <f>L545+L546</f>
        <v>0</v>
      </c>
      <c r="M544" s="139">
        <f t="shared" si="30"/>
        <v>0.3209529411764706</v>
      </c>
    </row>
    <row r="545" spans="1:13" s="16" customFormat="1" ht="12.75">
      <c r="A545" s="15"/>
      <c r="B545" s="15"/>
      <c r="C545" s="39" t="s">
        <v>192</v>
      </c>
      <c r="D545" s="11">
        <v>385000</v>
      </c>
      <c r="E545" s="11">
        <v>375000</v>
      </c>
      <c r="F545" s="11">
        <f t="shared" si="28"/>
        <v>375000</v>
      </c>
      <c r="G545" s="11"/>
      <c r="H545" s="29"/>
      <c r="I545" s="165">
        <v>132410</v>
      </c>
      <c r="J545" s="68">
        <f t="shared" si="29"/>
        <v>132410</v>
      </c>
      <c r="K545" s="11"/>
      <c r="L545" s="29"/>
      <c r="M545" s="137">
        <f t="shared" si="30"/>
        <v>0.3530933333333333</v>
      </c>
    </row>
    <row r="546" spans="1:13" s="35" customFormat="1" ht="25.5">
      <c r="A546" s="60"/>
      <c r="B546" s="60"/>
      <c r="C546" s="39" t="s">
        <v>172</v>
      </c>
      <c r="D546" s="11">
        <v>50000</v>
      </c>
      <c r="E546" s="11">
        <v>50000</v>
      </c>
      <c r="F546" s="11">
        <f t="shared" si="28"/>
        <v>50000</v>
      </c>
      <c r="G546" s="11"/>
      <c r="H546" s="29"/>
      <c r="I546" s="165">
        <v>3995</v>
      </c>
      <c r="J546" s="68">
        <f t="shared" si="29"/>
        <v>3995</v>
      </c>
      <c r="K546" s="11"/>
      <c r="L546" s="29"/>
      <c r="M546" s="137">
        <f t="shared" si="30"/>
        <v>0.0799</v>
      </c>
    </row>
    <row r="547" spans="1:13" s="16" customFormat="1" ht="21.75" customHeight="1" thickBot="1">
      <c r="A547" s="200" t="s">
        <v>189</v>
      </c>
      <c r="B547" s="201"/>
      <c r="C547" s="62" t="s">
        <v>370</v>
      </c>
      <c r="D547" s="21">
        <f>D6+D13+D18+D53+D56+D81+D97+D123+D128+D148+D152+D156+D160+D323+D336+D394+D414+D459+D507+D525+D531</f>
        <v>334898549</v>
      </c>
      <c r="E547" s="21">
        <f>E6+E13+E18+E53+E56+E81+E97+E123+E128+E148+E152+E156+E160+E323+E336+E394+E414+E459+E507+E525+E531</f>
        <v>358666514</v>
      </c>
      <c r="F547" s="21">
        <f t="shared" si="28"/>
        <v>310116847</v>
      </c>
      <c r="G547" s="21">
        <f>G6+G13+G18+G53+G56+G81+G97+G123+G128+G148+G152+G156+G160+G323+G336+G394+G414+G459+G507+G525+G531</f>
        <v>160979846</v>
      </c>
      <c r="H547" s="132">
        <f>H6+H13+H18+H53+H56+H81+H97+H123+H128+H148+H152+H156+H160+H323+H336+H394+H414+H459+H507+H525+H531</f>
        <v>48549667</v>
      </c>
      <c r="I547" s="170">
        <f>I6+I13+I18+I53+I56+I81+I97+I123+I128+I148+I152+I156+I160+I323+I336+I394+I414+I459+I507+I525+I531</f>
        <v>147736267</v>
      </c>
      <c r="J547" s="134">
        <f t="shared" si="29"/>
        <v>145026389</v>
      </c>
      <c r="K547" s="21">
        <f>K6+K13+K18+K53+K56+K81+K97+K123+K128+K148+K152+K156+K160+K323+K336+K394+K414+K459+K507+K525+K531</f>
        <v>79520063</v>
      </c>
      <c r="L547" s="132">
        <f>L6+L13+L18+L53+L56+L81+L97+L123+L128+L148+L152+L156+L160+L323+L336+L394+L414+L459+L507+L525+L531</f>
        <v>2709878</v>
      </c>
      <c r="M547" s="138">
        <f t="shared" si="30"/>
        <v>0.4119042654759792</v>
      </c>
    </row>
    <row r="548" spans="3:13" s="48" customFormat="1" ht="12.75" customHeight="1">
      <c r="C548" s="66"/>
      <c r="D548" s="64"/>
      <c r="E548" s="64"/>
      <c r="F548" s="64"/>
      <c r="G548" s="64"/>
      <c r="H548" s="64"/>
      <c r="I548" s="64"/>
      <c r="J548" s="64"/>
      <c r="K548" s="64"/>
      <c r="L548" s="64"/>
      <c r="M548" s="74"/>
    </row>
    <row r="549" spans="3:13" s="48" customFormat="1" ht="12.75" customHeight="1">
      <c r="C549" s="66"/>
      <c r="D549" s="64"/>
      <c r="E549" s="64"/>
      <c r="F549" s="64"/>
      <c r="G549" s="64"/>
      <c r="H549" s="64"/>
      <c r="I549" s="64"/>
      <c r="J549" s="64"/>
      <c r="K549" s="64"/>
      <c r="L549" s="64"/>
      <c r="M549" s="74"/>
    </row>
    <row r="550" spans="3:13" s="48" customFormat="1" ht="12.75" customHeight="1">
      <c r="C550" s="66"/>
      <c r="D550" s="64"/>
      <c r="E550" s="64"/>
      <c r="F550" s="64"/>
      <c r="G550" s="64"/>
      <c r="H550" s="64"/>
      <c r="I550" s="195"/>
      <c r="J550" s="64"/>
      <c r="K550" s="64"/>
      <c r="L550" s="64"/>
      <c r="M550" s="64"/>
    </row>
    <row r="551" spans="1:13" ht="12.75" customHeight="1">
      <c r="A551" s="24"/>
      <c r="B551" s="30"/>
      <c r="C551" s="65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 customHeight="1">
      <c r="A552" s="24"/>
      <c r="B552" s="30"/>
      <c r="C552" s="66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 customHeight="1">
      <c r="A553" s="24"/>
      <c r="B553" s="30"/>
      <c r="C553" s="48"/>
      <c r="D553" s="129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 customHeight="1">
      <c r="A554" s="24"/>
      <c r="B554" s="30"/>
      <c r="C554" s="48"/>
      <c r="D554" s="129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 customHeight="1">
      <c r="A555" s="24"/>
      <c r="B555" s="30"/>
      <c r="C555" s="48"/>
      <c r="D555" s="129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 customHeight="1">
      <c r="A556" s="24"/>
      <c r="B556" s="30"/>
      <c r="C556" s="48"/>
      <c r="D556" s="129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 customHeight="1">
      <c r="A557" s="24"/>
      <c r="B557" s="30"/>
      <c r="C557" s="48"/>
      <c r="D557" s="129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 customHeight="1">
      <c r="A558" s="24"/>
      <c r="B558" s="30"/>
      <c r="C558" s="48"/>
      <c r="D558" s="129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 customHeight="1">
      <c r="A559" s="24"/>
      <c r="B559" s="30"/>
      <c r="C559" s="48"/>
      <c r="D559" s="129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 customHeight="1">
      <c r="A560" s="24"/>
      <c r="B560" s="30"/>
      <c r="C560" s="48"/>
      <c r="D560" s="129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 customHeight="1">
      <c r="A561" s="24"/>
      <c r="B561" s="30"/>
      <c r="C561" s="48"/>
      <c r="D561" s="129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 customHeight="1">
      <c r="A562" s="24"/>
      <c r="B562" s="30"/>
      <c r="C562" s="48"/>
      <c r="D562" s="129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 customHeight="1">
      <c r="A563" s="24"/>
      <c r="B563" s="30"/>
      <c r="C563" s="48"/>
      <c r="D563" s="129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 customHeight="1">
      <c r="A564" s="24"/>
      <c r="B564" s="30"/>
      <c r="C564" s="48"/>
      <c r="D564" s="129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 customHeight="1">
      <c r="A565" s="24"/>
      <c r="B565" s="30"/>
      <c r="C565" s="48"/>
      <c r="D565" s="129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 customHeight="1">
      <c r="A566" s="24"/>
      <c r="B566" s="30"/>
      <c r="C566" s="48"/>
      <c r="D566" s="129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 customHeight="1">
      <c r="A567" s="24"/>
      <c r="B567" s="30"/>
      <c r="C567" s="48"/>
      <c r="D567" s="129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 customHeight="1">
      <c r="A568" s="24"/>
      <c r="B568" s="30"/>
      <c r="C568" s="48"/>
      <c r="D568" s="129"/>
      <c r="E568" s="75"/>
      <c r="F568" s="75"/>
      <c r="G568" s="76"/>
      <c r="H568" s="76"/>
      <c r="I568" s="75"/>
      <c r="J568" s="75"/>
      <c r="K568" s="76"/>
      <c r="L568" s="76"/>
      <c r="M568" s="75"/>
    </row>
    <row r="569" spans="1:13" ht="12.75" customHeight="1">
      <c r="A569" s="24"/>
      <c r="B569" s="30"/>
      <c r="C569" s="48"/>
      <c r="D569" s="129"/>
      <c r="E569" s="77"/>
      <c r="F569" s="77"/>
      <c r="G569" s="78"/>
      <c r="H569" s="78"/>
      <c r="I569" s="77"/>
      <c r="J569" s="77"/>
      <c r="K569" s="78"/>
      <c r="L569" s="78"/>
      <c r="M569" s="77"/>
    </row>
    <row r="570" spans="1:13" ht="12.75" customHeight="1">
      <c r="A570" s="24"/>
      <c r="B570" s="30"/>
      <c r="C570" s="48"/>
      <c r="D570" s="129"/>
      <c r="E570" s="77"/>
      <c r="F570" s="77"/>
      <c r="G570" s="78"/>
      <c r="H570" s="78"/>
      <c r="I570" s="77"/>
      <c r="J570" s="77"/>
      <c r="K570" s="78"/>
      <c r="L570" s="78"/>
      <c r="M570" s="77"/>
    </row>
    <row r="571" spans="1:13" ht="12.75" customHeight="1">
      <c r="A571" s="24"/>
      <c r="B571" s="30"/>
      <c r="C571" s="48"/>
      <c r="D571" s="129"/>
      <c r="E571" s="77"/>
      <c r="F571" s="77"/>
      <c r="G571" s="78"/>
      <c r="H571" s="78"/>
      <c r="I571" s="77"/>
      <c r="J571" s="77"/>
      <c r="K571" s="78"/>
      <c r="L571" s="78"/>
      <c r="M571" s="77"/>
    </row>
    <row r="572" spans="1:13" ht="12.75" customHeight="1">
      <c r="A572" s="24"/>
      <c r="B572" s="30"/>
      <c r="C572" s="48"/>
      <c r="D572" s="129"/>
      <c r="E572" s="77"/>
      <c r="F572" s="77"/>
      <c r="G572" s="78"/>
      <c r="H572" s="78"/>
      <c r="I572" s="77"/>
      <c r="J572" s="77"/>
      <c r="K572" s="78"/>
      <c r="L572" s="78"/>
      <c r="M572" s="77"/>
    </row>
    <row r="573" spans="1:13" ht="12.75" customHeight="1">
      <c r="A573" s="24"/>
      <c r="B573" s="30"/>
      <c r="C573" s="48"/>
      <c r="D573" s="129"/>
      <c r="E573" s="77"/>
      <c r="F573" s="77"/>
      <c r="G573" s="78"/>
      <c r="H573" s="78"/>
      <c r="I573" s="77"/>
      <c r="J573" s="77"/>
      <c r="K573" s="78"/>
      <c r="L573" s="78"/>
      <c r="M573" s="77"/>
    </row>
    <row r="574" spans="1:13" ht="12.75" customHeight="1">
      <c r="A574" s="24"/>
      <c r="B574" s="30"/>
      <c r="C574" s="48"/>
      <c r="D574" s="129"/>
      <c r="E574" s="77"/>
      <c r="F574" s="77"/>
      <c r="G574" s="78"/>
      <c r="H574" s="78"/>
      <c r="I574" s="77"/>
      <c r="J574" s="77"/>
      <c r="K574" s="78"/>
      <c r="L574" s="78"/>
      <c r="M574" s="77"/>
    </row>
    <row r="575" spans="1:13" ht="12.75" customHeight="1">
      <c r="A575" s="24"/>
      <c r="B575" s="30"/>
      <c r="C575" s="48"/>
      <c r="D575" s="129"/>
      <c r="E575" s="77"/>
      <c r="F575" s="77"/>
      <c r="G575" s="78"/>
      <c r="H575" s="78"/>
      <c r="I575" s="77"/>
      <c r="J575" s="77"/>
      <c r="K575" s="78"/>
      <c r="L575" s="78"/>
      <c r="M575" s="77"/>
    </row>
    <row r="576" spans="1:13" ht="12.75" customHeight="1">
      <c r="A576" s="24"/>
      <c r="B576" s="30"/>
      <c r="C576" s="48"/>
      <c r="D576" s="129"/>
      <c r="E576" s="77"/>
      <c r="F576" s="77"/>
      <c r="G576" s="78"/>
      <c r="H576" s="78"/>
      <c r="I576" s="77"/>
      <c r="J576" s="77"/>
      <c r="K576" s="78"/>
      <c r="L576" s="78"/>
      <c r="M576" s="77"/>
    </row>
    <row r="577" spans="1:13" ht="12.75" customHeight="1">
      <c r="A577" s="24"/>
      <c r="B577" s="30"/>
      <c r="C577" s="48"/>
      <c r="D577" s="129"/>
      <c r="E577" s="77"/>
      <c r="F577" s="77"/>
      <c r="G577" s="78"/>
      <c r="H577" s="78"/>
      <c r="I577" s="77"/>
      <c r="J577" s="77"/>
      <c r="K577" s="78"/>
      <c r="L577" s="78"/>
      <c r="M577" s="77"/>
    </row>
    <row r="578" spans="1:13" ht="12.75" customHeight="1">
      <c r="A578" s="24"/>
      <c r="B578" s="30"/>
      <c r="C578" s="48"/>
      <c r="D578" s="129"/>
      <c r="E578" s="77"/>
      <c r="F578" s="77"/>
      <c r="G578" s="78"/>
      <c r="H578" s="78"/>
      <c r="I578" s="77"/>
      <c r="J578" s="77"/>
      <c r="K578" s="78"/>
      <c r="L578" s="78"/>
      <c r="M578" s="77"/>
    </row>
    <row r="579" spans="1:13" ht="12.75" customHeight="1">
      <c r="A579" s="24"/>
      <c r="B579" s="30"/>
      <c r="C579" s="48"/>
      <c r="D579" s="129"/>
      <c r="E579" s="77"/>
      <c r="F579" s="77"/>
      <c r="G579" s="78"/>
      <c r="H579" s="78"/>
      <c r="I579" s="77"/>
      <c r="J579" s="77"/>
      <c r="K579" s="78"/>
      <c r="L579" s="78"/>
      <c r="M579" s="77"/>
    </row>
    <row r="580" spans="1:13" ht="12.75" customHeight="1">
      <c r="A580" s="24"/>
      <c r="B580" s="30"/>
      <c r="C580" s="48"/>
      <c r="D580" s="129"/>
      <c r="E580" s="77"/>
      <c r="F580" s="77"/>
      <c r="G580" s="78"/>
      <c r="H580" s="78"/>
      <c r="I580" s="77"/>
      <c r="J580" s="77"/>
      <c r="K580" s="78"/>
      <c r="L580" s="78"/>
      <c r="M580" s="77"/>
    </row>
    <row r="581" spans="1:13" ht="12.75" customHeight="1">
      <c r="A581" s="24"/>
      <c r="B581" s="30"/>
      <c r="C581" s="48"/>
      <c r="D581" s="129"/>
      <c r="E581" s="77"/>
      <c r="F581" s="77"/>
      <c r="G581" s="78"/>
      <c r="H581" s="78"/>
      <c r="I581" s="77"/>
      <c r="J581" s="77"/>
      <c r="K581" s="78"/>
      <c r="L581" s="78"/>
      <c r="M581" s="77"/>
    </row>
    <row r="582" spans="1:13" ht="12.75" customHeight="1">
      <c r="A582" s="24"/>
      <c r="B582" s="30"/>
      <c r="C582" s="48"/>
      <c r="D582" s="129"/>
      <c r="E582" s="77"/>
      <c r="F582" s="77"/>
      <c r="G582" s="78"/>
      <c r="H582" s="78"/>
      <c r="I582" s="77"/>
      <c r="J582" s="77"/>
      <c r="K582" s="78"/>
      <c r="L582" s="78"/>
      <c r="M582" s="77"/>
    </row>
    <row r="583" spans="1:13" ht="12.75" customHeight="1">
      <c r="A583" s="24"/>
      <c r="B583" s="30"/>
      <c r="C583" s="48"/>
      <c r="D583" s="129"/>
      <c r="E583" s="77"/>
      <c r="F583" s="77"/>
      <c r="G583" s="78"/>
      <c r="H583" s="78"/>
      <c r="I583" s="77"/>
      <c r="J583" s="77"/>
      <c r="K583" s="78"/>
      <c r="L583" s="78"/>
      <c r="M583" s="77"/>
    </row>
    <row r="584" spans="1:13" ht="12.75" customHeight="1">
      <c r="A584" s="24"/>
      <c r="B584" s="30"/>
      <c r="C584" s="48"/>
      <c r="D584" s="129"/>
      <c r="E584" s="77"/>
      <c r="F584" s="77"/>
      <c r="G584" s="78"/>
      <c r="H584" s="78"/>
      <c r="I584" s="77"/>
      <c r="J584" s="77"/>
      <c r="K584" s="78"/>
      <c r="L584" s="78"/>
      <c r="M584" s="77"/>
    </row>
    <row r="585" spans="1:13" ht="12.75" customHeight="1">
      <c r="A585" s="24"/>
      <c r="B585" s="30"/>
      <c r="C585" s="48"/>
      <c r="D585" s="129"/>
      <c r="E585" s="77"/>
      <c r="F585" s="77"/>
      <c r="G585" s="78"/>
      <c r="H585" s="78"/>
      <c r="I585" s="77"/>
      <c r="J585" s="77"/>
      <c r="K585" s="78"/>
      <c r="L585" s="78"/>
      <c r="M585" s="77"/>
    </row>
    <row r="586" spans="1:13" ht="12.75" customHeight="1">
      <c r="A586" s="24"/>
      <c r="B586" s="30"/>
      <c r="C586" s="48"/>
      <c r="D586" s="129"/>
      <c r="E586" s="77"/>
      <c r="F586" s="77"/>
      <c r="G586" s="78"/>
      <c r="H586" s="78"/>
      <c r="I586" s="77"/>
      <c r="J586" s="77"/>
      <c r="K586" s="78"/>
      <c r="L586" s="78"/>
      <c r="M586" s="77"/>
    </row>
    <row r="587" spans="1:13" ht="12.75" customHeight="1">
      <c r="A587" s="24"/>
      <c r="B587" s="30"/>
      <c r="C587" s="48"/>
      <c r="D587" s="129"/>
      <c r="E587" s="77"/>
      <c r="F587" s="77"/>
      <c r="G587" s="78"/>
      <c r="H587" s="78"/>
      <c r="I587" s="77"/>
      <c r="J587" s="77"/>
      <c r="K587" s="78"/>
      <c r="L587" s="78"/>
      <c r="M587" s="77"/>
    </row>
    <row r="588" spans="1:13" ht="12.75" customHeight="1">
      <c r="A588" s="24"/>
      <c r="B588" s="30"/>
      <c r="C588" s="48"/>
      <c r="D588" s="129"/>
      <c r="E588" s="77"/>
      <c r="F588" s="77"/>
      <c r="G588" s="78"/>
      <c r="H588" s="78"/>
      <c r="I588" s="77"/>
      <c r="J588" s="77"/>
      <c r="K588" s="78"/>
      <c r="L588" s="78"/>
      <c r="M588" s="77"/>
    </row>
    <row r="589" spans="1:13" ht="12.75" customHeight="1">
      <c r="A589" s="24"/>
      <c r="B589" s="30"/>
      <c r="C589" s="48"/>
      <c r="D589" s="129"/>
      <c r="E589" s="77"/>
      <c r="F589" s="77"/>
      <c r="G589" s="78"/>
      <c r="H589" s="78"/>
      <c r="I589" s="77"/>
      <c r="J589" s="77"/>
      <c r="K589" s="78"/>
      <c r="L589" s="78"/>
      <c r="M589" s="77"/>
    </row>
    <row r="590" spans="1:13" ht="12.75" customHeight="1">
      <c r="A590" s="24"/>
      <c r="B590" s="30"/>
      <c r="C590" s="48"/>
      <c r="D590" s="129"/>
      <c r="E590" s="77"/>
      <c r="F590" s="77"/>
      <c r="G590" s="78"/>
      <c r="H590" s="78"/>
      <c r="I590" s="77"/>
      <c r="J590" s="77"/>
      <c r="K590" s="78"/>
      <c r="L590" s="78"/>
      <c r="M590" s="77"/>
    </row>
    <row r="591" spans="1:13" ht="12.75" customHeight="1">
      <c r="A591" s="24"/>
      <c r="B591" s="30"/>
      <c r="C591" s="48"/>
      <c r="D591" s="129"/>
      <c r="E591" s="77"/>
      <c r="F591" s="77"/>
      <c r="G591" s="78"/>
      <c r="H591" s="78"/>
      <c r="I591" s="77"/>
      <c r="J591" s="77"/>
      <c r="K591" s="78"/>
      <c r="L591" s="78"/>
      <c r="M591" s="77"/>
    </row>
    <row r="592" spans="1:13" ht="12.75" customHeight="1">
      <c r="A592" s="24"/>
      <c r="B592" s="30"/>
      <c r="C592" s="48"/>
      <c r="D592" s="129"/>
      <c r="E592" s="77"/>
      <c r="F592" s="77"/>
      <c r="G592" s="78"/>
      <c r="H592" s="78"/>
      <c r="I592" s="77"/>
      <c r="J592" s="77"/>
      <c r="K592" s="78"/>
      <c r="L592" s="78"/>
      <c r="M592" s="77"/>
    </row>
    <row r="593" spans="1:13" ht="12.75" customHeight="1">
      <c r="A593" s="24"/>
      <c r="B593" s="30"/>
      <c r="C593" s="48"/>
      <c r="D593" s="129"/>
      <c r="E593" s="77"/>
      <c r="F593" s="77"/>
      <c r="G593" s="78"/>
      <c r="H593" s="78"/>
      <c r="I593" s="77"/>
      <c r="J593" s="77"/>
      <c r="K593" s="78"/>
      <c r="L593" s="78"/>
      <c r="M593" s="77"/>
    </row>
    <row r="594" spans="1:13" ht="12.75" customHeight="1">
      <c r="A594" s="24"/>
      <c r="B594" s="30"/>
      <c r="C594" s="48"/>
      <c r="D594" s="129"/>
      <c r="E594" s="77"/>
      <c r="F594" s="77"/>
      <c r="G594" s="78"/>
      <c r="H594" s="78"/>
      <c r="I594" s="77"/>
      <c r="J594" s="77"/>
      <c r="K594" s="78"/>
      <c r="L594" s="78"/>
      <c r="M594" s="77"/>
    </row>
    <row r="595" spans="1:13" ht="12.75" customHeight="1">
      <c r="A595" s="24"/>
      <c r="B595" s="30"/>
      <c r="C595" s="48"/>
      <c r="D595" s="129"/>
      <c r="E595" s="77"/>
      <c r="F595" s="77"/>
      <c r="G595" s="78"/>
      <c r="H595" s="78"/>
      <c r="I595" s="77"/>
      <c r="J595" s="77"/>
      <c r="K595" s="78"/>
      <c r="L595" s="78"/>
      <c r="M595" s="77"/>
    </row>
    <row r="596" spans="1:13" ht="12.75" customHeight="1">
      <c r="A596" s="24"/>
      <c r="B596" s="30"/>
      <c r="C596" s="48"/>
      <c r="D596" s="129"/>
      <c r="E596" s="77"/>
      <c r="F596" s="77"/>
      <c r="G596" s="78"/>
      <c r="H596" s="78"/>
      <c r="I596" s="77"/>
      <c r="J596" s="77"/>
      <c r="K596" s="78"/>
      <c r="L596" s="78"/>
      <c r="M596" s="77"/>
    </row>
    <row r="597" spans="1:13" ht="12.75" customHeight="1">
      <c r="A597" s="24"/>
      <c r="B597" s="30"/>
      <c r="C597" s="48"/>
      <c r="D597" s="129"/>
      <c r="E597" s="77"/>
      <c r="F597" s="77"/>
      <c r="G597" s="78"/>
      <c r="H597" s="78"/>
      <c r="I597" s="77"/>
      <c r="J597" s="77"/>
      <c r="K597" s="78"/>
      <c r="L597" s="78"/>
      <c r="M597" s="77"/>
    </row>
    <row r="598" spans="1:13" ht="12.75" customHeight="1">
      <c r="A598" s="24"/>
      <c r="B598" s="30"/>
      <c r="C598" s="48"/>
      <c r="D598" s="129"/>
      <c r="E598" s="77"/>
      <c r="F598" s="77"/>
      <c r="G598" s="78"/>
      <c r="H598" s="78"/>
      <c r="I598" s="77"/>
      <c r="J598" s="77"/>
      <c r="K598" s="78"/>
      <c r="L598" s="78"/>
      <c r="M598" s="77"/>
    </row>
    <row r="599" spans="1:13" ht="12.75" customHeight="1">
      <c r="A599" s="24"/>
      <c r="B599" s="30"/>
      <c r="C599" s="48"/>
      <c r="D599" s="129"/>
      <c r="E599" s="77"/>
      <c r="F599" s="77"/>
      <c r="G599" s="78"/>
      <c r="H599" s="78"/>
      <c r="I599" s="77"/>
      <c r="J599" s="77"/>
      <c r="K599" s="78"/>
      <c r="L599" s="78"/>
      <c r="M599" s="77"/>
    </row>
    <row r="600" spans="1:13" ht="12.75" customHeight="1">
      <c r="A600" s="24"/>
      <c r="B600" s="30"/>
      <c r="C600" s="48"/>
      <c r="D600" s="129"/>
      <c r="E600" s="77"/>
      <c r="F600" s="77"/>
      <c r="G600" s="78"/>
      <c r="H600" s="78"/>
      <c r="I600" s="77"/>
      <c r="J600" s="77"/>
      <c r="K600" s="78"/>
      <c r="L600" s="78"/>
      <c r="M600" s="77"/>
    </row>
    <row r="601" spans="1:13" ht="12.75" customHeight="1">
      <c r="A601" s="24"/>
      <c r="B601" s="30"/>
      <c r="C601" s="48"/>
      <c r="D601" s="129"/>
      <c r="E601" s="77"/>
      <c r="F601" s="77"/>
      <c r="G601" s="78"/>
      <c r="H601" s="78"/>
      <c r="I601" s="77"/>
      <c r="J601" s="77"/>
      <c r="K601" s="78"/>
      <c r="L601" s="78"/>
      <c r="M601" s="77"/>
    </row>
    <row r="602" spans="1:13" ht="12.75" customHeight="1">
      <c r="A602" s="24"/>
      <c r="B602" s="30"/>
      <c r="C602" s="48"/>
      <c r="D602" s="129"/>
      <c r="E602" s="77"/>
      <c r="F602" s="77"/>
      <c r="G602" s="78"/>
      <c r="H602" s="78"/>
      <c r="I602" s="77"/>
      <c r="J602" s="77"/>
      <c r="K602" s="78"/>
      <c r="L602" s="78"/>
      <c r="M602" s="77"/>
    </row>
    <row r="603" spans="1:13" ht="12.75" customHeight="1">
      <c r="A603" s="24"/>
      <c r="B603" s="30"/>
      <c r="C603" s="48"/>
      <c r="D603" s="129"/>
      <c r="E603" s="77"/>
      <c r="F603" s="77"/>
      <c r="G603" s="78"/>
      <c r="H603" s="78"/>
      <c r="I603" s="77"/>
      <c r="J603" s="77"/>
      <c r="K603" s="78"/>
      <c r="L603" s="78"/>
      <c r="M603" s="77"/>
    </row>
    <row r="604" spans="1:13" ht="12.75" customHeight="1">
      <c r="A604" s="24"/>
      <c r="B604" s="30"/>
      <c r="C604" s="48"/>
      <c r="D604" s="129"/>
      <c r="E604" s="77"/>
      <c r="F604" s="77"/>
      <c r="G604" s="78"/>
      <c r="H604" s="78"/>
      <c r="I604" s="77"/>
      <c r="J604" s="77"/>
      <c r="K604" s="78"/>
      <c r="L604" s="78"/>
      <c r="M604" s="77"/>
    </row>
    <row r="605" spans="1:13" ht="12.75" customHeight="1">
      <c r="A605" s="24"/>
      <c r="B605" s="30"/>
      <c r="C605" s="48"/>
      <c r="D605" s="129"/>
      <c r="E605" s="77"/>
      <c r="F605" s="77"/>
      <c r="G605" s="78"/>
      <c r="H605" s="78"/>
      <c r="I605" s="77"/>
      <c r="J605" s="77"/>
      <c r="K605" s="78"/>
      <c r="L605" s="78"/>
      <c r="M605" s="77"/>
    </row>
    <row r="606" spans="1:13" ht="12.75">
      <c r="A606" s="24"/>
      <c r="B606" s="30"/>
      <c r="C606" s="48"/>
      <c r="D606" s="129"/>
      <c r="E606" s="77"/>
      <c r="F606" s="77"/>
      <c r="G606" s="78"/>
      <c r="H606" s="78"/>
      <c r="I606" s="77"/>
      <c r="J606" s="77"/>
      <c r="K606" s="78"/>
      <c r="L606" s="78"/>
      <c r="M606" s="77"/>
    </row>
    <row r="607" spans="1:13" ht="12.75">
      <c r="A607" s="24"/>
      <c r="B607" s="30"/>
      <c r="C607" s="48"/>
      <c r="D607" s="129"/>
      <c r="E607" s="77"/>
      <c r="F607" s="77"/>
      <c r="G607" s="78"/>
      <c r="H607" s="78"/>
      <c r="I607" s="77"/>
      <c r="J607" s="77"/>
      <c r="K607" s="78"/>
      <c r="L607" s="78"/>
      <c r="M607" s="77"/>
    </row>
    <row r="608" spans="1:13" ht="12.75">
      <c r="A608" s="24"/>
      <c r="B608" s="30"/>
      <c r="C608" s="48"/>
      <c r="D608" s="129"/>
      <c r="E608" s="77"/>
      <c r="F608" s="77"/>
      <c r="G608" s="78"/>
      <c r="H608" s="78"/>
      <c r="I608" s="77"/>
      <c r="J608" s="77"/>
      <c r="K608" s="78"/>
      <c r="L608" s="78"/>
      <c r="M608" s="77"/>
    </row>
    <row r="609" spans="1:13" ht="12.75">
      <c r="A609" s="24"/>
      <c r="B609" s="30"/>
      <c r="C609" s="48"/>
      <c r="D609" s="129"/>
      <c r="E609" s="77"/>
      <c r="F609" s="77"/>
      <c r="G609" s="78"/>
      <c r="H609" s="78"/>
      <c r="I609" s="77"/>
      <c r="J609" s="77"/>
      <c r="K609" s="78"/>
      <c r="L609" s="78"/>
      <c r="M609" s="77"/>
    </row>
    <row r="610" spans="1:13" ht="12.75">
      <c r="A610" s="24"/>
      <c r="B610" s="30"/>
      <c r="C610" s="48"/>
      <c r="D610" s="129"/>
      <c r="E610" s="77"/>
      <c r="F610" s="77"/>
      <c r="G610" s="78"/>
      <c r="H610" s="78"/>
      <c r="I610" s="77"/>
      <c r="J610" s="77"/>
      <c r="K610" s="78"/>
      <c r="L610" s="78"/>
      <c r="M610" s="77"/>
    </row>
    <row r="611" spans="1:13" ht="12.75">
      <c r="A611" s="24"/>
      <c r="B611" s="30"/>
      <c r="C611" s="48"/>
      <c r="D611" s="129"/>
      <c r="E611" s="77"/>
      <c r="F611" s="77"/>
      <c r="G611" s="78"/>
      <c r="H611" s="78"/>
      <c r="I611" s="77"/>
      <c r="J611" s="77"/>
      <c r="K611" s="78"/>
      <c r="L611" s="78"/>
      <c r="M611" s="77"/>
    </row>
    <row r="612" spans="1:13" ht="12.75">
      <c r="A612" s="24"/>
      <c r="B612" s="30"/>
      <c r="C612" s="48"/>
      <c r="D612" s="129"/>
      <c r="E612" s="77"/>
      <c r="F612" s="77"/>
      <c r="G612" s="78"/>
      <c r="H612" s="78"/>
      <c r="I612" s="77"/>
      <c r="J612" s="77"/>
      <c r="K612" s="78"/>
      <c r="L612" s="78"/>
      <c r="M612" s="77"/>
    </row>
    <row r="613" spans="1:13" ht="12.75">
      <c r="A613" s="24"/>
      <c r="B613" s="30"/>
      <c r="C613" s="48"/>
      <c r="D613" s="129"/>
      <c r="E613" s="77"/>
      <c r="F613" s="77"/>
      <c r="G613" s="78"/>
      <c r="H613" s="78"/>
      <c r="I613" s="77"/>
      <c r="J613" s="77"/>
      <c r="K613" s="78"/>
      <c r="L613" s="78"/>
      <c r="M613" s="77"/>
    </row>
    <row r="614" spans="1:13" ht="12.75">
      <c r="A614" s="24"/>
      <c r="B614" s="30"/>
      <c r="C614" s="48"/>
      <c r="D614" s="129"/>
      <c r="E614" s="129"/>
      <c r="F614" s="129"/>
      <c r="G614" s="130"/>
      <c r="H614" s="130"/>
      <c r="I614" s="129"/>
      <c r="J614" s="129"/>
      <c r="K614" s="130"/>
      <c r="L614" s="130"/>
      <c r="M614" s="129"/>
    </row>
    <row r="615" spans="1:13" ht="12.75">
      <c r="A615" s="24"/>
      <c r="B615" s="30"/>
      <c r="C615" s="48"/>
      <c r="D615" s="129"/>
      <c r="E615" s="129"/>
      <c r="F615" s="129"/>
      <c r="G615" s="130"/>
      <c r="H615" s="130"/>
      <c r="I615" s="129"/>
      <c r="J615" s="129"/>
      <c r="K615" s="130"/>
      <c r="L615" s="130"/>
      <c r="M615" s="129"/>
    </row>
    <row r="616" spans="1:13" ht="12.75">
      <c r="A616" s="24"/>
      <c r="B616" s="30"/>
      <c r="C616" s="48"/>
      <c r="D616" s="129"/>
      <c r="E616" s="129"/>
      <c r="F616" s="129"/>
      <c r="G616" s="130"/>
      <c r="H616" s="130"/>
      <c r="I616" s="129"/>
      <c r="J616" s="129"/>
      <c r="K616" s="130"/>
      <c r="L616" s="130"/>
      <c r="M616" s="129"/>
    </row>
    <row r="617" spans="1:13" ht="12.75">
      <c r="A617" s="24"/>
      <c r="B617" s="30"/>
      <c r="C617" s="48"/>
      <c r="D617" s="129"/>
      <c r="E617" s="129"/>
      <c r="F617" s="129"/>
      <c r="G617" s="130"/>
      <c r="H617" s="130"/>
      <c r="I617" s="129"/>
      <c r="J617" s="129"/>
      <c r="K617" s="130"/>
      <c r="L617" s="130"/>
      <c r="M617" s="129"/>
    </row>
    <row r="618" spans="1:13" ht="12.75">
      <c r="A618" s="24"/>
      <c r="B618" s="30"/>
      <c r="C618" s="48"/>
      <c r="D618" s="129"/>
      <c r="E618" s="129"/>
      <c r="F618" s="129"/>
      <c r="G618" s="130"/>
      <c r="H618" s="130"/>
      <c r="I618" s="129"/>
      <c r="J618" s="129"/>
      <c r="K618" s="130"/>
      <c r="L618" s="130"/>
      <c r="M618" s="129"/>
    </row>
    <row r="619" spans="1:13" ht="12.75">
      <c r="A619" s="24"/>
      <c r="B619" s="30"/>
      <c r="C619" s="48"/>
      <c r="D619" s="129"/>
      <c r="E619" s="129"/>
      <c r="F619" s="129"/>
      <c r="G619" s="130"/>
      <c r="H619" s="130"/>
      <c r="I619" s="129"/>
      <c r="J619" s="129"/>
      <c r="K619" s="130"/>
      <c r="L619" s="130"/>
      <c r="M619" s="129"/>
    </row>
    <row r="620" spans="1:13" ht="12.75">
      <c r="A620" s="24"/>
      <c r="B620" s="30"/>
      <c r="C620" s="48"/>
      <c r="D620" s="129"/>
      <c r="E620" s="129"/>
      <c r="F620" s="129"/>
      <c r="G620" s="130"/>
      <c r="H620" s="130"/>
      <c r="I620" s="129"/>
      <c r="J620" s="129"/>
      <c r="K620" s="130"/>
      <c r="L620" s="130"/>
      <c r="M620" s="129"/>
    </row>
    <row r="621" spans="1:13" ht="12.75">
      <c r="A621" s="24"/>
      <c r="B621" s="30"/>
      <c r="C621" s="48"/>
      <c r="D621" s="129"/>
      <c r="E621" s="129"/>
      <c r="F621" s="129"/>
      <c r="G621" s="130"/>
      <c r="H621" s="130"/>
      <c r="I621" s="129"/>
      <c r="J621" s="129"/>
      <c r="K621" s="130"/>
      <c r="L621" s="130"/>
      <c r="M621" s="129"/>
    </row>
    <row r="622" spans="1:13" ht="12.75">
      <c r="A622" s="24"/>
      <c r="B622" s="30"/>
      <c r="C622" s="48"/>
      <c r="D622" s="129"/>
      <c r="E622" s="129"/>
      <c r="F622" s="129"/>
      <c r="G622" s="130"/>
      <c r="H622" s="130"/>
      <c r="I622" s="129"/>
      <c r="J622" s="129"/>
      <c r="K622" s="130"/>
      <c r="L622" s="130"/>
      <c r="M622" s="129"/>
    </row>
    <row r="623" spans="1:13" ht="12.75">
      <c r="A623" s="24"/>
      <c r="B623" s="30"/>
      <c r="C623" s="48"/>
      <c r="D623" s="129"/>
      <c r="E623" s="129"/>
      <c r="F623" s="129"/>
      <c r="G623" s="130"/>
      <c r="H623" s="130"/>
      <c r="I623" s="129"/>
      <c r="J623" s="129"/>
      <c r="K623" s="130"/>
      <c r="L623" s="130"/>
      <c r="M623" s="129"/>
    </row>
    <row r="624" spans="1:13" ht="12.75">
      <c r="A624" s="24"/>
      <c r="B624" s="30"/>
      <c r="C624" s="48"/>
      <c r="D624" s="129"/>
      <c r="E624" s="129"/>
      <c r="F624" s="129"/>
      <c r="G624" s="130"/>
      <c r="H624" s="130"/>
      <c r="I624" s="129"/>
      <c r="J624" s="129"/>
      <c r="K624" s="130"/>
      <c r="L624" s="130"/>
      <c r="M624" s="129"/>
    </row>
    <row r="625" spans="1:13" ht="12.75">
      <c r="A625" s="24"/>
      <c r="B625" s="30"/>
      <c r="C625" s="48"/>
      <c r="D625" s="129"/>
      <c r="E625" s="129"/>
      <c r="F625" s="129"/>
      <c r="G625" s="130"/>
      <c r="H625" s="130"/>
      <c r="I625" s="129"/>
      <c r="J625" s="129"/>
      <c r="K625" s="130"/>
      <c r="L625" s="130"/>
      <c r="M625" s="129"/>
    </row>
    <row r="626" spans="1:13" ht="12.75">
      <c r="A626" s="24"/>
      <c r="B626" s="30"/>
      <c r="C626" s="48"/>
      <c r="D626" s="129"/>
      <c r="E626" s="129"/>
      <c r="F626" s="129"/>
      <c r="G626" s="130"/>
      <c r="H626" s="130"/>
      <c r="I626" s="129"/>
      <c r="J626" s="129"/>
      <c r="K626" s="130"/>
      <c r="L626" s="130"/>
      <c r="M626" s="129"/>
    </row>
    <row r="627" spans="1:13" ht="12.75">
      <c r="A627" s="24"/>
      <c r="B627" s="30"/>
      <c r="C627" s="48"/>
      <c r="D627" s="129"/>
      <c r="E627" s="129"/>
      <c r="F627" s="129"/>
      <c r="G627" s="130"/>
      <c r="H627" s="130"/>
      <c r="I627" s="129"/>
      <c r="J627" s="129"/>
      <c r="K627" s="130"/>
      <c r="L627" s="130"/>
      <c r="M627" s="129"/>
    </row>
    <row r="628" spans="1:13" ht="12.75">
      <c r="A628" s="24"/>
      <c r="B628" s="30"/>
      <c r="C628" s="48"/>
      <c r="D628" s="129"/>
      <c r="E628" s="129"/>
      <c r="F628" s="129"/>
      <c r="G628" s="130"/>
      <c r="H628" s="130"/>
      <c r="I628" s="129"/>
      <c r="J628" s="129"/>
      <c r="K628" s="130"/>
      <c r="L628" s="130"/>
      <c r="M628" s="129"/>
    </row>
    <row r="629" spans="1:13" ht="12.75">
      <c r="A629" s="24"/>
      <c r="B629" s="30"/>
      <c r="C629" s="48"/>
      <c r="D629" s="129"/>
      <c r="E629" s="129"/>
      <c r="F629" s="129"/>
      <c r="G629" s="130"/>
      <c r="H629" s="130"/>
      <c r="I629" s="129"/>
      <c r="J629" s="129"/>
      <c r="K629" s="130"/>
      <c r="L629" s="130"/>
      <c r="M629" s="129"/>
    </row>
    <row r="630" spans="1:13" ht="12.75">
      <c r="A630" s="24"/>
      <c r="B630" s="30"/>
      <c r="C630" s="48"/>
      <c r="D630" s="129"/>
      <c r="E630" s="129"/>
      <c r="F630" s="129"/>
      <c r="G630" s="130"/>
      <c r="H630" s="130"/>
      <c r="I630" s="129"/>
      <c r="J630" s="129"/>
      <c r="K630" s="130"/>
      <c r="L630" s="130"/>
      <c r="M630" s="129"/>
    </row>
    <row r="631" spans="1:13" ht="12.75">
      <c r="A631" s="24"/>
      <c r="B631" s="30"/>
      <c r="C631" s="48"/>
      <c r="D631" s="129"/>
      <c r="E631" s="129"/>
      <c r="F631" s="129"/>
      <c r="G631" s="130"/>
      <c r="H631" s="130"/>
      <c r="I631" s="129"/>
      <c r="J631" s="129"/>
      <c r="K631" s="130"/>
      <c r="L631" s="130"/>
      <c r="M631" s="129"/>
    </row>
    <row r="632" spans="1:13" ht="12.75">
      <c r="A632" s="24"/>
      <c r="B632" s="30"/>
      <c r="C632" s="48"/>
      <c r="D632" s="129"/>
      <c r="E632" s="129"/>
      <c r="F632" s="129"/>
      <c r="G632" s="130"/>
      <c r="H632" s="130"/>
      <c r="I632" s="129"/>
      <c r="J632" s="129"/>
      <c r="K632" s="130"/>
      <c r="L632" s="130"/>
      <c r="M632" s="129"/>
    </row>
    <row r="633" spans="1:13" ht="12.75">
      <c r="A633" s="24"/>
      <c r="B633" s="30"/>
      <c r="C633" s="48"/>
      <c r="D633" s="129"/>
      <c r="E633" s="129"/>
      <c r="F633" s="129"/>
      <c r="G633" s="130"/>
      <c r="H633" s="130"/>
      <c r="I633" s="129"/>
      <c r="J633" s="129"/>
      <c r="K633" s="130"/>
      <c r="L633" s="130"/>
      <c r="M633" s="129"/>
    </row>
    <row r="634" spans="1:13" ht="12.75">
      <c r="A634" s="24"/>
      <c r="B634" s="30"/>
      <c r="C634" s="48"/>
      <c r="D634" s="129"/>
      <c r="E634" s="129"/>
      <c r="F634" s="129"/>
      <c r="G634" s="130"/>
      <c r="H634" s="130"/>
      <c r="I634" s="129"/>
      <c r="J634" s="129"/>
      <c r="K634" s="130"/>
      <c r="L634" s="130"/>
      <c r="M634" s="129"/>
    </row>
    <row r="635" spans="1:13" ht="12.75">
      <c r="A635" s="24"/>
      <c r="B635" s="30"/>
      <c r="C635" s="48"/>
      <c r="D635" s="129"/>
      <c r="E635" s="129"/>
      <c r="F635" s="129"/>
      <c r="G635" s="130"/>
      <c r="H635" s="130"/>
      <c r="I635" s="129"/>
      <c r="J635" s="129"/>
      <c r="K635" s="130"/>
      <c r="L635" s="130"/>
      <c r="M635" s="129"/>
    </row>
    <row r="636" spans="1:13" ht="12.75">
      <c r="A636" s="24"/>
      <c r="B636" s="30"/>
      <c r="C636" s="48"/>
      <c r="D636" s="129"/>
      <c r="E636" s="129"/>
      <c r="F636" s="129"/>
      <c r="G636" s="130"/>
      <c r="H636" s="130"/>
      <c r="I636" s="129"/>
      <c r="J636" s="129"/>
      <c r="K636" s="130"/>
      <c r="L636" s="130"/>
      <c r="M636" s="129"/>
    </row>
    <row r="637" spans="1:13" ht="12.75">
      <c r="A637" s="24"/>
      <c r="B637" s="30"/>
      <c r="C637" s="48"/>
      <c r="D637" s="129"/>
      <c r="E637" s="129"/>
      <c r="F637" s="129"/>
      <c r="G637" s="130"/>
      <c r="H637" s="130"/>
      <c r="I637" s="129"/>
      <c r="J637" s="129"/>
      <c r="K637" s="130"/>
      <c r="L637" s="130"/>
      <c r="M637" s="129"/>
    </row>
    <row r="638" spans="1:13" ht="12.75">
      <c r="A638" s="24"/>
      <c r="B638" s="30"/>
      <c r="C638" s="48"/>
      <c r="D638" s="129"/>
      <c r="E638" s="129"/>
      <c r="F638" s="129"/>
      <c r="G638" s="130"/>
      <c r="H638" s="130"/>
      <c r="I638" s="129"/>
      <c r="J638" s="129"/>
      <c r="K638" s="130"/>
      <c r="L638" s="130"/>
      <c r="M638" s="129"/>
    </row>
    <row r="639" spans="1:13" ht="12.75">
      <c r="A639" s="24"/>
      <c r="B639" s="30"/>
      <c r="C639" s="48"/>
      <c r="D639" s="129"/>
      <c r="E639" s="129"/>
      <c r="F639" s="129"/>
      <c r="G639" s="130"/>
      <c r="H639" s="130"/>
      <c r="I639" s="129"/>
      <c r="J639" s="129"/>
      <c r="K639" s="130"/>
      <c r="L639" s="130"/>
      <c r="M639" s="129"/>
    </row>
    <row r="640" spans="1:13" ht="12.75">
      <c r="A640" s="24"/>
      <c r="B640" s="30"/>
      <c r="C640" s="48"/>
      <c r="D640" s="129"/>
      <c r="E640" s="129"/>
      <c r="F640" s="129"/>
      <c r="G640" s="130"/>
      <c r="H640" s="130"/>
      <c r="I640" s="129"/>
      <c r="J640" s="129"/>
      <c r="K640" s="130"/>
      <c r="L640" s="130"/>
      <c r="M640" s="129"/>
    </row>
    <row r="641" spans="1:13" ht="12.75">
      <c r="A641" s="24"/>
      <c r="B641" s="30"/>
      <c r="C641" s="48"/>
      <c r="D641" s="129"/>
      <c r="E641" s="129"/>
      <c r="F641" s="129"/>
      <c r="G641" s="130"/>
      <c r="H641" s="130"/>
      <c r="I641" s="129"/>
      <c r="J641" s="129"/>
      <c r="K641" s="130"/>
      <c r="L641" s="130"/>
      <c r="M641" s="129"/>
    </row>
    <row r="642" spans="1:13" ht="12.75">
      <c r="A642" s="24"/>
      <c r="B642" s="30"/>
      <c r="C642" s="48"/>
      <c r="D642" s="129"/>
      <c r="E642" s="129"/>
      <c r="F642" s="129"/>
      <c r="G642" s="130"/>
      <c r="H642" s="130"/>
      <c r="I642" s="129"/>
      <c r="J642" s="129"/>
      <c r="K642" s="130"/>
      <c r="L642" s="130"/>
      <c r="M642" s="129"/>
    </row>
    <row r="643" spans="1:13" ht="12.75">
      <c r="A643" s="24"/>
      <c r="B643" s="30"/>
      <c r="C643" s="48"/>
      <c r="D643" s="129"/>
      <c r="E643" s="129"/>
      <c r="F643" s="129"/>
      <c r="G643" s="130"/>
      <c r="H643" s="130"/>
      <c r="I643" s="129"/>
      <c r="J643" s="129"/>
      <c r="K643" s="130"/>
      <c r="L643" s="130"/>
      <c r="M643" s="129"/>
    </row>
    <row r="644" spans="1:13" ht="12.75">
      <c r="A644" s="24"/>
      <c r="B644" s="30"/>
      <c r="C644" s="48"/>
      <c r="D644" s="129"/>
      <c r="E644" s="129"/>
      <c r="F644" s="129"/>
      <c r="G644" s="130"/>
      <c r="H644" s="130"/>
      <c r="I644" s="129"/>
      <c r="J644" s="129"/>
      <c r="K644" s="130"/>
      <c r="L644" s="130"/>
      <c r="M644" s="129"/>
    </row>
    <row r="645" spans="1:13" ht="12.75">
      <c r="A645" s="24"/>
      <c r="B645" s="30"/>
      <c r="C645" s="48"/>
      <c r="D645" s="129"/>
      <c r="E645" s="129"/>
      <c r="F645" s="129"/>
      <c r="G645" s="130"/>
      <c r="H645" s="130"/>
      <c r="I645" s="129"/>
      <c r="J645" s="129"/>
      <c r="K645" s="130"/>
      <c r="L645" s="130"/>
      <c r="M645" s="129"/>
    </row>
    <row r="646" spans="1:13" ht="12.75">
      <c r="A646" s="24"/>
      <c r="B646" s="30"/>
      <c r="C646" s="48"/>
      <c r="D646" s="129"/>
      <c r="E646" s="129"/>
      <c r="F646" s="129"/>
      <c r="G646" s="130"/>
      <c r="H646" s="130"/>
      <c r="I646" s="129"/>
      <c r="J646" s="129"/>
      <c r="K646" s="130"/>
      <c r="L646" s="130"/>
      <c r="M646" s="129"/>
    </row>
    <row r="647" spans="1:13" ht="12.75">
      <c r="A647" s="24"/>
      <c r="B647" s="30"/>
      <c r="C647" s="48"/>
      <c r="D647" s="129"/>
      <c r="E647" s="129"/>
      <c r="F647" s="129"/>
      <c r="G647" s="130"/>
      <c r="H647" s="130"/>
      <c r="I647" s="129"/>
      <c r="J647" s="129"/>
      <c r="K647" s="130"/>
      <c r="L647" s="130"/>
      <c r="M647" s="129"/>
    </row>
    <row r="648" spans="1:13" ht="12.75">
      <c r="A648" s="24"/>
      <c r="B648" s="30"/>
      <c r="C648" s="48"/>
      <c r="D648" s="129"/>
      <c r="E648" s="129"/>
      <c r="F648" s="129"/>
      <c r="G648" s="130"/>
      <c r="H648" s="130"/>
      <c r="I648" s="129"/>
      <c r="J648" s="129"/>
      <c r="K648" s="130"/>
      <c r="L648" s="130"/>
      <c r="M648" s="129"/>
    </row>
    <row r="649" spans="1:13" ht="12.75">
      <c r="A649" s="24"/>
      <c r="B649" s="30"/>
      <c r="C649" s="48"/>
      <c r="D649" s="129"/>
      <c r="E649" s="129"/>
      <c r="F649" s="129"/>
      <c r="G649" s="130"/>
      <c r="H649" s="130"/>
      <c r="I649" s="129"/>
      <c r="J649" s="129"/>
      <c r="K649" s="130"/>
      <c r="L649" s="130"/>
      <c r="M649" s="129"/>
    </row>
    <row r="650" spans="1:13" ht="12.75">
      <c r="A650" s="24"/>
      <c r="B650" s="30"/>
      <c r="C650" s="48"/>
      <c r="D650" s="129"/>
      <c r="E650" s="129"/>
      <c r="F650" s="129"/>
      <c r="G650" s="130"/>
      <c r="H650" s="130"/>
      <c r="I650" s="129"/>
      <c r="J650" s="129"/>
      <c r="K650" s="130"/>
      <c r="L650" s="130"/>
      <c r="M650" s="129"/>
    </row>
    <row r="651" spans="1:13" ht="12.75">
      <c r="A651" s="24"/>
      <c r="B651" s="30"/>
      <c r="C651" s="48"/>
      <c r="D651" s="129"/>
      <c r="E651" s="129"/>
      <c r="F651" s="129"/>
      <c r="G651" s="130"/>
      <c r="H651" s="130"/>
      <c r="I651" s="129"/>
      <c r="J651" s="129"/>
      <c r="K651" s="130"/>
      <c r="L651" s="130"/>
      <c r="M651" s="129"/>
    </row>
    <row r="652" spans="1:13" ht="12.75">
      <c r="A652" s="24"/>
      <c r="B652" s="30"/>
      <c r="C652" s="48"/>
      <c r="D652" s="129"/>
      <c r="E652" s="129"/>
      <c r="F652" s="129"/>
      <c r="G652" s="130"/>
      <c r="H652" s="130"/>
      <c r="I652" s="129"/>
      <c r="J652" s="129"/>
      <c r="K652" s="130"/>
      <c r="L652" s="130"/>
      <c r="M652" s="129"/>
    </row>
    <row r="653" spans="1:13" ht="12.75">
      <c r="A653" s="24"/>
      <c r="B653" s="30"/>
      <c r="C653" s="48"/>
      <c r="D653" s="129"/>
      <c r="E653" s="129"/>
      <c r="F653" s="129"/>
      <c r="G653" s="130"/>
      <c r="H653" s="130"/>
      <c r="I653" s="129"/>
      <c r="J653" s="129"/>
      <c r="K653" s="130"/>
      <c r="L653" s="130"/>
      <c r="M653" s="129"/>
    </row>
    <row r="654" spans="1:13" ht="12.75">
      <c r="A654" s="24"/>
      <c r="B654" s="30"/>
      <c r="C654" s="48"/>
      <c r="D654" s="129"/>
      <c r="E654" s="129"/>
      <c r="F654" s="129"/>
      <c r="G654" s="130"/>
      <c r="H654" s="130"/>
      <c r="I654" s="129"/>
      <c r="J654" s="129"/>
      <c r="K654" s="130"/>
      <c r="L654" s="130"/>
      <c r="M654" s="129"/>
    </row>
    <row r="655" spans="1:13" ht="12.75">
      <c r="A655" s="24"/>
      <c r="B655" s="30"/>
      <c r="C655" s="48"/>
      <c r="D655" s="129"/>
      <c r="E655" s="129"/>
      <c r="F655" s="129"/>
      <c r="G655" s="130"/>
      <c r="H655" s="130"/>
      <c r="I655" s="129"/>
      <c r="J655" s="129"/>
      <c r="K655" s="130"/>
      <c r="L655" s="130"/>
      <c r="M655" s="129"/>
    </row>
    <row r="656" spans="1:13" ht="12.75">
      <c r="A656" s="24"/>
      <c r="B656" s="30"/>
      <c r="C656" s="48"/>
      <c r="D656" s="129"/>
      <c r="E656" s="129"/>
      <c r="F656" s="129"/>
      <c r="G656" s="130"/>
      <c r="H656" s="130"/>
      <c r="I656" s="129"/>
      <c r="J656" s="129"/>
      <c r="K656" s="130"/>
      <c r="L656" s="130"/>
      <c r="M656" s="129"/>
    </row>
    <row r="657" spans="1:13" ht="12.75">
      <c r="A657" s="24"/>
      <c r="B657" s="30"/>
      <c r="C657" s="48"/>
      <c r="D657" s="129"/>
      <c r="E657" s="129"/>
      <c r="F657" s="129"/>
      <c r="G657" s="130"/>
      <c r="H657" s="130"/>
      <c r="I657" s="129"/>
      <c r="J657" s="129"/>
      <c r="K657" s="130"/>
      <c r="L657" s="130"/>
      <c r="M657" s="129"/>
    </row>
    <row r="658" spans="1:13" ht="12.75">
      <c r="A658" s="24"/>
      <c r="B658" s="30"/>
      <c r="C658" s="48"/>
      <c r="D658" s="129"/>
      <c r="E658" s="129"/>
      <c r="F658" s="129"/>
      <c r="G658" s="130"/>
      <c r="H658" s="130"/>
      <c r="I658" s="129"/>
      <c r="J658" s="129"/>
      <c r="K658" s="130"/>
      <c r="L658" s="130"/>
      <c r="M658" s="129"/>
    </row>
    <row r="659" spans="1:13" ht="12.75">
      <c r="A659" s="24"/>
      <c r="B659" s="30"/>
      <c r="C659" s="48"/>
      <c r="D659" s="129"/>
      <c r="E659" s="129"/>
      <c r="F659" s="129"/>
      <c r="G659" s="130"/>
      <c r="H659" s="130"/>
      <c r="I659" s="129"/>
      <c r="J659" s="129"/>
      <c r="K659" s="130"/>
      <c r="L659" s="130"/>
      <c r="M659" s="129"/>
    </row>
    <row r="660" spans="1:13" ht="12.75">
      <c r="A660" s="24"/>
      <c r="B660" s="30"/>
      <c r="C660" s="48"/>
      <c r="D660" s="129"/>
      <c r="E660" s="129"/>
      <c r="F660" s="129"/>
      <c r="G660" s="130"/>
      <c r="H660" s="130"/>
      <c r="I660" s="129"/>
      <c r="J660" s="129"/>
      <c r="K660" s="130"/>
      <c r="L660" s="130"/>
      <c r="M660" s="129"/>
    </row>
    <row r="661" spans="1:13" ht="12.75">
      <c r="A661" s="24"/>
      <c r="B661" s="30"/>
      <c r="C661" s="48"/>
      <c r="D661" s="129"/>
      <c r="E661" s="129"/>
      <c r="F661" s="129"/>
      <c r="G661" s="130"/>
      <c r="H661" s="130"/>
      <c r="I661" s="129"/>
      <c r="J661" s="129"/>
      <c r="K661" s="130"/>
      <c r="L661" s="130"/>
      <c r="M661" s="129"/>
    </row>
    <row r="662" spans="1:13" ht="12.75">
      <c r="A662" s="24"/>
      <c r="B662" s="30"/>
      <c r="C662" s="48"/>
      <c r="D662" s="129"/>
      <c r="E662" s="129"/>
      <c r="F662" s="129"/>
      <c r="G662" s="130"/>
      <c r="H662" s="130"/>
      <c r="I662" s="129"/>
      <c r="J662" s="129"/>
      <c r="K662" s="130"/>
      <c r="L662" s="130"/>
      <c r="M662" s="129"/>
    </row>
    <row r="663" spans="1:13" ht="12.75">
      <c r="A663" s="24"/>
      <c r="B663" s="30"/>
      <c r="C663" s="48"/>
      <c r="D663" s="129"/>
      <c r="E663" s="129"/>
      <c r="F663" s="129"/>
      <c r="G663" s="130"/>
      <c r="H663" s="130"/>
      <c r="I663" s="129"/>
      <c r="J663" s="129"/>
      <c r="K663" s="130"/>
      <c r="L663" s="130"/>
      <c r="M663" s="129"/>
    </row>
    <row r="664" spans="1:13" ht="12.75">
      <c r="A664" s="24"/>
      <c r="B664" s="30"/>
      <c r="C664" s="48"/>
      <c r="D664" s="129"/>
      <c r="E664" s="129"/>
      <c r="F664" s="129"/>
      <c r="G664" s="130"/>
      <c r="H664" s="130"/>
      <c r="I664" s="129"/>
      <c r="J664" s="129"/>
      <c r="K664" s="130"/>
      <c r="L664" s="130"/>
      <c r="M664" s="129"/>
    </row>
    <row r="665" spans="1:13" ht="12.75">
      <c r="A665" s="24"/>
      <c r="B665" s="30"/>
      <c r="C665" s="48"/>
      <c r="D665" s="129"/>
      <c r="E665" s="129"/>
      <c r="F665" s="129"/>
      <c r="G665" s="130"/>
      <c r="H665" s="130"/>
      <c r="I665" s="129"/>
      <c r="J665" s="129"/>
      <c r="K665" s="130"/>
      <c r="L665" s="130"/>
      <c r="M665" s="129"/>
    </row>
    <row r="666" spans="1:13" ht="12.75">
      <c r="A666" s="24"/>
      <c r="B666" s="30"/>
      <c r="C666" s="48"/>
      <c r="D666" s="129"/>
      <c r="E666" s="129"/>
      <c r="F666" s="129"/>
      <c r="G666" s="130"/>
      <c r="H666" s="130"/>
      <c r="I666" s="129"/>
      <c r="J666" s="129"/>
      <c r="K666" s="130"/>
      <c r="L666" s="130"/>
      <c r="M666" s="129"/>
    </row>
    <row r="667" spans="1:13" ht="12.75">
      <c r="A667" s="24"/>
      <c r="B667" s="30"/>
      <c r="C667" s="48"/>
      <c r="D667" s="129"/>
      <c r="E667" s="129"/>
      <c r="F667" s="129"/>
      <c r="G667" s="130"/>
      <c r="H667" s="130"/>
      <c r="I667" s="129"/>
      <c r="J667" s="129"/>
      <c r="K667" s="130"/>
      <c r="L667" s="130"/>
      <c r="M667" s="129"/>
    </row>
    <row r="668" spans="1:13" ht="12.75">
      <c r="A668" s="24"/>
      <c r="B668" s="30"/>
      <c r="C668" s="48"/>
      <c r="D668" s="129"/>
      <c r="E668" s="129"/>
      <c r="F668" s="129"/>
      <c r="G668" s="130"/>
      <c r="H668" s="130"/>
      <c r="I668" s="129"/>
      <c r="J668" s="129"/>
      <c r="K668" s="130"/>
      <c r="L668" s="130"/>
      <c r="M668" s="129"/>
    </row>
    <row r="669" spans="1:13" ht="12.75">
      <c r="A669" s="24"/>
      <c r="B669" s="30"/>
      <c r="C669" s="48"/>
      <c r="D669" s="129"/>
      <c r="E669" s="129"/>
      <c r="F669" s="129"/>
      <c r="G669" s="130"/>
      <c r="H669" s="130"/>
      <c r="I669" s="129"/>
      <c r="J669" s="129"/>
      <c r="K669" s="130"/>
      <c r="L669" s="130"/>
      <c r="M669" s="129"/>
    </row>
    <row r="670" spans="1:13" ht="12.75">
      <c r="A670" s="24"/>
      <c r="B670" s="30"/>
      <c r="C670" s="48"/>
      <c r="D670" s="129"/>
      <c r="E670" s="129"/>
      <c r="F670" s="129"/>
      <c r="G670" s="130"/>
      <c r="H670" s="130"/>
      <c r="I670" s="129"/>
      <c r="J670" s="129"/>
      <c r="K670" s="130"/>
      <c r="L670" s="130"/>
      <c r="M670" s="129"/>
    </row>
    <row r="671" spans="1:13" ht="12.75">
      <c r="A671" s="24"/>
      <c r="B671" s="30"/>
      <c r="C671" s="48"/>
      <c r="D671" s="129"/>
      <c r="E671" s="129"/>
      <c r="F671" s="129"/>
      <c r="G671" s="130"/>
      <c r="H671" s="130"/>
      <c r="I671" s="129"/>
      <c r="J671" s="129"/>
      <c r="K671" s="130"/>
      <c r="L671" s="130"/>
      <c r="M671" s="129"/>
    </row>
    <row r="672" spans="1:13" ht="12.75">
      <c r="A672" s="24"/>
      <c r="B672" s="30"/>
      <c r="C672" s="48"/>
      <c r="D672" s="129"/>
      <c r="E672" s="129"/>
      <c r="F672" s="129"/>
      <c r="G672" s="130"/>
      <c r="H672" s="130"/>
      <c r="I672" s="129"/>
      <c r="J672" s="129"/>
      <c r="K672" s="130"/>
      <c r="L672" s="130"/>
      <c r="M672" s="129"/>
    </row>
    <row r="673" spans="1:13" ht="12.75">
      <c r="A673" s="24"/>
      <c r="B673" s="30"/>
      <c r="C673" s="48"/>
      <c r="D673" s="129"/>
      <c r="E673" s="129"/>
      <c r="F673" s="129"/>
      <c r="G673" s="130"/>
      <c r="H673" s="130"/>
      <c r="I673" s="129"/>
      <c r="J673" s="129"/>
      <c r="K673" s="130"/>
      <c r="L673" s="130"/>
      <c r="M673" s="129"/>
    </row>
    <row r="674" spans="1:13" ht="12.75">
      <c r="A674" s="24"/>
      <c r="B674" s="30"/>
      <c r="C674" s="48"/>
      <c r="D674" s="129"/>
      <c r="E674" s="129"/>
      <c r="F674" s="129"/>
      <c r="G674" s="130"/>
      <c r="H674" s="130"/>
      <c r="I674" s="129"/>
      <c r="J674" s="129"/>
      <c r="K674" s="130"/>
      <c r="L674" s="130"/>
      <c r="M674" s="129"/>
    </row>
    <row r="675" spans="1:13" ht="12.75">
      <c r="A675" s="24"/>
      <c r="B675" s="30"/>
      <c r="C675" s="48"/>
      <c r="D675" s="129"/>
      <c r="E675" s="129"/>
      <c r="F675" s="129"/>
      <c r="G675" s="130"/>
      <c r="H675" s="130"/>
      <c r="I675" s="129"/>
      <c r="J675" s="129"/>
      <c r="K675" s="130"/>
      <c r="L675" s="130"/>
      <c r="M675" s="129"/>
    </row>
    <row r="676" spans="1:13" ht="12.75">
      <c r="A676" s="24"/>
      <c r="B676" s="30"/>
      <c r="C676" s="48"/>
      <c r="D676" s="129"/>
      <c r="E676" s="129"/>
      <c r="F676" s="129"/>
      <c r="G676" s="130"/>
      <c r="H676" s="130"/>
      <c r="I676" s="129"/>
      <c r="J676" s="129"/>
      <c r="K676" s="130"/>
      <c r="L676" s="130"/>
      <c r="M676" s="129"/>
    </row>
    <row r="677" spans="1:13" ht="12.75">
      <c r="A677" s="24"/>
      <c r="B677" s="30"/>
      <c r="C677" s="48"/>
      <c r="D677" s="129"/>
      <c r="E677" s="129"/>
      <c r="F677" s="129"/>
      <c r="G677" s="130"/>
      <c r="H677" s="130"/>
      <c r="I677" s="129"/>
      <c r="J677" s="129"/>
      <c r="K677" s="130"/>
      <c r="L677" s="130"/>
      <c r="M677" s="129"/>
    </row>
    <row r="678" spans="1:13" ht="12.75">
      <c r="A678" s="24"/>
      <c r="B678" s="30"/>
      <c r="C678" s="48"/>
      <c r="D678" s="129"/>
      <c r="E678" s="129"/>
      <c r="F678" s="129"/>
      <c r="G678" s="130"/>
      <c r="H678" s="130"/>
      <c r="I678" s="129"/>
      <c r="J678" s="129"/>
      <c r="K678" s="130"/>
      <c r="L678" s="130"/>
      <c r="M678" s="129"/>
    </row>
    <row r="679" spans="1:13" ht="12.75">
      <c r="A679" s="24"/>
      <c r="B679" s="30"/>
      <c r="C679" s="48"/>
      <c r="D679" s="129"/>
      <c r="E679" s="129"/>
      <c r="F679" s="129"/>
      <c r="G679" s="130"/>
      <c r="H679" s="130"/>
      <c r="I679" s="129"/>
      <c r="J679" s="129"/>
      <c r="K679" s="130"/>
      <c r="L679" s="130"/>
      <c r="M679" s="129"/>
    </row>
    <row r="680" spans="1:13" ht="12.75">
      <c r="A680" s="24"/>
      <c r="B680" s="30"/>
      <c r="C680" s="48"/>
      <c r="D680" s="129"/>
      <c r="E680" s="129"/>
      <c r="F680" s="129"/>
      <c r="G680" s="130"/>
      <c r="H680" s="130"/>
      <c r="I680" s="129"/>
      <c r="J680" s="129"/>
      <c r="K680" s="130"/>
      <c r="L680" s="130"/>
      <c r="M680" s="129"/>
    </row>
    <row r="681" spans="1:13" ht="12.75">
      <c r="A681" s="24"/>
      <c r="B681" s="30"/>
      <c r="C681" s="48"/>
      <c r="D681" s="129"/>
      <c r="E681" s="129"/>
      <c r="F681" s="129"/>
      <c r="G681" s="130"/>
      <c r="H681" s="130"/>
      <c r="I681" s="129"/>
      <c r="J681" s="129"/>
      <c r="K681" s="130"/>
      <c r="L681" s="130"/>
      <c r="M681" s="129"/>
    </row>
    <row r="682" spans="1:13" ht="12.75">
      <c r="A682" s="24"/>
      <c r="B682" s="30"/>
      <c r="C682" s="48"/>
      <c r="D682" s="129"/>
      <c r="E682" s="129"/>
      <c r="F682" s="129"/>
      <c r="G682" s="130"/>
      <c r="H682" s="130"/>
      <c r="I682" s="129"/>
      <c r="J682" s="129"/>
      <c r="K682" s="130"/>
      <c r="L682" s="130"/>
      <c r="M682" s="129"/>
    </row>
    <row r="683" spans="1:13" ht="12.75">
      <c r="A683" s="24"/>
      <c r="B683" s="30"/>
      <c r="C683" s="48"/>
      <c r="D683" s="129"/>
      <c r="E683" s="129"/>
      <c r="F683" s="129"/>
      <c r="G683" s="130"/>
      <c r="H683" s="130"/>
      <c r="I683" s="129"/>
      <c r="J683" s="129"/>
      <c r="K683" s="130"/>
      <c r="L683" s="130"/>
      <c r="M683" s="129"/>
    </row>
    <row r="684" spans="1:13" ht="12.75">
      <c r="A684" s="24"/>
      <c r="B684" s="30"/>
      <c r="C684" s="48"/>
      <c r="D684" s="129"/>
      <c r="E684" s="129"/>
      <c r="F684" s="129"/>
      <c r="G684" s="130"/>
      <c r="H684" s="130"/>
      <c r="I684" s="129"/>
      <c r="J684" s="129"/>
      <c r="K684" s="130"/>
      <c r="L684" s="130"/>
      <c r="M684" s="129"/>
    </row>
    <row r="685" spans="1:13" ht="12.75">
      <c r="A685" s="24"/>
      <c r="B685" s="30"/>
      <c r="C685" s="48"/>
      <c r="D685" s="129"/>
      <c r="E685" s="129"/>
      <c r="F685" s="129"/>
      <c r="G685" s="130"/>
      <c r="H685" s="130"/>
      <c r="I685" s="129"/>
      <c r="J685" s="129"/>
      <c r="K685" s="130"/>
      <c r="L685" s="130"/>
      <c r="M685" s="129"/>
    </row>
    <row r="686" spans="1:13" ht="12.75">
      <c r="A686" s="24"/>
      <c r="B686" s="30"/>
      <c r="C686" s="48"/>
      <c r="D686" s="129"/>
      <c r="E686" s="129"/>
      <c r="F686" s="129"/>
      <c r="G686" s="130"/>
      <c r="H686" s="130"/>
      <c r="I686" s="129"/>
      <c r="J686" s="129"/>
      <c r="K686" s="130"/>
      <c r="L686" s="130"/>
      <c r="M686" s="129"/>
    </row>
    <row r="687" spans="1:13" ht="12.75">
      <c r="A687" s="24"/>
      <c r="B687" s="30"/>
      <c r="C687" s="48"/>
      <c r="D687" s="129"/>
      <c r="E687" s="129"/>
      <c r="F687" s="129"/>
      <c r="G687" s="130"/>
      <c r="H687" s="130"/>
      <c r="I687" s="129"/>
      <c r="J687" s="129"/>
      <c r="K687" s="130"/>
      <c r="L687" s="130"/>
      <c r="M687" s="129"/>
    </row>
    <row r="688" spans="1:13" ht="12.75">
      <c r="A688" s="24"/>
      <c r="B688" s="30"/>
      <c r="C688" s="48"/>
      <c r="D688" s="129"/>
      <c r="E688" s="129"/>
      <c r="F688" s="129"/>
      <c r="G688" s="130"/>
      <c r="H688" s="130"/>
      <c r="I688" s="129"/>
      <c r="J688" s="129"/>
      <c r="K688" s="130"/>
      <c r="L688" s="130"/>
      <c r="M688" s="129"/>
    </row>
    <row r="689" spans="1:13" ht="12.75">
      <c r="A689" s="24"/>
      <c r="B689" s="30"/>
      <c r="C689" s="48"/>
      <c r="D689" s="129"/>
      <c r="E689" s="129"/>
      <c r="F689" s="129"/>
      <c r="G689" s="130"/>
      <c r="H689" s="130"/>
      <c r="I689" s="129"/>
      <c r="J689" s="129"/>
      <c r="K689" s="130"/>
      <c r="L689" s="130"/>
      <c r="M689" s="129"/>
    </row>
    <row r="690" spans="1:13" ht="12.75">
      <c r="A690" s="24"/>
      <c r="B690" s="30"/>
      <c r="C690" s="48"/>
      <c r="D690" s="129"/>
      <c r="E690" s="129"/>
      <c r="F690" s="129"/>
      <c r="G690" s="130"/>
      <c r="H690" s="130"/>
      <c r="I690" s="129"/>
      <c r="J690" s="129"/>
      <c r="K690" s="130"/>
      <c r="L690" s="130"/>
      <c r="M690" s="129"/>
    </row>
    <row r="691" spans="1:13" ht="12.75">
      <c r="A691" s="24"/>
      <c r="B691" s="30"/>
      <c r="C691" s="48"/>
      <c r="D691" s="129"/>
      <c r="E691" s="129"/>
      <c r="F691" s="129"/>
      <c r="G691" s="130"/>
      <c r="H691" s="130"/>
      <c r="I691" s="129"/>
      <c r="J691" s="129"/>
      <c r="K691" s="130"/>
      <c r="L691" s="130"/>
      <c r="M691" s="129"/>
    </row>
    <row r="692" spans="1:13" ht="12.75">
      <c r="A692" s="24"/>
      <c r="B692" s="30"/>
      <c r="C692" s="48"/>
      <c r="D692" s="129"/>
      <c r="E692" s="129"/>
      <c r="F692" s="129"/>
      <c r="G692" s="130"/>
      <c r="H692" s="130"/>
      <c r="I692" s="129"/>
      <c r="J692" s="129"/>
      <c r="K692" s="130"/>
      <c r="L692" s="130"/>
      <c r="M692" s="129"/>
    </row>
    <row r="693" spans="1:13" ht="12.75">
      <c r="A693" s="24"/>
      <c r="B693" s="30"/>
      <c r="C693" s="48"/>
      <c r="D693" s="129"/>
      <c r="E693" s="129"/>
      <c r="F693" s="129"/>
      <c r="G693" s="130"/>
      <c r="H693" s="130"/>
      <c r="I693" s="129"/>
      <c r="J693" s="129"/>
      <c r="K693" s="130"/>
      <c r="L693" s="130"/>
      <c r="M693" s="129"/>
    </row>
    <row r="694" spans="1:13" ht="12.75">
      <c r="A694" s="24"/>
      <c r="B694" s="30"/>
      <c r="C694" s="48"/>
      <c r="D694" s="129"/>
      <c r="E694" s="129"/>
      <c r="F694" s="129"/>
      <c r="G694" s="130"/>
      <c r="H694" s="130"/>
      <c r="I694" s="129"/>
      <c r="J694" s="129"/>
      <c r="K694" s="130"/>
      <c r="L694" s="130"/>
      <c r="M694" s="129"/>
    </row>
    <row r="695" spans="1:13" ht="12.75">
      <c r="A695" s="24"/>
      <c r="B695" s="30"/>
      <c r="C695" s="48"/>
      <c r="D695" s="129"/>
      <c r="E695" s="129"/>
      <c r="F695" s="129"/>
      <c r="G695" s="130"/>
      <c r="H695" s="130"/>
      <c r="I695" s="129"/>
      <c r="J695" s="129"/>
      <c r="K695" s="130"/>
      <c r="L695" s="130"/>
      <c r="M695" s="129"/>
    </row>
    <row r="696" spans="1:13" ht="12.75">
      <c r="A696" s="24"/>
      <c r="B696" s="30"/>
      <c r="C696" s="48"/>
      <c r="D696" s="129"/>
      <c r="E696" s="129"/>
      <c r="F696" s="129"/>
      <c r="G696" s="130"/>
      <c r="H696" s="130"/>
      <c r="I696" s="129"/>
      <c r="J696" s="129"/>
      <c r="K696" s="130"/>
      <c r="L696" s="130"/>
      <c r="M696" s="129"/>
    </row>
    <row r="697" spans="1:13" ht="12.75">
      <c r="A697" s="24"/>
      <c r="B697" s="30"/>
      <c r="C697" s="48"/>
      <c r="D697" s="129"/>
      <c r="E697" s="129"/>
      <c r="F697" s="129"/>
      <c r="G697" s="130"/>
      <c r="H697" s="130"/>
      <c r="I697" s="129"/>
      <c r="J697" s="129"/>
      <c r="K697" s="130"/>
      <c r="L697" s="130"/>
      <c r="M697" s="129"/>
    </row>
    <row r="698" spans="1:13" ht="12.75">
      <c r="A698" s="24"/>
      <c r="B698" s="30"/>
      <c r="C698" s="48"/>
      <c r="D698" s="129"/>
      <c r="E698" s="129"/>
      <c r="F698" s="129"/>
      <c r="G698" s="130"/>
      <c r="H698" s="130"/>
      <c r="I698" s="129"/>
      <c r="J698" s="129"/>
      <c r="K698" s="130"/>
      <c r="L698" s="130"/>
      <c r="M698" s="129"/>
    </row>
    <row r="699" spans="1:13" ht="12.75">
      <c r="A699" s="24"/>
      <c r="B699" s="30"/>
      <c r="C699" s="48"/>
      <c r="D699" s="129"/>
      <c r="E699" s="129"/>
      <c r="F699" s="129"/>
      <c r="G699" s="130"/>
      <c r="H699" s="130"/>
      <c r="I699" s="129"/>
      <c r="J699" s="129"/>
      <c r="K699" s="130"/>
      <c r="L699" s="130"/>
      <c r="M699" s="129"/>
    </row>
    <row r="700" spans="1:13" ht="12.75">
      <c r="A700" s="24"/>
      <c r="B700" s="30"/>
      <c r="C700" s="48"/>
      <c r="D700" s="129"/>
      <c r="E700" s="129"/>
      <c r="F700" s="129"/>
      <c r="G700" s="130"/>
      <c r="H700" s="130"/>
      <c r="I700" s="129"/>
      <c r="J700" s="129"/>
      <c r="K700" s="130"/>
      <c r="L700" s="130"/>
      <c r="M700" s="129"/>
    </row>
    <row r="701" spans="1:13" ht="12.75">
      <c r="A701" s="24"/>
      <c r="B701" s="30"/>
      <c r="C701" s="48"/>
      <c r="D701" s="129"/>
      <c r="E701" s="129"/>
      <c r="F701" s="129"/>
      <c r="G701" s="130"/>
      <c r="H701" s="130"/>
      <c r="I701" s="129"/>
      <c r="J701" s="129"/>
      <c r="K701" s="130"/>
      <c r="L701" s="130"/>
      <c r="M701" s="129"/>
    </row>
    <row r="702" spans="1:13" ht="12.75">
      <c r="A702" s="24"/>
      <c r="B702" s="30"/>
      <c r="C702" s="48"/>
      <c r="D702" s="129"/>
      <c r="E702" s="129"/>
      <c r="F702" s="129"/>
      <c r="G702" s="130"/>
      <c r="H702" s="130"/>
      <c r="I702" s="129"/>
      <c r="J702" s="129"/>
      <c r="K702" s="130"/>
      <c r="L702" s="130"/>
      <c r="M702" s="129"/>
    </row>
    <row r="703" spans="1:13" ht="12.75">
      <c r="A703" s="24"/>
      <c r="B703" s="30"/>
      <c r="C703" s="48"/>
      <c r="D703" s="129"/>
      <c r="E703" s="129"/>
      <c r="F703" s="129"/>
      <c r="G703" s="130"/>
      <c r="H703" s="130"/>
      <c r="I703" s="129"/>
      <c r="J703" s="129"/>
      <c r="K703" s="130"/>
      <c r="L703" s="130"/>
      <c r="M703" s="129"/>
    </row>
    <row r="704" spans="1:13" ht="12.75">
      <c r="A704" s="24"/>
      <c r="B704" s="30"/>
      <c r="C704" s="48"/>
      <c r="D704" s="129"/>
      <c r="E704" s="129"/>
      <c r="F704" s="129"/>
      <c r="G704" s="130"/>
      <c r="H704" s="130"/>
      <c r="I704" s="129"/>
      <c r="J704" s="129"/>
      <c r="K704" s="130"/>
      <c r="L704" s="130"/>
      <c r="M704" s="129"/>
    </row>
    <row r="705" spans="1:13" ht="12.75">
      <c r="A705" s="24"/>
      <c r="B705" s="30"/>
      <c r="C705" s="48"/>
      <c r="D705" s="129"/>
      <c r="E705" s="129"/>
      <c r="F705" s="129"/>
      <c r="G705" s="130"/>
      <c r="H705" s="130"/>
      <c r="I705" s="129"/>
      <c r="J705" s="129"/>
      <c r="K705" s="130"/>
      <c r="L705" s="130"/>
      <c r="M705" s="129"/>
    </row>
    <row r="706" spans="1:13" ht="12.75">
      <c r="A706" s="24"/>
      <c r="B706" s="30"/>
      <c r="C706" s="48"/>
      <c r="D706" s="129"/>
      <c r="E706" s="129"/>
      <c r="F706" s="129"/>
      <c r="G706" s="130"/>
      <c r="H706" s="130"/>
      <c r="I706" s="129"/>
      <c r="J706" s="129"/>
      <c r="K706" s="130"/>
      <c r="L706" s="130"/>
      <c r="M706" s="129"/>
    </row>
    <row r="707" spans="1:13" ht="12.75">
      <c r="A707" s="24"/>
      <c r="B707" s="30"/>
      <c r="C707" s="48"/>
      <c r="D707" s="129"/>
      <c r="E707" s="129"/>
      <c r="F707" s="129"/>
      <c r="G707" s="130"/>
      <c r="H707" s="130"/>
      <c r="I707" s="129"/>
      <c r="J707" s="129"/>
      <c r="K707" s="130"/>
      <c r="L707" s="130"/>
      <c r="M707" s="129"/>
    </row>
    <row r="708" spans="1:13" ht="12.75">
      <c r="A708" s="24"/>
      <c r="B708" s="30"/>
      <c r="C708" s="48"/>
      <c r="D708" s="129"/>
      <c r="E708" s="129"/>
      <c r="F708" s="129"/>
      <c r="G708" s="130"/>
      <c r="H708" s="130"/>
      <c r="I708" s="129"/>
      <c r="J708" s="129"/>
      <c r="K708" s="130"/>
      <c r="L708" s="130"/>
      <c r="M708" s="129"/>
    </row>
    <row r="709" spans="1:13" ht="12.75">
      <c r="A709" s="24"/>
      <c r="B709" s="30"/>
      <c r="C709" s="48"/>
      <c r="D709" s="129"/>
      <c r="E709" s="129"/>
      <c r="F709" s="129"/>
      <c r="G709" s="130"/>
      <c r="H709" s="130"/>
      <c r="I709" s="129"/>
      <c r="J709" s="129"/>
      <c r="K709" s="130"/>
      <c r="L709" s="130"/>
      <c r="M709" s="129"/>
    </row>
    <row r="710" spans="1:13" ht="12.75">
      <c r="A710" s="24"/>
      <c r="B710" s="30"/>
      <c r="C710" s="48"/>
      <c r="D710" s="129"/>
      <c r="E710" s="129"/>
      <c r="F710" s="129"/>
      <c r="G710" s="130"/>
      <c r="H710" s="130"/>
      <c r="I710" s="129"/>
      <c r="J710" s="129"/>
      <c r="K710" s="130"/>
      <c r="L710" s="130"/>
      <c r="M710" s="129"/>
    </row>
    <row r="711" spans="1:13" ht="12.75">
      <c r="A711" s="24"/>
      <c r="B711" s="30"/>
      <c r="C711" s="48"/>
      <c r="D711" s="129"/>
      <c r="E711" s="129"/>
      <c r="F711" s="129"/>
      <c r="G711" s="130"/>
      <c r="H711" s="130"/>
      <c r="I711" s="129"/>
      <c r="J711" s="129"/>
      <c r="K711" s="130"/>
      <c r="L711" s="130"/>
      <c r="M711" s="129"/>
    </row>
    <row r="712" spans="1:13" ht="12.75">
      <c r="A712" s="24"/>
      <c r="B712" s="30"/>
      <c r="C712" s="48"/>
      <c r="D712" s="129"/>
      <c r="E712" s="129"/>
      <c r="F712" s="129"/>
      <c r="G712" s="130"/>
      <c r="H712" s="130"/>
      <c r="I712" s="129"/>
      <c r="J712" s="129"/>
      <c r="K712" s="130"/>
      <c r="L712" s="130"/>
      <c r="M712" s="129"/>
    </row>
    <row r="713" spans="1:13" ht="12.75">
      <c r="A713" s="24"/>
      <c r="B713" s="30"/>
      <c r="C713" s="48"/>
      <c r="D713" s="129"/>
      <c r="E713" s="129"/>
      <c r="F713" s="129"/>
      <c r="G713" s="130"/>
      <c r="H713" s="130"/>
      <c r="I713" s="129"/>
      <c r="J713" s="129"/>
      <c r="K713" s="130"/>
      <c r="L713" s="130"/>
      <c r="M713" s="129"/>
    </row>
    <row r="714" spans="1:13" ht="12.75">
      <c r="A714" s="24"/>
      <c r="B714" s="30"/>
      <c r="C714" s="48"/>
      <c r="D714" s="129"/>
      <c r="E714" s="129"/>
      <c r="F714" s="129"/>
      <c r="G714" s="130"/>
      <c r="H714" s="130"/>
      <c r="I714" s="129"/>
      <c r="J714" s="129"/>
      <c r="K714" s="130"/>
      <c r="L714" s="130"/>
      <c r="M714" s="129"/>
    </row>
    <row r="715" spans="1:13" ht="12.75">
      <c r="A715" s="24"/>
      <c r="B715" s="30"/>
      <c r="C715" s="48"/>
      <c r="D715" s="129"/>
      <c r="E715" s="129"/>
      <c r="F715" s="129"/>
      <c r="G715" s="130"/>
      <c r="H715" s="130"/>
      <c r="I715" s="129"/>
      <c r="J715" s="129"/>
      <c r="K715" s="130"/>
      <c r="L715" s="130"/>
      <c r="M715" s="129"/>
    </row>
    <row r="716" spans="1:13" ht="12.75">
      <c r="A716" s="24"/>
      <c r="B716" s="30"/>
      <c r="C716" s="48"/>
      <c r="D716" s="129"/>
      <c r="E716" s="129"/>
      <c r="F716" s="129"/>
      <c r="G716" s="130"/>
      <c r="H716" s="130"/>
      <c r="I716" s="129"/>
      <c r="J716" s="129"/>
      <c r="K716" s="130"/>
      <c r="L716" s="130"/>
      <c r="M716" s="129"/>
    </row>
    <row r="717" spans="1:13" ht="12.75">
      <c r="A717" s="24"/>
      <c r="B717" s="30"/>
      <c r="C717" s="48"/>
      <c r="D717" s="129"/>
      <c r="E717" s="129"/>
      <c r="F717" s="129"/>
      <c r="G717" s="130"/>
      <c r="H717" s="130"/>
      <c r="I717" s="129"/>
      <c r="J717" s="129"/>
      <c r="K717" s="130"/>
      <c r="L717" s="130"/>
      <c r="M717" s="129"/>
    </row>
    <row r="718" spans="1:13" ht="12.75">
      <c r="A718" s="24"/>
      <c r="B718" s="30"/>
      <c r="C718" s="48"/>
      <c r="D718" s="129"/>
      <c r="E718" s="129"/>
      <c r="F718" s="129"/>
      <c r="G718" s="130"/>
      <c r="H718" s="130"/>
      <c r="I718" s="129"/>
      <c r="J718" s="129"/>
      <c r="K718" s="130"/>
      <c r="L718" s="130"/>
      <c r="M718" s="129"/>
    </row>
    <row r="719" spans="1:13" ht="12.75">
      <c r="A719" s="24"/>
      <c r="B719" s="30"/>
      <c r="C719" s="48"/>
      <c r="D719" s="129"/>
      <c r="E719" s="129"/>
      <c r="F719" s="129"/>
      <c r="G719" s="130"/>
      <c r="H719" s="130"/>
      <c r="I719" s="129"/>
      <c r="J719" s="129"/>
      <c r="K719" s="130"/>
      <c r="L719" s="130"/>
      <c r="M719" s="129"/>
    </row>
    <row r="720" spans="1:13" ht="12.75">
      <c r="A720" s="24"/>
      <c r="B720" s="30"/>
      <c r="C720" s="48"/>
      <c r="D720" s="129"/>
      <c r="E720" s="129"/>
      <c r="F720" s="129"/>
      <c r="G720" s="130"/>
      <c r="H720" s="130"/>
      <c r="I720" s="129"/>
      <c r="J720" s="129"/>
      <c r="K720" s="130"/>
      <c r="L720" s="130"/>
      <c r="M720" s="129"/>
    </row>
    <row r="721" spans="1:13" ht="12.75">
      <c r="A721" s="24"/>
      <c r="B721" s="30"/>
      <c r="C721" s="48"/>
      <c r="D721" s="129"/>
      <c r="E721" s="129"/>
      <c r="F721" s="129"/>
      <c r="G721" s="130"/>
      <c r="H721" s="130"/>
      <c r="I721" s="129"/>
      <c r="J721" s="129"/>
      <c r="K721" s="130"/>
      <c r="L721" s="130"/>
      <c r="M721" s="129"/>
    </row>
    <row r="722" spans="1:13" ht="12.75">
      <c r="A722" s="24"/>
      <c r="B722" s="30"/>
      <c r="C722" s="48"/>
      <c r="D722" s="129"/>
      <c r="E722" s="129"/>
      <c r="F722" s="129"/>
      <c r="G722" s="130"/>
      <c r="H722" s="130"/>
      <c r="I722" s="129"/>
      <c r="J722" s="129"/>
      <c r="K722" s="130"/>
      <c r="L722" s="130"/>
      <c r="M722" s="129"/>
    </row>
    <row r="723" spans="1:13" ht="12.75">
      <c r="A723" s="24"/>
      <c r="B723" s="30"/>
      <c r="C723" s="48"/>
      <c r="D723" s="129"/>
      <c r="E723" s="129"/>
      <c r="F723" s="129"/>
      <c r="G723" s="130"/>
      <c r="H723" s="130"/>
      <c r="I723" s="129"/>
      <c r="J723" s="129"/>
      <c r="K723" s="130"/>
      <c r="L723" s="130"/>
      <c r="M723" s="129"/>
    </row>
    <row r="724" spans="1:13" ht="12.75">
      <c r="A724" s="24"/>
      <c r="B724" s="30"/>
      <c r="C724" s="48"/>
      <c r="D724" s="129"/>
      <c r="E724" s="129"/>
      <c r="F724" s="129"/>
      <c r="G724" s="130"/>
      <c r="H724" s="130"/>
      <c r="I724" s="129"/>
      <c r="J724" s="129"/>
      <c r="K724" s="130"/>
      <c r="L724" s="130"/>
      <c r="M724" s="129"/>
    </row>
    <row r="725" spans="1:13" ht="12.75">
      <c r="A725" s="24"/>
      <c r="B725" s="30"/>
      <c r="C725" s="48"/>
      <c r="D725" s="129"/>
      <c r="E725" s="129"/>
      <c r="F725" s="129"/>
      <c r="G725" s="130"/>
      <c r="H725" s="130"/>
      <c r="I725" s="129"/>
      <c r="J725" s="129"/>
      <c r="K725" s="130"/>
      <c r="L725" s="130"/>
      <c r="M725" s="129"/>
    </row>
    <row r="726" spans="1:13" ht="12.75">
      <c r="A726" s="24"/>
      <c r="B726" s="30"/>
      <c r="C726" s="48"/>
      <c r="D726" s="129"/>
      <c r="E726" s="129"/>
      <c r="F726" s="129"/>
      <c r="G726" s="130"/>
      <c r="H726" s="130"/>
      <c r="I726" s="129"/>
      <c r="J726" s="129"/>
      <c r="K726" s="130"/>
      <c r="L726" s="130"/>
      <c r="M726" s="129"/>
    </row>
    <row r="727" spans="1:13" ht="12.75">
      <c r="A727" s="24"/>
      <c r="B727" s="30"/>
      <c r="C727" s="48"/>
      <c r="D727" s="129"/>
      <c r="E727" s="129"/>
      <c r="F727" s="129"/>
      <c r="G727" s="130"/>
      <c r="H727" s="130"/>
      <c r="I727" s="129"/>
      <c r="J727" s="129"/>
      <c r="K727" s="130"/>
      <c r="L727" s="130"/>
      <c r="M727" s="129"/>
    </row>
    <row r="728" spans="1:13" ht="12.75">
      <c r="A728" s="24"/>
      <c r="B728" s="30"/>
      <c r="C728" s="48"/>
      <c r="D728" s="129"/>
      <c r="E728" s="129"/>
      <c r="F728" s="129"/>
      <c r="G728" s="130"/>
      <c r="H728" s="130"/>
      <c r="I728" s="129"/>
      <c r="J728" s="129"/>
      <c r="K728" s="130"/>
      <c r="L728" s="130"/>
      <c r="M728" s="129"/>
    </row>
    <row r="729" spans="1:13" ht="12.75">
      <c r="A729" s="24"/>
      <c r="B729" s="30"/>
      <c r="C729" s="48"/>
      <c r="D729" s="129"/>
      <c r="E729" s="129"/>
      <c r="F729" s="129"/>
      <c r="G729" s="130"/>
      <c r="H729" s="130"/>
      <c r="I729" s="129"/>
      <c r="J729" s="129"/>
      <c r="K729" s="130"/>
      <c r="L729" s="130"/>
      <c r="M729" s="129"/>
    </row>
    <row r="730" spans="1:13" ht="12.75">
      <c r="A730" s="24"/>
      <c r="B730" s="30"/>
      <c r="C730" s="48"/>
      <c r="D730" s="129"/>
      <c r="E730" s="129"/>
      <c r="F730" s="129"/>
      <c r="G730" s="130"/>
      <c r="H730" s="130"/>
      <c r="I730" s="129"/>
      <c r="J730" s="129"/>
      <c r="K730" s="130"/>
      <c r="L730" s="130"/>
      <c r="M730" s="129"/>
    </row>
    <row r="731" spans="1:13" ht="12.75">
      <c r="A731" s="24"/>
      <c r="B731" s="30"/>
      <c r="C731" s="48"/>
      <c r="D731" s="129"/>
      <c r="E731" s="129"/>
      <c r="F731" s="129"/>
      <c r="G731" s="130"/>
      <c r="H731" s="130"/>
      <c r="I731" s="129"/>
      <c r="J731" s="129"/>
      <c r="K731" s="130"/>
      <c r="L731" s="130"/>
      <c r="M731" s="129"/>
    </row>
    <row r="732" spans="1:13" ht="12.75">
      <c r="A732" s="24"/>
      <c r="B732" s="30"/>
      <c r="C732" s="48"/>
      <c r="D732" s="129"/>
      <c r="E732" s="129"/>
      <c r="F732" s="129"/>
      <c r="G732" s="130"/>
      <c r="H732" s="130"/>
      <c r="I732" s="129"/>
      <c r="J732" s="129"/>
      <c r="K732" s="130"/>
      <c r="L732" s="130"/>
      <c r="M732" s="129"/>
    </row>
    <row r="733" spans="1:13" ht="12.75">
      <c r="A733" s="24"/>
      <c r="B733" s="30"/>
      <c r="C733" s="48"/>
      <c r="D733" s="129"/>
      <c r="E733" s="129"/>
      <c r="F733" s="129"/>
      <c r="G733" s="130"/>
      <c r="H733" s="130"/>
      <c r="I733" s="129"/>
      <c r="J733" s="129"/>
      <c r="K733" s="130"/>
      <c r="L733" s="130"/>
      <c r="M733" s="129"/>
    </row>
    <row r="734" spans="1:13" ht="12.75">
      <c r="A734" s="24"/>
      <c r="B734" s="30"/>
      <c r="C734" s="48"/>
      <c r="D734" s="129"/>
      <c r="E734" s="129"/>
      <c r="F734" s="129"/>
      <c r="G734" s="130"/>
      <c r="H734" s="130"/>
      <c r="I734" s="129"/>
      <c r="J734" s="129"/>
      <c r="K734" s="130"/>
      <c r="L734" s="130"/>
      <c r="M734" s="129"/>
    </row>
    <row r="735" spans="1:13" ht="12.75">
      <c r="A735" s="24"/>
      <c r="B735" s="30"/>
      <c r="C735" s="48"/>
      <c r="D735" s="129"/>
      <c r="E735" s="129"/>
      <c r="F735" s="129"/>
      <c r="G735" s="130"/>
      <c r="H735" s="130"/>
      <c r="I735" s="129"/>
      <c r="J735" s="129"/>
      <c r="K735" s="130"/>
      <c r="L735" s="130"/>
      <c r="M735" s="129"/>
    </row>
    <row r="736" spans="1:13" ht="12.75">
      <c r="A736" s="24"/>
      <c r="B736" s="30"/>
      <c r="C736" s="48"/>
      <c r="D736" s="129"/>
      <c r="E736" s="129"/>
      <c r="F736" s="129"/>
      <c r="G736" s="130"/>
      <c r="H736" s="130"/>
      <c r="I736" s="129"/>
      <c r="J736" s="129"/>
      <c r="K736" s="130"/>
      <c r="L736" s="130"/>
      <c r="M736" s="129"/>
    </row>
    <row r="737" spans="1:13" ht="12.75">
      <c r="A737" s="24"/>
      <c r="B737" s="30"/>
      <c r="C737" s="48"/>
      <c r="D737" s="129"/>
      <c r="E737" s="129"/>
      <c r="F737" s="129"/>
      <c r="G737" s="130"/>
      <c r="H737" s="130"/>
      <c r="I737" s="129"/>
      <c r="J737" s="129"/>
      <c r="K737" s="130"/>
      <c r="L737" s="130"/>
      <c r="M737" s="129"/>
    </row>
    <row r="738" spans="1:13" ht="12.75">
      <c r="A738" s="24"/>
      <c r="B738" s="30"/>
      <c r="C738" s="48"/>
      <c r="D738" s="129"/>
      <c r="E738" s="129"/>
      <c r="F738" s="129"/>
      <c r="G738" s="130"/>
      <c r="H738" s="130"/>
      <c r="I738" s="129"/>
      <c r="J738" s="129"/>
      <c r="K738" s="130"/>
      <c r="L738" s="130"/>
      <c r="M738" s="129"/>
    </row>
    <row r="739" spans="1:13" ht="12.75">
      <c r="A739" s="24"/>
      <c r="B739" s="30"/>
      <c r="C739" s="48"/>
      <c r="D739" s="129"/>
      <c r="E739" s="129"/>
      <c r="F739" s="129"/>
      <c r="G739" s="130"/>
      <c r="H739" s="130"/>
      <c r="I739" s="129"/>
      <c r="J739" s="129"/>
      <c r="K739" s="130"/>
      <c r="L739" s="130"/>
      <c r="M739" s="129"/>
    </row>
    <row r="740" spans="1:13" ht="12.75">
      <c r="A740" s="24"/>
      <c r="B740" s="30"/>
      <c r="C740" s="48"/>
      <c r="D740" s="129"/>
      <c r="E740" s="129"/>
      <c r="F740" s="129"/>
      <c r="G740" s="130"/>
      <c r="H740" s="130"/>
      <c r="I740" s="129"/>
      <c r="J740" s="129"/>
      <c r="K740" s="130"/>
      <c r="L740" s="130"/>
      <c r="M740" s="129"/>
    </row>
    <row r="741" spans="1:13" ht="12.75">
      <c r="A741" s="24"/>
      <c r="B741" s="30"/>
      <c r="C741" s="48"/>
      <c r="D741" s="129"/>
      <c r="E741" s="129"/>
      <c r="F741" s="129"/>
      <c r="G741" s="130"/>
      <c r="H741" s="130"/>
      <c r="I741" s="129"/>
      <c r="J741" s="129"/>
      <c r="K741" s="130"/>
      <c r="L741" s="130"/>
      <c r="M741" s="129"/>
    </row>
    <row r="742" spans="1:13" ht="12.75">
      <c r="A742" s="24"/>
      <c r="B742" s="30"/>
      <c r="C742" s="48"/>
      <c r="D742" s="129"/>
      <c r="E742" s="129"/>
      <c r="F742" s="129"/>
      <c r="G742" s="130"/>
      <c r="H742" s="130"/>
      <c r="I742" s="129"/>
      <c r="J742" s="129"/>
      <c r="K742" s="130"/>
      <c r="L742" s="130"/>
      <c r="M742" s="129"/>
    </row>
    <row r="743" spans="1:13" ht="12.75">
      <c r="A743" s="24"/>
      <c r="B743" s="30"/>
      <c r="C743" s="48"/>
      <c r="D743" s="129"/>
      <c r="E743" s="129"/>
      <c r="F743" s="129"/>
      <c r="G743" s="130"/>
      <c r="H743" s="130"/>
      <c r="I743" s="129"/>
      <c r="J743" s="129"/>
      <c r="K743" s="130"/>
      <c r="L743" s="130"/>
      <c r="M743" s="129"/>
    </row>
    <row r="744" spans="1:13" ht="12.75">
      <c r="A744" s="24"/>
      <c r="B744" s="30"/>
      <c r="C744" s="48"/>
      <c r="D744" s="129"/>
      <c r="E744" s="129"/>
      <c r="F744" s="129"/>
      <c r="G744" s="130"/>
      <c r="H744" s="130"/>
      <c r="I744" s="129"/>
      <c r="J744" s="129"/>
      <c r="K744" s="130"/>
      <c r="L744" s="130"/>
      <c r="M744" s="129"/>
    </row>
    <row r="745" spans="1:13" ht="12.75">
      <c r="A745" s="24"/>
      <c r="B745" s="30"/>
      <c r="C745" s="48"/>
      <c r="D745" s="129"/>
      <c r="E745" s="129"/>
      <c r="F745" s="129"/>
      <c r="G745" s="130"/>
      <c r="H745" s="130"/>
      <c r="I745" s="129"/>
      <c r="J745" s="129"/>
      <c r="K745" s="130"/>
      <c r="L745" s="130"/>
      <c r="M745" s="129"/>
    </row>
    <row r="746" spans="1:13" ht="12.75">
      <c r="A746" s="24"/>
      <c r="B746" s="30"/>
      <c r="C746" s="48"/>
      <c r="D746" s="129"/>
      <c r="E746" s="129"/>
      <c r="F746" s="129"/>
      <c r="G746" s="130"/>
      <c r="H746" s="130"/>
      <c r="I746" s="129"/>
      <c r="J746" s="129"/>
      <c r="K746" s="130"/>
      <c r="L746" s="130"/>
      <c r="M746" s="129"/>
    </row>
    <row r="747" spans="1:13" ht="12.75">
      <c r="A747" s="24"/>
      <c r="B747" s="30"/>
      <c r="C747" s="48"/>
      <c r="D747" s="129"/>
      <c r="E747" s="129"/>
      <c r="F747" s="129"/>
      <c r="G747" s="130"/>
      <c r="H747" s="130"/>
      <c r="I747" s="129"/>
      <c r="J747" s="129"/>
      <c r="K747" s="130"/>
      <c r="L747" s="130"/>
      <c r="M747" s="129"/>
    </row>
    <row r="748" spans="1:13" ht="12.75">
      <c r="A748" s="24"/>
      <c r="B748" s="30"/>
      <c r="C748" s="48"/>
      <c r="D748" s="129"/>
      <c r="E748" s="129"/>
      <c r="F748" s="129"/>
      <c r="G748" s="130"/>
      <c r="H748" s="130"/>
      <c r="I748" s="129"/>
      <c r="J748" s="129"/>
      <c r="K748" s="130"/>
      <c r="L748" s="130"/>
      <c r="M748" s="129"/>
    </row>
    <row r="749" spans="1:13" ht="12.75">
      <c r="A749" s="24"/>
      <c r="B749" s="30"/>
      <c r="C749" s="48"/>
      <c r="D749" s="129"/>
      <c r="E749" s="129"/>
      <c r="F749" s="129"/>
      <c r="G749" s="130"/>
      <c r="H749" s="130"/>
      <c r="I749" s="129"/>
      <c r="J749" s="129"/>
      <c r="K749" s="130"/>
      <c r="L749" s="130"/>
      <c r="M749" s="129"/>
    </row>
    <row r="750" spans="1:13" ht="12.75">
      <c r="A750" s="24"/>
      <c r="B750" s="30"/>
      <c r="C750" s="48"/>
      <c r="D750" s="129"/>
      <c r="E750" s="129"/>
      <c r="F750" s="129"/>
      <c r="G750" s="130"/>
      <c r="H750" s="130"/>
      <c r="I750" s="129"/>
      <c r="J750" s="129"/>
      <c r="K750" s="130"/>
      <c r="L750" s="130"/>
      <c r="M750" s="129"/>
    </row>
    <row r="751" spans="1:13" ht="12.75">
      <c r="A751" s="24"/>
      <c r="B751" s="30"/>
      <c r="C751" s="48"/>
      <c r="D751" s="129"/>
      <c r="E751" s="129"/>
      <c r="F751" s="129"/>
      <c r="G751" s="130"/>
      <c r="H751" s="130"/>
      <c r="I751" s="129"/>
      <c r="J751" s="129"/>
      <c r="K751" s="130"/>
      <c r="L751" s="130"/>
      <c r="M751" s="129"/>
    </row>
    <row r="752" spans="1:13" ht="12.75">
      <c r="A752" s="24"/>
      <c r="B752" s="30"/>
      <c r="C752" s="48"/>
      <c r="D752" s="129"/>
      <c r="E752" s="129"/>
      <c r="F752" s="129"/>
      <c r="G752" s="130"/>
      <c r="H752" s="130"/>
      <c r="I752" s="129"/>
      <c r="J752" s="129"/>
      <c r="K752" s="130"/>
      <c r="L752" s="130"/>
      <c r="M752" s="129"/>
    </row>
    <row r="753" spans="1:13" ht="12.75">
      <c r="A753" s="24"/>
      <c r="B753" s="30"/>
      <c r="C753" s="48"/>
      <c r="D753" s="129"/>
      <c r="E753" s="129"/>
      <c r="F753" s="129"/>
      <c r="G753" s="130"/>
      <c r="H753" s="130"/>
      <c r="I753" s="129"/>
      <c r="J753" s="129"/>
      <c r="K753" s="130"/>
      <c r="L753" s="130"/>
      <c r="M753" s="129"/>
    </row>
    <row r="754" spans="1:13" ht="12.75">
      <c r="A754" s="24"/>
      <c r="B754" s="30"/>
      <c r="C754" s="48"/>
      <c r="D754" s="129"/>
      <c r="E754" s="129"/>
      <c r="F754" s="129"/>
      <c r="G754" s="130"/>
      <c r="H754" s="130"/>
      <c r="I754" s="129"/>
      <c r="J754" s="129"/>
      <c r="K754" s="130"/>
      <c r="L754" s="130"/>
      <c r="M754" s="129"/>
    </row>
    <row r="755" spans="1:13" ht="12.75">
      <c r="A755" s="24"/>
      <c r="B755" s="30"/>
      <c r="C755" s="48"/>
      <c r="D755" s="129"/>
      <c r="E755" s="129"/>
      <c r="F755" s="129"/>
      <c r="G755" s="130"/>
      <c r="H755" s="130"/>
      <c r="I755" s="129"/>
      <c r="J755" s="129"/>
      <c r="K755" s="130"/>
      <c r="L755" s="130"/>
      <c r="M755" s="129"/>
    </row>
    <row r="756" spans="1:13" ht="12.75">
      <c r="A756" s="24"/>
      <c r="B756" s="30"/>
      <c r="C756" s="48"/>
      <c r="D756" s="129"/>
      <c r="E756" s="129"/>
      <c r="F756" s="129"/>
      <c r="G756" s="130"/>
      <c r="H756" s="130"/>
      <c r="I756" s="129"/>
      <c r="J756" s="129"/>
      <c r="K756" s="130"/>
      <c r="L756" s="130"/>
      <c r="M756" s="129"/>
    </row>
    <row r="757" spans="1:13" ht="12.75">
      <c r="A757" s="24"/>
      <c r="B757" s="30"/>
      <c r="C757" s="48"/>
      <c r="D757" s="129"/>
      <c r="E757" s="129"/>
      <c r="F757" s="129"/>
      <c r="G757" s="130"/>
      <c r="H757" s="130"/>
      <c r="I757" s="129"/>
      <c r="J757" s="129"/>
      <c r="K757" s="130"/>
      <c r="L757" s="130"/>
      <c r="M757" s="129"/>
    </row>
    <row r="758" spans="1:13" ht="12.75">
      <c r="A758" s="24"/>
      <c r="B758" s="30"/>
      <c r="C758" s="48"/>
      <c r="D758" s="129"/>
      <c r="E758" s="129"/>
      <c r="F758" s="129"/>
      <c r="G758" s="130"/>
      <c r="H758" s="130"/>
      <c r="I758" s="129"/>
      <c r="J758" s="129"/>
      <c r="K758" s="130"/>
      <c r="L758" s="130"/>
      <c r="M758" s="129"/>
    </row>
    <row r="759" spans="1:13" ht="12.75">
      <c r="A759" s="24"/>
      <c r="B759" s="30"/>
      <c r="C759" s="48"/>
      <c r="D759" s="129"/>
      <c r="E759" s="129"/>
      <c r="F759" s="129"/>
      <c r="G759" s="130"/>
      <c r="H759" s="130"/>
      <c r="I759" s="129"/>
      <c r="J759" s="129"/>
      <c r="K759" s="130"/>
      <c r="L759" s="130"/>
      <c r="M759" s="129"/>
    </row>
    <row r="760" spans="1:13" ht="12.75">
      <c r="A760" s="24"/>
      <c r="B760" s="30"/>
      <c r="C760" s="48"/>
      <c r="D760" s="129"/>
      <c r="E760" s="129"/>
      <c r="F760" s="129"/>
      <c r="G760" s="130"/>
      <c r="H760" s="130"/>
      <c r="I760" s="129"/>
      <c r="J760" s="129"/>
      <c r="K760" s="130"/>
      <c r="L760" s="130"/>
      <c r="M760" s="129"/>
    </row>
    <row r="761" spans="1:13" ht="12.75">
      <c r="A761" s="24"/>
      <c r="B761" s="30"/>
      <c r="C761" s="48"/>
      <c r="D761" s="129"/>
      <c r="E761" s="129"/>
      <c r="F761" s="129"/>
      <c r="G761" s="130"/>
      <c r="H761" s="130"/>
      <c r="I761" s="129"/>
      <c r="J761" s="129"/>
      <c r="K761" s="130"/>
      <c r="L761" s="130"/>
      <c r="M761" s="129"/>
    </row>
    <row r="762" spans="1:13" ht="12.75">
      <c r="A762" s="24"/>
      <c r="B762" s="30"/>
      <c r="C762" s="48"/>
      <c r="D762" s="129"/>
      <c r="E762" s="129"/>
      <c r="F762" s="129"/>
      <c r="G762" s="130"/>
      <c r="H762" s="130"/>
      <c r="I762" s="129"/>
      <c r="J762" s="129"/>
      <c r="K762" s="130"/>
      <c r="L762" s="130"/>
      <c r="M762" s="129"/>
    </row>
    <row r="763" spans="1:13" ht="12.75">
      <c r="A763" s="24"/>
      <c r="B763" s="30"/>
      <c r="C763" s="48"/>
      <c r="D763" s="129"/>
      <c r="E763" s="129"/>
      <c r="F763" s="129"/>
      <c r="G763" s="130"/>
      <c r="H763" s="130"/>
      <c r="I763" s="129"/>
      <c r="J763" s="129"/>
      <c r="K763" s="130"/>
      <c r="L763" s="130"/>
      <c r="M763" s="129"/>
    </row>
    <row r="764" spans="1:13" ht="12.75">
      <c r="A764" s="24"/>
      <c r="B764" s="30"/>
      <c r="C764" s="48"/>
      <c r="D764" s="129"/>
      <c r="E764" s="129"/>
      <c r="F764" s="129"/>
      <c r="G764" s="130"/>
      <c r="H764" s="130"/>
      <c r="I764" s="129"/>
      <c r="J764" s="129"/>
      <c r="K764" s="130"/>
      <c r="L764" s="130"/>
      <c r="M764" s="129"/>
    </row>
    <row r="765" spans="1:13" ht="12.75">
      <c r="A765" s="24"/>
      <c r="B765" s="30"/>
      <c r="C765" s="48"/>
      <c r="D765" s="129"/>
      <c r="E765" s="129"/>
      <c r="F765" s="129"/>
      <c r="G765" s="130"/>
      <c r="H765" s="130"/>
      <c r="I765" s="129"/>
      <c r="J765" s="129"/>
      <c r="K765" s="130"/>
      <c r="L765" s="130"/>
      <c r="M765" s="129"/>
    </row>
    <row r="766" spans="1:13" ht="12.75">
      <c r="A766" s="24"/>
      <c r="B766" s="30"/>
      <c r="C766" s="48"/>
      <c r="D766" s="129"/>
      <c r="E766" s="129"/>
      <c r="F766" s="129"/>
      <c r="G766" s="130"/>
      <c r="H766" s="130"/>
      <c r="I766" s="129"/>
      <c r="J766" s="129"/>
      <c r="K766" s="130"/>
      <c r="L766" s="130"/>
      <c r="M766" s="129"/>
    </row>
    <row r="767" spans="1:13" ht="12.75">
      <c r="A767" s="24"/>
      <c r="B767" s="30"/>
      <c r="C767" s="48"/>
      <c r="D767" s="129"/>
      <c r="E767" s="129"/>
      <c r="F767" s="129"/>
      <c r="G767" s="130"/>
      <c r="H767" s="130"/>
      <c r="I767" s="129"/>
      <c r="J767" s="129"/>
      <c r="K767" s="130"/>
      <c r="L767" s="130"/>
      <c r="M767" s="129"/>
    </row>
    <row r="768" spans="1:13" ht="12.75">
      <c r="A768" s="24"/>
      <c r="B768" s="24"/>
      <c r="C768" s="48"/>
      <c r="D768" s="129"/>
      <c r="E768" s="129"/>
      <c r="F768" s="129"/>
      <c r="G768" s="130"/>
      <c r="H768" s="130"/>
      <c r="I768" s="129"/>
      <c r="J768" s="129"/>
      <c r="K768" s="130"/>
      <c r="L768" s="130"/>
      <c r="M768" s="129"/>
    </row>
    <row r="769" spans="1:13" ht="12.75">
      <c r="A769" s="24"/>
      <c r="B769" s="24"/>
      <c r="C769" s="48"/>
      <c r="D769" s="129"/>
      <c r="E769" s="129"/>
      <c r="F769" s="129"/>
      <c r="G769" s="130"/>
      <c r="H769" s="130"/>
      <c r="I769" s="129"/>
      <c r="J769" s="129"/>
      <c r="K769" s="130"/>
      <c r="L769" s="130"/>
      <c r="M769" s="129"/>
    </row>
    <row r="770" spans="1:13" ht="12.75">
      <c r="A770" s="24"/>
      <c r="B770" s="24"/>
      <c r="C770" s="48"/>
      <c r="D770" s="129"/>
      <c r="E770" s="129"/>
      <c r="F770" s="129"/>
      <c r="G770" s="130"/>
      <c r="H770" s="130"/>
      <c r="I770" s="129"/>
      <c r="J770" s="129"/>
      <c r="K770" s="130"/>
      <c r="L770" s="130"/>
      <c r="M770" s="129"/>
    </row>
    <row r="771" spans="1:13" ht="12.75">
      <c r="A771" s="24"/>
      <c r="B771" s="24"/>
      <c r="C771" s="48"/>
      <c r="D771" s="129"/>
      <c r="E771" s="129"/>
      <c r="F771" s="129"/>
      <c r="G771" s="130"/>
      <c r="H771" s="130"/>
      <c r="I771" s="129"/>
      <c r="J771" s="129"/>
      <c r="K771" s="130"/>
      <c r="L771" s="130"/>
      <c r="M771" s="129"/>
    </row>
    <row r="772" spans="1:13" ht="12.75">
      <c r="A772" s="24"/>
      <c r="B772" s="24"/>
      <c r="C772" s="48"/>
      <c r="D772" s="129"/>
      <c r="E772" s="129"/>
      <c r="F772" s="129"/>
      <c r="G772" s="130"/>
      <c r="H772" s="130"/>
      <c r="I772" s="129"/>
      <c r="J772" s="129"/>
      <c r="K772" s="130"/>
      <c r="L772" s="130"/>
      <c r="M772" s="129"/>
    </row>
    <row r="773" spans="1:13" ht="12.75">
      <c r="A773" s="24"/>
      <c r="B773" s="24"/>
      <c r="C773" s="48"/>
      <c r="D773" s="129"/>
      <c r="E773" s="129"/>
      <c r="F773" s="129"/>
      <c r="G773" s="130"/>
      <c r="H773" s="130"/>
      <c r="I773" s="129"/>
      <c r="J773" s="129"/>
      <c r="K773" s="130"/>
      <c r="L773" s="130"/>
      <c r="M773" s="129"/>
    </row>
    <row r="774" spans="1:13" ht="12.75">
      <c r="A774" s="24"/>
      <c r="B774" s="24"/>
      <c r="C774" s="48"/>
      <c r="D774" s="129"/>
      <c r="E774" s="129"/>
      <c r="F774" s="129"/>
      <c r="G774" s="130"/>
      <c r="H774" s="130"/>
      <c r="I774" s="129"/>
      <c r="J774" s="129"/>
      <c r="K774" s="130"/>
      <c r="L774" s="130"/>
      <c r="M774" s="129"/>
    </row>
    <row r="775" spans="1:13" ht="12.75">
      <c r="A775" s="24"/>
      <c r="B775" s="24"/>
      <c r="C775" s="48"/>
      <c r="D775" s="129"/>
      <c r="E775" s="129"/>
      <c r="F775" s="129"/>
      <c r="G775" s="130"/>
      <c r="H775" s="130"/>
      <c r="I775" s="129"/>
      <c r="J775" s="129"/>
      <c r="K775" s="130"/>
      <c r="L775" s="130"/>
      <c r="M775" s="129"/>
    </row>
    <row r="776" spans="1:13" ht="12.75">
      <c r="A776" s="24"/>
      <c r="B776" s="24"/>
      <c r="C776" s="48"/>
      <c r="D776" s="129"/>
      <c r="E776" s="129"/>
      <c r="F776" s="129"/>
      <c r="G776" s="130"/>
      <c r="H776" s="130"/>
      <c r="I776" s="129"/>
      <c r="J776" s="129"/>
      <c r="K776" s="130"/>
      <c r="L776" s="130"/>
      <c r="M776" s="129"/>
    </row>
    <row r="777" spans="1:13" ht="12.75">
      <c r="A777" s="24"/>
      <c r="B777" s="24"/>
      <c r="C777" s="48"/>
      <c r="D777" s="129"/>
      <c r="E777" s="129"/>
      <c r="F777" s="129"/>
      <c r="G777" s="130"/>
      <c r="H777" s="130"/>
      <c r="I777" s="129"/>
      <c r="J777" s="129"/>
      <c r="K777" s="130"/>
      <c r="L777" s="130"/>
      <c r="M777" s="129"/>
    </row>
    <row r="778" spans="1:13" ht="12.75">
      <c r="A778" s="24"/>
      <c r="B778" s="24"/>
      <c r="C778" s="48"/>
      <c r="D778" s="129"/>
      <c r="E778" s="129"/>
      <c r="F778" s="129"/>
      <c r="G778" s="130"/>
      <c r="H778" s="130"/>
      <c r="I778" s="129"/>
      <c r="J778" s="129"/>
      <c r="K778" s="130"/>
      <c r="L778" s="130"/>
      <c r="M778" s="129"/>
    </row>
    <row r="779" spans="1:13" ht="12.75">
      <c r="A779" s="24"/>
      <c r="B779" s="24"/>
      <c r="C779" s="48"/>
      <c r="D779" s="129"/>
      <c r="E779" s="129"/>
      <c r="F779" s="129"/>
      <c r="G779" s="130"/>
      <c r="H779" s="130"/>
      <c r="I779" s="129"/>
      <c r="J779" s="129"/>
      <c r="K779" s="130"/>
      <c r="L779" s="130"/>
      <c r="M779" s="129"/>
    </row>
    <row r="780" spans="1:13" ht="12.75">
      <c r="A780" s="24"/>
      <c r="B780" s="24"/>
      <c r="C780" s="48"/>
      <c r="D780" s="129"/>
      <c r="E780" s="129"/>
      <c r="F780" s="129"/>
      <c r="G780" s="130"/>
      <c r="H780" s="130"/>
      <c r="I780" s="129"/>
      <c r="J780" s="129"/>
      <c r="K780" s="130"/>
      <c r="L780" s="130"/>
      <c r="M780" s="129"/>
    </row>
    <row r="781" spans="1:13" ht="12.75">
      <c r="A781" s="24"/>
      <c r="B781" s="24"/>
      <c r="C781" s="48"/>
      <c r="D781" s="129"/>
      <c r="E781" s="129"/>
      <c r="F781" s="129"/>
      <c r="G781" s="130"/>
      <c r="H781" s="130"/>
      <c r="I781" s="129"/>
      <c r="J781" s="129"/>
      <c r="K781" s="130"/>
      <c r="L781" s="130"/>
      <c r="M781" s="129"/>
    </row>
    <row r="782" spans="1:13" ht="12.75">
      <c r="A782" s="24"/>
      <c r="B782" s="24"/>
      <c r="C782" s="48"/>
      <c r="D782" s="129"/>
      <c r="E782" s="129"/>
      <c r="F782" s="129"/>
      <c r="G782" s="130"/>
      <c r="H782" s="130"/>
      <c r="I782" s="129"/>
      <c r="J782" s="129"/>
      <c r="K782" s="130"/>
      <c r="L782" s="130"/>
      <c r="M782" s="129"/>
    </row>
    <row r="783" spans="1:13" ht="12.75">
      <c r="A783" s="24"/>
      <c r="B783" s="24"/>
      <c r="C783" s="48"/>
      <c r="D783" s="129"/>
      <c r="E783" s="129"/>
      <c r="F783" s="129"/>
      <c r="G783" s="130"/>
      <c r="H783" s="130"/>
      <c r="I783" s="129"/>
      <c r="J783" s="129"/>
      <c r="K783" s="130"/>
      <c r="L783" s="130"/>
      <c r="M783" s="129"/>
    </row>
    <row r="784" spans="1:13" ht="12.75">
      <c r="A784" s="24"/>
      <c r="B784" s="24"/>
      <c r="C784" s="48"/>
      <c r="D784" s="129"/>
      <c r="E784" s="129"/>
      <c r="F784" s="129"/>
      <c r="G784" s="130"/>
      <c r="H784" s="130"/>
      <c r="I784" s="129"/>
      <c r="J784" s="129"/>
      <c r="K784" s="130"/>
      <c r="L784" s="130"/>
      <c r="M784" s="129"/>
    </row>
    <row r="785" spans="1:13" ht="12.75">
      <c r="A785" s="24"/>
      <c r="B785" s="24"/>
      <c r="C785" s="48"/>
      <c r="D785" s="129"/>
      <c r="E785" s="129"/>
      <c r="F785" s="129"/>
      <c r="G785" s="130"/>
      <c r="H785" s="130"/>
      <c r="I785" s="129"/>
      <c r="J785" s="129"/>
      <c r="K785" s="130"/>
      <c r="L785" s="130"/>
      <c r="M785" s="129"/>
    </row>
    <row r="786" spans="1:13" ht="12.75">
      <c r="A786" s="24"/>
      <c r="B786" s="24"/>
      <c r="C786" s="48"/>
      <c r="D786" s="129"/>
      <c r="E786" s="129"/>
      <c r="F786" s="129"/>
      <c r="G786" s="130"/>
      <c r="H786" s="130"/>
      <c r="I786" s="129"/>
      <c r="J786" s="129"/>
      <c r="K786" s="130"/>
      <c r="L786" s="130"/>
      <c r="M786" s="129"/>
    </row>
    <row r="787" spans="1:13" ht="12.75">
      <c r="A787" s="24"/>
      <c r="B787" s="24"/>
      <c r="C787" s="48"/>
      <c r="D787" s="129"/>
      <c r="E787" s="129"/>
      <c r="F787" s="129"/>
      <c r="G787" s="130"/>
      <c r="H787" s="130"/>
      <c r="I787" s="129"/>
      <c r="J787" s="129"/>
      <c r="K787" s="130"/>
      <c r="L787" s="130"/>
      <c r="M787" s="129"/>
    </row>
    <row r="788" spans="1:13" ht="12.75">
      <c r="A788" s="24"/>
      <c r="B788" s="24"/>
      <c r="C788" s="48"/>
      <c r="D788" s="129"/>
      <c r="E788" s="129"/>
      <c r="F788" s="129"/>
      <c r="G788" s="130"/>
      <c r="H788" s="130"/>
      <c r="I788" s="129"/>
      <c r="J788" s="129"/>
      <c r="K788" s="130"/>
      <c r="L788" s="130"/>
      <c r="M788" s="129"/>
    </row>
    <row r="789" spans="2:13" ht="12.75">
      <c r="B789" s="50"/>
      <c r="C789" s="52"/>
      <c r="D789" s="129"/>
      <c r="E789" s="129"/>
      <c r="F789" s="129"/>
      <c r="G789" s="130"/>
      <c r="H789" s="130"/>
      <c r="I789" s="129"/>
      <c r="J789" s="129"/>
      <c r="K789" s="130"/>
      <c r="L789" s="130"/>
      <c r="M789" s="129"/>
    </row>
    <row r="790" spans="2:13" ht="12.75">
      <c r="B790" s="50"/>
      <c r="C790" s="52"/>
      <c r="D790" s="129"/>
      <c r="E790" s="129"/>
      <c r="F790" s="129"/>
      <c r="G790" s="130"/>
      <c r="H790" s="130"/>
      <c r="I790" s="129"/>
      <c r="J790" s="129"/>
      <c r="K790" s="130"/>
      <c r="L790" s="130"/>
      <c r="M790" s="129"/>
    </row>
    <row r="791" spans="2:13" ht="12.75">
      <c r="B791" s="50"/>
      <c r="C791" s="52"/>
      <c r="D791" s="129"/>
      <c r="E791" s="129"/>
      <c r="F791" s="129"/>
      <c r="G791" s="130"/>
      <c r="H791" s="130"/>
      <c r="I791" s="129"/>
      <c r="J791" s="129"/>
      <c r="K791" s="130"/>
      <c r="L791" s="130"/>
      <c r="M791" s="129"/>
    </row>
    <row r="792" spans="2:13" ht="12.75">
      <c r="B792" s="50"/>
      <c r="C792" s="52"/>
      <c r="D792" s="129"/>
      <c r="E792" s="129"/>
      <c r="F792" s="129"/>
      <c r="G792" s="130"/>
      <c r="H792" s="130"/>
      <c r="I792" s="129"/>
      <c r="J792" s="129"/>
      <c r="K792" s="130"/>
      <c r="L792" s="130"/>
      <c r="M792" s="129"/>
    </row>
    <row r="793" spans="2:13" ht="12.75">
      <c r="B793" s="50"/>
      <c r="C793" s="52"/>
      <c r="D793" s="129"/>
      <c r="E793" s="129"/>
      <c r="F793" s="129"/>
      <c r="G793" s="130"/>
      <c r="H793" s="130"/>
      <c r="I793" s="129"/>
      <c r="J793" s="129"/>
      <c r="K793" s="130"/>
      <c r="L793" s="130"/>
      <c r="M793" s="129"/>
    </row>
    <row r="794" spans="2:13" ht="12.75">
      <c r="B794" s="50"/>
      <c r="C794" s="52"/>
      <c r="D794" s="129"/>
      <c r="E794" s="129"/>
      <c r="F794" s="129"/>
      <c r="G794" s="130"/>
      <c r="H794" s="130"/>
      <c r="I794" s="129"/>
      <c r="J794" s="129"/>
      <c r="K794" s="130"/>
      <c r="L794" s="130"/>
      <c r="M794" s="129"/>
    </row>
    <row r="795" spans="2:13" ht="12.75">
      <c r="B795" s="50"/>
      <c r="C795" s="52"/>
      <c r="D795" s="129"/>
      <c r="E795" s="129"/>
      <c r="F795" s="129"/>
      <c r="G795" s="130"/>
      <c r="H795" s="130"/>
      <c r="I795" s="129"/>
      <c r="J795" s="129"/>
      <c r="K795" s="130"/>
      <c r="L795" s="130"/>
      <c r="M795" s="129"/>
    </row>
    <row r="796" spans="2:13" ht="12.75">
      <c r="B796" s="50"/>
      <c r="C796" s="52"/>
      <c r="D796" s="129"/>
      <c r="E796" s="129"/>
      <c r="F796" s="129"/>
      <c r="G796" s="130"/>
      <c r="H796" s="130"/>
      <c r="I796" s="129"/>
      <c r="J796" s="129"/>
      <c r="K796" s="130"/>
      <c r="L796" s="130"/>
      <c r="M796" s="129"/>
    </row>
    <row r="797" spans="2:13" ht="12.75">
      <c r="B797" s="50"/>
      <c r="C797" s="52"/>
      <c r="D797" s="129"/>
      <c r="E797" s="129"/>
      <c r="F797" s="129"/>
      <c r="G797" s="130"/>
      <c r="H797" s="130"/>
      <c r="I797" s="129"/>
      <c r="J797" s="129"/>
      <c r="K797" s="130"/>
      <c r="L797" s="130"/>
      <c r="M797" s="129"/>
    </row>
    <row r="798" spans="2:13" ht="12.75">
      <c r="B798" s="50"/>
      <c r="C798" s="52"/>
      <c r="D798" s="129"/>
      <c r="E798" s="129"/>
      <c r="F798" s="129"/>
      <c r="G798" s="130"/>
      <c r="H798" s="130"/>
      <c r="I798" s="129"/>
      <c r="J798" s="129"/>
      <c r="K798" s="130"/>
      <c r="L798" s="130"/>
      <c r="M798" s="129"/>
    </row>
    <row r="799" spans="2:13" ht="12.75">
      <c r="B799" s="50"/>
      <c r="C799" s="52"/>
      <c r="D799" s="129"/>
      <c r="E799" s="129"/>
      <c r="F799" s="129"/>
      <c r="G799" s="130"/>
      <c r="H799" s="130"/>
      <c r="I799" s="129"/>
      <c r="J799" s="129"/>
      <c r="K799" s="130"/>
      <c r="L799" s="130"/>
      <c r="M799" s="129"/>
    </row>
    <row r="800" spans="2:13" ht="12.75">
      <c r="B800" s="50"/>
      <c r="C800" s="52"/>
      <c r="D800" s="129"/>
      <c r="E800" s="129"/>
      <c r="F800" s="129"/>
      <c r="G800" s="130"/>
      <c r="H800" s="130"/>
      <c r="I800" s="129"/>
      <c r="J800" s="129"/>
      <c r="K800" s="130"/>
      <c r="L800" s="130"/>
      <c r="M800" s="129"/>
    </row>
    <row r="801" spans="2:13" ht="12.75">
      <c r="B801" s="50"/>
      <c r="C801" s="52"/>
      <c r="D801" s="129"/>
      <c r="E801" s="129"/>
      <c r="F801" s="129"/>
      <c r="G801" s="130"/>
      <c r="H801" s="130"/>
      <c r="I801" s="129"/>
      <c r="J801" s="129"/>
      <c r="K801" s="130"/>
      <c r="L801" s="130"/>
      <c r="M801" s="129"/>
    </row>
    <row r="802" spans="2:13" ht="12.75">
      <c r="B802" s="50"/>
      <c r="C802" s="52"/>
      <c r="D802" s="129"/>
      <c r="E802" s="129"/>
      <c r="F802" s="129"/>
      <c r="G802" s="130"/>
      <c r="H802" s="130"/>
      <c r="I802" s="129"/>
      <c r="J802" s="129"/>
      <c r="K802" s="130"/>
      <c r="L802" s="130"/>
      <c r="M802" s="129"/>
    </row>
    <row r="803" spans="2:13" ht="12.75">
      <c r="B803" s="50"/>
      <c r="C803" s="52"/>
      <c r="D803" s="129"/>
      <c r="E803" s="129"/>
      <c r="F803" s="129"/>
      <c r="G803" s="130"/>
      <c r="H803" s="130"/>
      <c r="I803" s="129"/>
      <c r="J803" s="129"/>
      <c r="K803" s="130"/>
      <c r="L803" s="130"/>
      <c r="M803" s="129"/>
    </row>
    <row r="804" spans="2:13" ht="12.75">
      <c r="B804" s="50"/>
      <c r="C804" s="52"/>
      <c r="D804" s="129"/>
      <c r="E804" s="129"/>
      <c r="F804" s="129"/>
      <c r="G804" s="130"/>
      <c r="H804" s="130"/>
      <c r="I804" s="129"/>
      <c r="J804" s="129"/>
      <c r="K804" s="130"/>
      <c r="L804" s="130"/>
      <c r="M804" s="129"/>
    </row>
    <row r="805" spans="2:13" ht="12.75">
      <c r="B805" s="50"/>
      <c r="C805" s="52"/>
      <c r="D805" s="129"/>
      <c r="E805" s="129"/>
      <c r="F805" s="129"/>
      <c r="G805" s="130"/>
      <c r="H805" s="130"/>
      <c r="I805" s="129"/>
      <c r="J805" s="129"/>
      <c r="K805" s="130"/>
      <c r="L805" s="130"/>
      <c r="M805" s="129"/>
    </row>
    <row r="806" spans="2:13" ht="12.75">
      <c r="B806" s="50"/>
      <c r="C806" s="52"/>
      <c r="D806" s="129"/>
      <c r="E806" s="129"/>
      <c r="F806" s="129"/>
      <c r="G806" s="130"/>
      <c r="H806" s="130"/>
      <c r="I806" s="129"/>
      <c r="J806" s="129"/>
      <c r="K806" s="130"/>
      <c r="L806" s="130"/>
      <c r="M806" s="129"/>
    </row>
    <row r="807" spans="2:13" ht="12.75">
      <c r="B807" s="50"/>
      <c r="C807" s="52"/>
      <c r="D807" s="129"/>
      <c r="E807" s="129"/>
      <c r="F807" s="129"/>
      <c r="G807" s="130"/>
      <c r="H807" s="130"/>
      <c r="I807" s="129"/>
      <c r="J807" s="129"/>
      <c r="K807" s="130"/>
      <c r="L807" s="130"/>
      <c r="M807" s="129"/>
    </row>
    <row r="808" spans="2:13" ht="12.75">
      <c r="B808" s="50"/>
      <c r="C808" s="52"/>
      <c r="D808" s="129"/>
      <c r="E808" s="129"/>
      <c r="F808" s="129"/>
      <c r="G808" s="130"/>
      <c r="H808" s="130"/>
      <c r="I808" s="129"/>
      <c r="J808" s="129"/>
      <c r="K808" s="130"/>
      <c r="L808" s="130"/>
      <c r="M808" s="129"/>
    </row>
    <row r="809" spans="2:13" ht="12.75">
      <c r="B809" s="50"/>
      <c r="C809" s="52"/>
      <c r="D809" s="129"/>
      <c r="E809" s="129"/>
      <c r="F809" s="129"/>
      <c r="G809" s="130"/>
      <c r="H809" s="130"/>
      <c r="I809" s="129"/>
      <c r="J809" s="129"/>
      <c r="K809" s="130"/>
      <c r="L809" s="130"/>
      <c r="M809" s="129"/>
    </row>
    <row r="810" spans="2:13" ht="12.75">
      <c r="B810" s="50"/>
      <c r="C810" s="52"/>
      <c r="D810" s="129"/>
      <c r="E810" s="129"/>
      <c r="F810" s="129"/>
      <c r="G810" s="130"/>
      <c r="H810" s="130"/>
      <c r="I810" s="129"/>
      <c r="J810" s="129"/>
      <c r="K810" s="130"/>
      <c r="L810" s="130"/>
      <c r="M810" s="129"/>
    </row>
    <row r="811" spans="2:13" ht="12.75">
      <c r="B811" s="50"/>
      <c r="C811" s="52"/>
      <c r="D811" s="129"/>
      <c r="E811" s="129"/>
      <c r="F811" s="129"/>
      <c r="G811" s="130"/>
      <c r="H811" s="130"/>
      <c r="I811" s="129"/>
      <c r="J811" s="129"/>
      <c r="K811" s="130"/>
      <c r="L811" s="130"/>
      <c r="M811" s="129"/>
    </row>
    <row r="812" spans="2:13" ht="12.75">
      <c r="B812" s="50"/>
      <c r="C812" s="52"/>
      <c r="D812" s="129"/>
      <c r="E812" s="129"/>
      <c r="F812" s="129"/>
      <c r="G812" s="130"/>
      <c r="H812" s="130"/>
      <c r="I812" s="129"/>
      <c r="J812" s="129"/>
      <c r="K812" s="130"/>
      <c r="L812" s="130"/>
      <c r="M812" s="129"/>
    </row>
    <row r="813" spans="2:13" ht="12.75">
      <c r="B813" s="50"/>
      <c r="C813" s="52"/>
      <c r="D813" s="129"/>
      <c r="E813" s="129"/>
      <c r="F813" s="129"/>
      <c r="G813" s="130"/>
      <c r="H813" s="130"/>
      <c r="I813" s="129"/>
      <c r="J813" s="129"/>
      <c r="K813" s="130"/>
      <c r="L813" s="130"/>
      <c r="M813" s="129"/>
    </row>
    <row r="814" spans="2:13" ht="12.75">
      <c r="B814" s="50"/>
      <c r="C814" s="52"/>
      <c r="D814" s="129"/>
      <c r="E814" s="129"/>
      <c r="F814" s="129"/>
      <c r="G814" s="130"/>
      <c r="H814" s="130"/>
      <c r="I814" s="129"/>
      <c r="J814" s="129"/>
      <c r="K814" s="130"/>
      <c r="L814" s="130"/>
      <c r="M814" s="129"/>
    </row>
    <row r="815" spans="2:13" ht="12.75">
      <c r="B815" s="50"/>
      <c r="C815" s="52"/>
      <c r="D815" s="129"/>
      <c r="E815" s="129"/>
      <c r="F815" s="129"/>
      <c r="G815" s="130"/>
      <c r="H815" s="130"/>
      <c r="I815" s="129"/>
      <c r="J815" s="129"/>
      <c r="K815" s="130"/>
      <c r="L815" s="130"/>
      <c r="M815" s="129"/>
    </row>
    <row r="816" spans="2:13" ht="12.75">
      <c r="B816" s="50"/>
      <c r="C816" s="52"/>
      <c r="D816" s="129"/>
      <c r="E816" s="129"/>
      <c r="F816" s="129"/>
      <c r="G816" s="130"/>
      <c r="H816" s="130"/>
      <c r="I816" s="129"/>
      <c r="J816" s="129"/>
      <c r="K816" s="130"/>
      <c r="L816" s="130"/>
      <c r="M816" s="129"/>
    </row>
    <row r="817" spans="2:13" ht="12.75">
      <c r="B817" s="50"/>
      <c r="C817" s="52"/>
      <c r="D817" s="129"/>
      <c r="E817" s="129"/>
      <c r="F817" s="129"/>
      <c r="G817" s="130"/>
      <c r="H817" s="130"/>
      <c r="I817" s="129"/>
      <c r="J817" s="129"/>
      <c r="K817" s="130"/>
      <c r="L817" s="130"/>
      <c r="M817" s="129"/>
    </row>
    <row r="818" spans="2:13" ht="12.75">
      <c r="B818" s="50"/>
      <c r="C818" s="52"/>
      <c r="D818" s="129"/>
      <c r="E818" s="129"/>
      <c r="F818" s="129"/>
      <c r="G818" s="130"/>
      <c r="H818" s="130"/>
      <c r="I818" s="129"/>
      <c r="J818" s="129"/>
      <c r="K818" s="130"/>
      <c r="L818" s="130"/>
      <c r="M818" s="129"/>
    </row>
    <row r="819" spans="2:13" ht="12.75">
      <c r="B819" s="50"/>
      <c r="C819" s="52"/>
      <c r="D819" s="129"/>
      <c r="E819" s="129"/>
      <c r="F819" s="129"/>
      <c r="G819" s="130"/>
      <c r="H819" s="130"/>
      <c r="I819" s="129"/>
      <c r="J819" s="129"/>
      <c r="K819" s="130"/>
      <c r="L819" s="130"/>
      <c r="M819" s="129"/>
    </row>
    <row r="820" spans="2:13" ht="12.75">
      <c r="B820" s="50"/>
      <c r="C820" s="52"/>
      <c r="D820" s="129"/>
      <c r="E820" s="129"/>
      <c r="F820" s="129"/>
      <c r="G820" s="130"/>
      <c r="H820" s="130"/>
      <c r="I820" s="129"/>
      <c r="J820" s="129"/>
      <c r="K820" s="130"/>
      <c r="L820" s="130"/>
      <c r="M820" s="129"/>
    </row>
    <row r="821" spans="2:13" ht="12.75">
      <c r="B821" s="50"/>
      <c r="C821" s="52"/>
      <c r="D821" s="129"/>
      <c r="E821" s="129"/>
      <c r="F821" s="129"/>
      <c r="G821" s="130"/>
      <c r="H821" s="130"/>
      <c r="I821" s="129"/>
      <c r="J821" s="129"/>
      <c r="K821" s="130"/>
      <c r="L821" s="130"/>
      <c r="M821" s="129"/>
    </row>
    <row r="822" spans="2:13" ht="12.75">
      <c r="B822" s="50"/>
      <c r="C822" s="52"/>
      <c r="D822" s="129"/>
      <c r="E822" s="129"/>
      <c r="F822" s="129"/>
      <c r="G822" s="130"/>
      <c r="H822" s="130"/>
      <c r="I822" s="129"/>
      <c r="J822" s="129"/>
      <c r="K822" s="130"/>
      <c r="L822" s="130"/>
      <c r="M822" s="129"/>
    </row>
    <row r="823" spans="2:13" ht="12.75">
      <c r="B823" s="50"/>
      <c r="C823" s="52"/>
      <c r="D823" s="129"/>
      <c r="E823" s="129"/>
      <c r="F823" s="129"/>
      <c r="G823" s="130"/>
      <c r="H823" s="130"/>
      <c r="I823" s="129"/>
      <c r="J823" s="129"/>
      <c r="K823" s="130"/>
      <c r="L823" s="130"/>
      <c r="M823" s="129"/>
    </row>
    <row r="824" spans="2:13" ht="12.75">
      <c r="B824" s="50"/>
      <c r="C824" s="52"/>
      <c r="D824" s="129"/>
      <c r="E824" s="129"/>
      <c r="F824" s="129"/>
      <c r="G824" s="130"/>
      <c r="H824" s="130"/>
      <c r="I824" s="129"/>
      <c r="J824" s="129"/>
      <c r="K824" s="130"/>
      <c r="L824" s="130"/>
      <c r="M824" s="129"/>
    </row>
    <row r="825" spans="2:13" ht="12.75">
      <c r="B825" s="50"/>
      <c r="C825" s="52"/>
      <c r="D825" s="129"/>
      <c r="E825" s="129"/>
      <c r="F825" s="129"/>
      <c r="G825" s="130"/>
      <c r="H825" s="130"/>
      <c r="I825" s="129"/>
      <c r="J825" s="129"/>
      <c r="K825" s="130"/>
      <c r="L825" s="130"/>
      <c r="M825" s="129"/>
    </row>
    <row r="826" spans="2:13" ht="12.75">
      <c r="B826" s="50"/>
      <c r="C826" s="52"/>
      <c r="D826" s="129"/>
      <c r="E826" s="129"/>
      <c r="F826" s="129"/>
      <c r="G826" s="130"/>
      <c r="H826" s="130"/>
      <c r="I826" s="129"/>
      <c r="J826" s="129"/>
      <c r="K826" s="130"/>
      <c r="L826" s="130"/>
      <c r="M826" s="129"/>
    </row>
    <row r="827" spans="2:13" ht="12.75">
      <c r="B827" s="50"/>
      <c r="C827" s="52"/>
      <c r="D827" s="129"/>
      <c r="E827" s="129"/>
      <c r="F827" s="129"/>
      <c r="G827" s="130"/>
      <c r="H827" s="130"/>
      <c r="I827" s="129"/>
      <c r="J827" s="129"/>
      <c r="K827" s="130"/>
      <c r="L827" s="130"/>
      <c r="M827" s="129"/>
    </row>
    <row r="828" spans="2:13" ht="12.75">
      <c r="B828" s="50"/>
      <c r="C828" s="52"/>
      <c r="D828" s="129"/>
      <c r="E828" s="129"/>
      <c r="F828" s="129"/>
      <c r="G828" s="130"/>
      <c r="H828" s="130"/>
      <c r="I828" s="129"/>
      <c r="J828" s="129"/>
      <c r="K828" s="130"/>
      <c r="L828" s="130"/>
      <c r="M828" s="129"/>
    </row>
    <row r="829" spans="2:13" ht="12.75">
      <c r="B829" s="50"/>
      <c r="C829" s="52"/>
      <c r="D829" s="129"/>
      <c r="E829" s="129"/>
      <c r="F829" s="129"/>
      <c r="G829" s="130"/>
      <c r="H829" s="130"/>
      <c r="I829" s="129"/>
      <c r="J829" s="129"/>
      <c r="K829" s="130"/>
      <c r="L829" s="130"/>
      <c r="M829" s="129"/>
    </row>
    <row r="830" spans="2:13" ht="12.75">
      <c r="B830" s="50"/>
      <c r="C830" s="52"/>
      <c r="D830" s="129"/>
      <c r="E830" s="129"/>
      <c r="F830" s="129"/>
      <c r="G830" s="130"/>
      <c r="H830" s="130"/>
      <c r="I830" s="129"/>
      <c r="J830" s="129"/>
      <c r="K830" s="130"/>
      <c r="L830" s="130"/>
      <c r="M830" s="129"/>
    </row>
    <row r="831" spans="2:13" ht="12.75">
      <c r="B831" s="50"/>
      <c r="C831" s="52"/>
      <c r="D831" s="129"/>
      <c r="E831" s="129"/>
      <c r="F831" s="129"/>
      <c r="G831" s="130"/>
      <c r="H831" s="130"/>
      <c r="I831" s="129"/>
      <c r="J831" s="129"/>
      <c r="K831" s="130"/>
      <c r="L831" s="130"/>
      <c r="M831" s="129"/>
    </row>
    <row r="832" spans="2:13" ht="12.75">
      <c r="B832" s="50"/>
      <c r="C832" s="52"/>
      <c r="D832" s="129"/>
      <c r="E832" s="129"/>
      <c r="F832" s="129"/>
      <c r="G832" s="130"/>
      <c r="H832" s="130"/>
      <c r="I832" s="129"/>
      <c r="J832" s="129"/>
      <c r="K832" s="130"/>
      <c r="L832" s="130"/>
      <c r="M832" s="129"/>
    </row>
    <row r="833" spans="2:13" ht="12.75">
      <c r="B833" s="50"/>
      <c r="C833" s="52"/>
      <c r="D833" s="129"/>
      <c r="E833" s="129"/>
      <c r="F833" s="129"/>
      <c r="G833" s="130"/>
      <c r="H833" s="130"/>
      <c r="I833" s="129"/>
      <c r="J833" s="129"/>
      <c r="K833" s="130"/>
      <c r="L833" s="130"/>
      <c r="M833" s="129"/>
    </row>
    <row r="834" spans="2:3" ht="12.75">
      <c r="B834" s="50"/>
      <c r="C834" s="52"/>
    </row>
    <row r="835" spans="2:3" ht="12.75">
      <c r="B835" s="50"/>
      <c r="C835" s="52"/>
    </row>
    <row r="836" spans="2:3" ht="12.75">
      <c r="B836" s="50"/>
      <c r="C836" s="52"/>
    </row>
    <row r="837" spans="2:3" ht="12.75">
      <c r="B837" s="50"/>
      <c r="C837" s="52"/>
    </row>
    <row r="838" spans="2:3" ht="12.75">
      <c r="B838" s="50"/>
      <c r="C838" s="52"/>
    </row>
    <row r="839" spans="2:3" ht="12.75">
      <c r="B839" s="50"/>
      <c r="C839" s="52"/>
    </row>
    <row r="840" spans="2:3" ht="12.75">
      <c r="B840" s="50"/>
      <c r="C840" s="52"/>
    </row>
    <row r="841" spans="2:3" ht="12.75">
      <c r="B841" s="50"/>
      <c r="C841" s="52"/>
    </row>
    <row r="842" spans="2:3" ht="12.75">
      <c r="B842" s="50"/>
      <c r="C842" s="52"/>
    </row>
    <row r="843" spans="2:3" ht="12.75">
      <c r="B843" s="50"/>
      <c r="C843" s="52"/>
    </row>
    <row r="844" spans="2:3" ht="12.75">
      <c r="B844" s="50"/>
      <c r="C844" s="52"/>
    </row>
    <row r="845" spans="2:3" ht="12.75">
      <c r="B845" s="50"/>
      <c r="C845" s="52"/>
    </row>
    <row r="846" spans="2:3" ht="12.75">
      <c r="B846" s="50"/>
      <c r="C846" s="52"/>
    </row>
    <row r="847" spans="2:3" ht="12.75">
      <c r="B847" s="50"/>
      <c r="C847" s="52"/>
    </row>
    <row r="848" spans="2:3" ht="12.75">
      <c r="B848" s="50"/>
      <c r="C848" s="52"/>
    </row>
    <row r="849" spans="2:3" ht="12.75">
      <c r="B849" s="50"/>
      <c r="C849" s="52"/>
    </row>
    <row r="850" spans="2:3" ht="12.75">
      <c r="B850" s="50"/>
      <c r="C850" s="52"/>
    </row>
    <row r="851" spans="2:3" ht="12.75">
      <c r="B851" s="50"/>
      <c r="C851" s="52"/>
    </row>
    <row r="852" spans="2:3" ht="12.75">
      <c r="B852" s="50"/>
      <c r="C852" s="52"/>
    </row>
    <row r="853" spans="2:3" ht="12.75">
      <c r="B853" s="50"/>
      <c r="C853" s="52"/>
    </row>
    <row r="854" spans="2:3" ht="12.75">
      <c r="B854" s="50"/>
      <c r="C854" s="52"/>
    </row>
    <row r="855" spans="2:3" ht="12.75">
      <c r="B855" s="50"/>
      <c r="C855" s="52"/>
    </row>
    <row r="856" spans="2:3" ht="12.75">
      <c r="B856" s="50"/>
      <c r="C856" s="52"/>
    </row>
    <row r="857" spans="2:3" ht="12.75">
      <c r="B857" s="50"/>
      <c r="C857" s="52"/>
    </row>
    <row r="858" spans="2:3" ht="12.75">
      <c r="B858" s="50"/>
      <c r="C858" s="52"/>
    </row>
    <row r="859" spans="2:3" ht="12.75">
      <c r="B859" s="50"/>
      <c r="C859" s="52"/>
    </row>
    <row r="860" spans="2:3" ht="12.75">
      <c r="B860" s="50"/>
      <c r="C860" s="52"/>
    </row>
    <row r="861" spans="2:3" ht="12.75">
      <c r="B861" s="50"/>
      <c r="C861" s="52"/>
    </row>
    <row r="862" spans="2:3" ht="12.75">
      <c r="B862" s="50"/>
      <c r="C862" s="52"/>
    </row>
    <row r="863" spans="2:3" ht="12.75">
      <c r="B863" s="50"/>
      <c r="C863" s="52"/>
    </row>
    <row r="864" spans="2:3" ht="12.75">
      <c r="B864" s="50"/>
      <c r="C864" s="52"/>
    </row>
    <row r="865" spans="2:3" ht="12.75">
      <c r="B865" s="50"/>
      <c r="C865" s="52"/>
    </row>
    <row r="866" spans="2:3" ht="12.75">
      <c r="B866" s="50"/>
      <c r="C866" s="52"/>
    </row>
    <row r="867" spans="2:3" ht="12.75">
      <c r="B867" s="50"/>
      <c r="C867" s="52"/>
    </row>
    <row r="868" spans="2:3" ht="12.75">
      <c r="B868" s="50"/>
      <c r="C868" s="52"/>
    </row>
    <row r="869" spans="2:3" ht="12.75">
      <c r="B869" s="50"/>
      <c r="C869" s="52"/>
    </row>
    <row r="870" spans="2:3" ht="12.75">
      <c r="B870" s="50"/>
      <c r="C870" s="52"/>
    </row>
    <row r="871" spans="2:3" ht="12.75">
      <c r="B871" s="50"/>
      <c r="C871" s="52"/>
    </row>
    <row r="872" spans="2:3" ht="12.75">
      <c r="B872" s="50"/>
      <c r="C872" s="52"/>
    </row>
    <row r="873" spans="2:3" ht="12.75">
      <c r="B873" s="50"/>
      <c r="C873" s="52"/>
    </row>
    <row r="874" spans="2:3" ht="12.75">
      <c r="B874" s="50"/>
      <c r="C874" s="52"/>
    </row>
    <row r="875" spans="2:3" ht="12.75">
      <c r="B875" s="50"/>
      <c r="C875" s="52"/>
    </row>
    <row r="876" spans="2:3" ht="12.75">
      <c r="B876" s="50"/>
      <c r="C876" s="52"/>
    </row>
    <row r="877" spans="2:3" ht="12.75">
      <c r="B877" s="50"/>
      <c r="C877" s="52"/>
    </row>
    <row r="878" spans="2:3" ht="12.75">
      <c r="B878" s="50"/>
      <c r="C878" s="52"/>
    </row>
    <row r="879" spans="2:3" ht="12.75">
      <c r="B879" s="50"/>
      <c r="C879" s="52"/>
    </row>
    <row r="880" spans="2:3" ht="12.75">
      <c r="B880" s="50"/>
      <c r="C880" s="52"/>
    </row>
    <row r="881" spans="2:3" ht="12.75">
      <c r="B881" s="50"/>
      <c r="C881" s="52"/>
    </row>
    <row r="882" spans="2:3" ht="12.75">
      <c r="B882" s="50"/>
      <c r="C882" s="52"/>
    </row>
    <row r="883" spans="2:3" ht="12.75">
      <c r="B883" s="50"/>
      <c r="C883" s="52"/>
    </row>
    <row r="884" spans="2:3" ht="12.75">
      <c r="B884" s="50"/>
      <c r="C884" s="52"/>
    </row>
    <row r="885" spans="2:3" ht="12.75">
      <c r="B885" s="50"/>
      <c r="C885" s="52"/>
    </row>
    <row r="886" spans="2:3" ht="12.75">
      <c r="B886" s="50"/>
      <c r="C886" s="52"/>
    </row>
    <row r="887" spans="2:3" ht="12.75">
      <c r="B887" s="50"/>
      <c r="C887" s="52"/>
    </row>
    <row r="888" spans="2:3" ht="12.75">
      <c r="B888" s="50"/>
      <c r="C888" s="52"/>
    </row>
    <row r="889" spans="2:3" ht="12.75">
      <c r="B889" s="50"/>
      <c r="C889" s="52"/>
    </row>
    <row r="890" spans="2:3" ht="12.75">
      <c r="B890" s="50"/>
      <c r="C890" s="52"/>
    </row>
    <row r="891" spans="2:3" ht="12.75">
      <c r="B891" s="50"/>
      <c r="C891" s="52"/>
    </row>
    <row r="892" spans="2:3" ht="12.75">
      <c r="B892" s="50"/>
      <c r="C892" s="52"/>
    </row>
    <row r="893" spans="2:3" ht="12.75">
      <c r="B893" s="50"/>
      <c r="C893" s="52"/>
    </row>
    <row r="894" spans="2:3" ht="12.75">
      <c r="B894" s="50"/>
      <c r="C894" s="52"/>
    </row>
    <row r="895" spans="2:3" ht="12.75">
      <c r="B895" s="50"/>
      <c r="C895" s="52"/>
    </row>
    <row r="896" spans="2:3" ht="12.75">
      <c r="B896" s="50"/>
      <c r="C896" s="52"/>
    </row>
    <row r="897" spans="2:3" ht="12.75">
      <c r="B897" s="50"/>
      <c r="C897" s="52"/>
    </row>
    <row r="898" spans="2:3" ht="12.75">
      <c r="B898" s="50"/>
      <c r="C898" s="52"/>
    </row>
    <row r="899" spans="2:3" ht="12.75">
      <c r="B899" s="50"/>
      <c r="C899" s="52"/>
    </row>
    <row r="900" spans="2:3" ht="12.75">
      <c r="B900" s="50"/>
      <c r="C900" s="52"/>
    </row>
    <row r="901" spans="2:3" ht="12.75">
      <c r="B901" s="50"/>
      <c r="C901" s="52"/>
    </row>
    <row r="902" spans="2:3" ht="12.75">
      <c r="B902" s="50"/>
      <c r="C902" s="52"/>
    </row>
    <row r="903" spans="2:3" ht="12.75">
      <c r="B903" s="50"/>
      <c r="C903" s="52"/>
    </row>
    <row r="904" spans="2:3" ht="12.75">
      <c r="B904" s="50"/>
      <c r="C904" s="52"/>
    </row>
    <row r="905" spans="2:3" ht="12.75">
      <c r="B905" s="50"/>
      <c r="C905" s="52"/>
    </row>
    <row r="906" spans="2:3" ht="12.75">
      <c r="B906" s="50"/>
      <c r="C906" s="52"/>
    </row>
    <row r="907" spans="2:3" ht="12.75">
      <c r="B907" s="50"/>
      <c r="C907" s="52"/>
    </row>
    <row r="908" spans="2:3" ht="12.75">
      <c r="B908" s="50"/>
      <c r="C908" s="52"/>
    </row>
    <row r="909" spans="2:3" ht="12.75">
      <c r="B909" s="50"/>
      <c r="C909" s="52"/>
    </row>
    <row r="910" spans="2:3" ht="12.75">
      <c r="B910" s="50"/>
      <c r="C910" s="52"/>
    </row>
    <row r="911" spans="2:3" ht="12.75">
      <c r="B911" s="50"/>
      <c r="C911" s="52"/>
    </row>
    <row r="912" spans="2:3" ht="12.75">
      <c r="B912" s="50"/>
      <c r="C912" s="52"/>
    </row>
    <row r="913" spans="2:3" ht="12.75">
      <c r="B913" s="50"/>
      <c r="C913" s="52"/>
    </row>
    <row r="914" spans="2:3" ht="12.75">
      <c r="B914" s="50"/>
      <c r="C914" s="52"/>
    </row>
    <row r="915" spans="2:3" ht="12.75">
      <c r="B915" s="50"/>
      <c r="C915" s="52"/>
    </row>
    <row r="916" spans="2:3" ht="12.75">
      <c r="B916" s="50"/>
      <c r="C916" s="52"/>
    </row>
    <row r="917" spans="2:3" ht="12.75">
      <c r="B917" s="50"/>
      <c r="C917" s="52"/>
    </row>
    <row r="918" spans="2:3" ht="12.75">
      <c r="B918" s="50"/>
      <c r="C918" s="52"/>
    </row>
    <row r="919" spans="2:3" ht="12.75">
      <c r="B919" s="50"/>
      <c r="C919" s="52"/>
    </row>
    <row r="920" spans="2:3" ht="12.75">
      <c r="B920" s="50"/>
      <c r="C920" s="52"/>
    </row>
    <row r="921" spans="2:3" ht="12.75">
      <c r="B921" s="50"/>
      <c r="C921" s="52"/>
    </row>
    <row r="922" spans="2:3" ht="12.75">
      <c r="B922" s="50"/>
      <c r="C922" s="52"/>
    </row>
    <row r="923" spans="2:3" ht="12.75">
      <c r="B923" s="50"/>
      <c r="C923" s="52"/>
    </row>
    <row r="924" spans="2:3" ht="12.75">
      <c r="B924" s="50"/>
      <c r="C924" s="52"/>
    </row>
    <row r="925" spans="2:3" ht="12.75">
      <c r="B925" s="50"/>
      <c r="C925" s="52"/>
    </row>
    <row r="926" spans="2:3" ht="12.75">
      <c r="B926" s="50"/>
      <c r="C926" s="52"/>
    </row>
    <row r="927" spans="2:3" ht="12.75">
      <c r="B927" s="50"/>
      <c r="C927" s="52"/>
    </row>
    <row r="928" spans="2:3" ht="12.75">
      <c r="B928" s="50"/>
      <c r="C928" s="52"/>
    </row>
    <row r="929" spans="2:3" ht="12.75">
      <c r="B929" s="50"/>
      <c r="C929" s="52"/>
    </row>
    <row r="930" spans="2:3" ht="12.75">
      <c r="B930" s="50"/>
      <c r="C930" s="52"/>
    </row>
    <row r="931" spans="2:3" ht="12.75">
      <c r="B931" s="50"/>
      <c r="C931" s="52"/>
    </row>
    <row r="932" spans="2:3" ht="12.75">
      <c r="B932" s="50"/>
      <c r="C932" s="52"/>
    </row>
    <row r="933" spans="2:3" ht="12.75">
      <c r="B933" s="50"/>
      <c r="C933" s="52"/>
    </row>
    <row r="934" spans="2:3" ht="12.75">
      <c r="B934" s="50"/>
      <c r="C934" s="52"/>
    </row>
    <row r="935" spans="2:3" ht="12.75">
      <c r="B935" s="50"/>
      <c r="C935" s="52"/>
    </row>
    <row r="936" spans="2:3" ht="12.75">
      <c r="B936" s="50"/>
      <c r="C936" s="52"/>
    </row>
    <row r="937" spans="2:3" ht="12.75">
      <c r="B937" s="50"/>
      <c r="C937" s="52"/>
    </row>
    <row r="938" spans="2:3" ht="12.75">
      <c r="B938" s="50"/>
      <c r="C938" s="52"/>
    </row>
    <row r="939" spans="2:3" ht="12.75">
      <c r="B939" s="50"/>
      <c r="C939" s="52"/>
    </row>
    <row r="940" spans="2:3" ht="12.75">
      <c r="B940" s="50"/>
      <c r="C940" s="52"/>
    </row>
    <row r="941" spans="2:3" ht="12.75">
      <c r="B941" s="50"/>
      <c r="C941" s="52"/>
    </row>
    <row r="942" spans="2:3" ht="12.75">
      <c r="B942" s="50"/>
      <c r="C942" s="52"/>
    </row>
    <row r="943" spans="2:3" ht="12.75">
      <c r="B943" s="50"/>
      <c r="C943" s="52"/>
    </row>
    <row r="944" spans="2:3" ht="12.75">
      <c r="B944" s="50"/>
      <c r="C944" s="52"/>
    </row>
    <row r="945" spans="2:3" ht="12.75">
      <c r="B945" s="50"/>
      <c r="C945" s="52"/>
    </row>
    <row r="946" spans="2:3" ht="12.75">
      <c r="B946" s="50"/>
      <c r="C946" s="52"/>
    </row>
    <row r="947" spans="2:3" ht="12.75">
      <c r="B947" s="50"/>
      <c r="C947" s="52"/>
    </row>
    <row r="948" spans="2:3" ht="12.75">
      <c r="B948" s="50"/>
      <c r="C948" s="52"/>
    </row>
    <row r="949" spans="2:3" ht="12.75">
      <c r="B949" s="50"/>
      <c r="C949" s="52"/>
    </row>
    <row r="950" spans="2:3" ht="12.75">
      <c r="B950" s="50"/>
      <c r="C950" s="52"/>
    </row>
    <row r="951" spans="2:3" ht="12.75">
      <c r="B951" s="50"/>
      <c r="C951" s="52"/>
    </row>
    <row r="952" spans="2:3" ht="12.75">
      <c r="B952" s="50"/>
      <c r="C952" s="52"/>
    </row>
    <row r="953" spans="2:3" ht="12.75">
      <c r="B953" s="50"/>
      <c r="C953" s="52"/>
    </row>
    <row r="954" spans="2:3" ht="12.75">
      <c r="B954" s="50"/>
      <c r="C954" s="52"/>
    </row>
    <row r="955" spans="2:3" ht="12.75">
      <c r="B955" s="50"/>
      <c r="C955" s="52"/>
    </row>
    <row r="956" spans="2:3" ht="12.75">
      <c r="B956" s="50"/>
      <c r="C956" s="52"/>
    </row>
    <row r="957" spans="2:3" ht="12.75">
      <c r="B957" s="50"/>
      <c r="C957" s="52"/>
    </row>
    <row r="958" spans="2:3" ht="12.75">
      <c r="B958" s="50"/>
      <c r="C958" s="52"/>
    </row>
    <row r="959" spans="2:3" ht="12.75">
      <c r="B959" s="50"/>
      <c r="C959" s="52"/>
    </row>
    <row r="960" spans="2:3" ht="12.75">
      <c r="B960" s="50"/>
      <c r="C960" s="52"/>
    </row>
    <row r="961" spans="2:3" ht="12.75">
      <c r="B961" s="50"/>
      <c r="C961" s="52"/>
    </row>
    <row r="962" spans="2:3" ht="12.75">
      <c r="B962" s="50"/>
      <c r="C962" s="52"/>
    </row>
    <row r="963" spans="2:3" ht="12.75">
      <c r="B963" s="50"/>
      <c r="C963" s="52"/>
    </row>
    <row r="964" spans="2:3" ht="12.75">
      <c r="B964" s="50"/>
      <c r="C964" s="52"/>
    </row>
    <row r="965" spans="2:3" ht="12.75">
      <c r="B965" s="50"/>
      <c r="C965" s="52"/>
    </row>
    <row r="966" spans="2:3" ht="12.75">
      <c r="B966" s="50"/>
      <c r="C966" s="52"/>
    </row>
    <row r="967" spans="2:3" ht="12.75">
      <c r="B967" s="50"/>
      <c r="C967" s="52"/>
    </row>
    <row r="968" spans="2:3" ht="12.75">
      <c r="B968" s="50"/>
      <c r="C968" s="52"/>
    </row>
    <row r="969" spans="2:3" ht="12.75">
      <c r="B969" s="50"/>
      <c r="C969" s="52"/>
    </row>
    <row r="970" spans="2:3" ht="12.75">
      <c r="B970" s="50"/>
      <c r="C970" s="52"/>
    </row>
    <row r="971" spans="2:3" ht="12.75">
      <c r="B971" s="50"/>
      <c r="C971" s="52"/>
    </row>
    <row r="972" spans="2:3" ht="12.75">
      <c r="B972" s="50"/>
      <c r="C972" s="52"/>
    </row>
    <row r="973" spans="2:3" ht="12.75">
      <c r="B973" s="50"/>
      <c r="C973" s="52"/>
    </row>
    <row r="974" spans="2:3" ht="12.75">
      <c r="B974" s="50"/>
      <c r="C974" s="52"/>
    </row>
    <row r="975" spans="2:3" ht="12.75">
      <c r="B975" s="50"/>
      <c r="C975" s="52"/>
    </row>
    <row r="976" spans="2:3" ht="12.75">
      <c r="B976" s="50"/>
      <c r="C976" s="52"/>
    </row>
    <row r="977" spans="2:3" ht="12.75">
      <c r="B977" s="50"/>
      <c r="C977" s="52"/>
    </row>
    <row r="978" spans="2:3" ht="12.75">
      <c r="B978" s="50"/>
      <c r="C978" s="52"/>
    </row>
    <row r="979" spans="2:3" ht="12.75">
      <c r="B979" s="50"/>
      <c r="C979" s="52"/>
    </row>
    <row r="980" spans="2:3" ht="12.75">
      <c r="B980" s="50"/>
      <c r="C980" s="52"/>
    </row>
    <row r="981" spans="2:3" ht="12.75">
      <c r="B981" s="50"/>
      <c r="C981" s="52"/>
    </row>
    <row r="982" spans="2:3" ht="12.75">
      <c r="B982" s="50"/>
      <c r="C982" s="52"/>
    </row>
    <row r="983" spans="2:3" ht="12.75">
      <c r="B983" s="50"/>
      <c r="C983" s="52"/>
    </row>
    <row r="984" spans="2:3" ht="12.75">
      <c r="B984" s="50"/>
      <c r="C984" s="52"/>
    </row>
    <row r="985" spans="2:3" ht="12.75">
      <c r="B985" s="50"/>
      <c r="C985" s="52"/>
    </row>
    <row r="986" spans="2:3" ht="12.75">
      <c r="B986" s="50"/>
      <c r="C986" s="52"/>
    </row>
    <row r="987" spans="2:3" ht="12.75">
      <c r="B987" s="50"/>
      <c r="C987" s="52"/>
    </row>
    <row r="988" spans="2:3" ht="12.75">
      <c r="B988" s="50"/>
      <c r="C988" s="52"/>
    </row>
    <row r="989" spans="2:3" ht="12.75">
      <c r="B989" s="50"/>
      <c r="C989" s="52"/>
    </row>
    <row r="990" spans="2:3" ht="12.75">
      <c r="B990" s="50"/>
      <c r="C990" s="52"/>
    </row>
    <row r="991" spans="2:3" ht="12.75">
      <c r="B991" s="50"/>
      <c r="C991" s="52"/>
    </row>
    <row r="992" spans="2:3" ht="12.75">
      <c r="B992" s="50"/>
      <c r="C992" s="52"/>
    </row>
    <row r="993" spans="2:3" ht="12.75">
      <c r="B993" s="50"/>
      <c r="C993" s="52"/>
    </row>
    <row r="994" spans="2:3" ht="12.75">
      <c r="B994" s="50"/>
      <c r="C994" s="52"/>
    </row>
    <row r="995" spans="2:3" ht="12.75">
      <c r="B995" s="50"/>
      <c r="C995" s="52"/>
    </row>
    <row r="996" spans="2:3" ht="12.75">
      <c r="B996" s="50"/>
      <c r="C996" s="52"/>
    </row>
    <row r="997" spans="2:3" ht="12.75">
      <c r="B997" s="50"/>
      <c r="C997" s="52"/>
    </row>
    <row r="998" spans="2:3" ht="12.75">
      <c r="B998" s="50"/>
      <c r="C998" s="52"/>
    </row>
    <row r="999" spans="2:3" ht="12.75">
      <c r="B999" s="50"/>
      <c r="C999" s="52"/>
    </row>
    <row r="1000" spans="2:3" ht="12.75">
      <c r="B1000" s="50"/>
      <c r="C1000" s="52"/>
    </row>
    <row r="1001" spans="2:3" ht="12.75">
      <c r="B1001" s="50"/>
      <c r="C1001" s="52"/>
    </row>
    <row r="1002" spans="2:3" ht="12.75">
      <c r="B1002" s="50"/>
      <c r="C1002" s="52"/>
    </row>
    <row r="1003" spans="2:3" ht="12.75">
      <c r="B1003" s="50"/>
      <c r="C1003" s="52"/>
    </row>
    <row r="1004" spans="2:3" ht="12.75">
      <c r="B1004" s="50"/>
      <c r="C1004" s="52"/>
    </row>
    <row r="1005" spans="2:3" ht="12.75">
      <c r="B1005" s="50"/>
      <c r="C1005" s="52"/>
    </row>
    <row r="1006" spans="2:3" ht="12.75">
      <c r="B1006" s="50"/>
      <c r="C1006" s="52"/>
    </row>
    <row r="1007" spans="2:3" ht="12.75">
      <c r="B1007" s="50"/>
      <c r="C1007" s="52"/>
    </row>
    <row r="1008" spans="2:3" ht="12.75">
      <c r="B1008" s="50"/>
      <c r="C1008" s="52"/>
    </row>
    <row r="1009" spans="2:3" ht="12.75">
      <c r="B1009" s="50"/>
      <c r="C1009" s="52"/>
    </row>
    <row r="1010" spans="2:3" ht="12.75">
      <c r="B1010" s="50"/>
      <c r="C1010" s="52"/>
    </row>
    <row r="1011" spans="2:3" ht="12.75">
      <c r="B1011" s="50"/>
      <c r="C1011" s="52"/>
    </row>
    <row r="1012" spans="2:3" ht="12.75">
      <c r="B1012" s="50"/>
      <c r="C1012" s="52"/>
    </row>
    <row r="1013" spans="2:3" ht="12.75">
      <c r="B1013" s="50"/>
      <c r="C1013" s="52"/>
    </row>
    <row r="1014" spans="2:3" ht="12.75">
      <c r="B1014" s="50"/>
      <c r="C1014" s="52"/>
    </row>
    <row r="1015" spans="2:3" ht="12.75">
      <c r="B1015" s="50"/>
      <c r="C1015" s="52"/>
    </row>
    <row r="1016" spans="2:3" ht="12.75">
      <c r="B1016" s="50"/>
      <c r="C1016" s="52"/>
    </row>
    <row r="1017" spans="2:3" ht="12.75">
      <c r="B1017" s="50"/>
      <c r="C1017" s="52"/>
    </row>
    <row r="1018" spans="2:3" ht="12.75">
      <c r="B1018" s="50"/>
      <c r="C1018" s="52"/>
    </row>
    <row r="1019" spans="2:3" ht="12.75">
      <c r="B1019" s="50"/>
      <c r="C1019" s="52"/>
    </row>
    <row r="1020" spans="2:3" ht="12.75">
      <c r="B1020" s="50"/>
      <c r="C1020" s="52"/>
    </row>
    <row r="1021" spans="2:3" ht="12.75">
      <c r="B1021" s="50"/>
      <c r="C1021" s="52"/>
    </row>
    <row r="1022" spans="2:3" ht="12.75">
      <c r="B1022" s="50"/>
      <c r="C1022" s="52"/>
    </row>
    <row r="1023" spans="2:3" ht="12.75">
      <c r="B1023" s="50"/>
      <c r="C1023" s="52"/>
    </row>
    <row r="1024" spans="2:3" ht="12.75">
      <c r="B1024" s="50"/>
      <c r="C1024" s="52"/>
    </row>
    <row r="1025" spans="2:3" ht="12.75">
      <c r="B1025" s="50"/>
      <c r="C1025" s="52"/>
    </row>
    <row r="1026" spans="2:3" ht="12.75">
      <c r="B1026" s="50"/>
      <c r="C1026" s="52"/>
    </row>
    <row r="1027" spans="2:3" ht="12.75">
      <c r="B1027" s="50"/>
      <c r="C1027" s="52"/>
    </row>
    <row r="1028" spans="2:3" ht="12.75">
      <c r="B1028" s="50"/>
      <c r="C1028" s="52"/>
    </row>
    <row r="1029" spans="2:3" ht="12.75">
      <c r="B1029" s="50"/>
      <c r="C1029" s="52"/>
    </row>
    <row r="1030" spans="2:3" ht="12.75">
      <c r="B1030" s="50"/>
      <c r="C1030" s="52"/>
    </row>
    <row r="1031" spans="2:3" ht="12.75">
      <c r="B1031" s="50"/>
      <c r="C1031" s="52"/>
    </row>
    <row r="1032" spans="2:3" ht="12.75">
      <c r="B1032" s="50"/>
      <c r="C1032" s="52"/>
    </row>
    <row r="1033" spans="2:3" ht="12.75">
      <c r="B1033" s="50"/>
      <c r="C1033" s="52"/>
    </row>
    <row r="1034" spans="2:3" ht="12.75">
      <c r="B1034" s="50"/>
      <c r="C1034" s="52"/>
    </row>
    <row r="1035" spans="2:3" ht="12.75">
      <c r="B1035" s="50"/>
      <c r="C1035" s="52"/>
    </row>
    <row r="1036" spans="2:3" ht="12.75">
      <c r="B1036" s="50"/>
      <c r="C1036" s="52"/>
    </row>
    <row r="1037" spans="2:3" ht="12.75">
      <c r="B1037" s="50"/>
      <c r="C1037" s="52"/>
    </row>
    <row r="1038" spans="2:3" ht="12.75">
      <c r="B1038" s="50"/>
      <c r="C1038" s="52"/>
    </row>
    <row r="1039" spans="2:3" ht="12.75">
      <c r="B1039" s="50"/>
      <c r="C1039" s="52"/>
    </row>
    <row r="1040" spans="2:3" ht="12.75">
      <c r="B1040" s="50"/>
      <c r="C1040" s="52"/>
    </row>
    <row r="1041" spans="2:3" ht="12.75">
      <c r="B1041" s="50"/>
      <c r="C1041" s="52"/>
    </row>
    <row r="1042" spans="2:3" ht="12.75">
      <c r="B1042" s="50"/>
      <c r="C1042" s="52"/>
    </row>
    <row r="1043" spans="2:3" ht="12.75">
      <c r="B1043" s="50"/>
      <c r="C1043" s="52"/>
    </row>
    <row r="1044" spans="2:3" ht="12.75">
      <c r="B1044" s="50"/>
      <c r="C1044" s="52"/>
    </row>
    <row r="1045" spans="2:3" ht="12.75">
      <c r="B1045" s="50"/>
      <c r="C1045" s="52"/>
    </row>
    <row r="1046" spans="2:3" ht="12.75">
      <c r="B1046" s="50"/>
      <c r="C1046" s="52"/>
    </row>
    <row r="1047" spans="2:3" ht="12.75">
      <c r="B1047" s="50"/>
      <c r="C1047" s="52"/>
    </row>
    <row r="1048" spans="2:3" ht="12.75">
      <c r="B1048" s="50"/>
      <c r="C1048" s="52"/>
    </row>
    <row r="1049" spans="2:3" ht="12.75">
      <c r="B1049" s="50"/>
      <c r="C1049" s="52"/>
    </row>
    <row r="1050" spans="2:3" ht="12.75">
      <c r="B1050" s="50"/>
      <c r="C1050" s="52"/>
    </row>
    <row r="1051" spans="2:3" ht="12.75">
      <c r="B1051" s="50"/>
      <c r="C1051" s="52"/>
    </row>
    <row r="1052" spans="2:3" ht="12.75">
      <c r="B1052" s="50"/>
      <c r="C1052" s="52"/>
    </row>
    <row r="1053" spans="2:3" ht="12.75">
      <c r="B1053" s="50"/>
      <c r="C1053" s="52"/>
    </row>
    <row r="1054" spans="2:3" ht="12.75">
      <c r="B1054" s="50"/>
      <c r="C1054" s="52"/>
    </row>
    <row r="1055" spans="2:3" ht="12.75">
      <c r="B1055" s="50"/>
      <c r="C1055" s="52"/>
    </row>
    <row r="1056" spans="2:3" ht="12.75">
      <c r="B1056" s="50"/>
      <c r="C1056" s="52"/>
    </row>
    <row r="1057" spans="2:3" ht="12.75">
      <c r="B1057" s="50"/>
      <c r="C1057" s="52"/>
    </row>
    <row r="1058" spans="2:3" ht="12.75">
      <c r="B1058" s="50"/>
      <c r="C1058" s="52"/>
    </row>
    <row r="1059" spans="2:3" ht="12.75">
      <c r="B1059" s="50"/>
      <c r="C1059" s="52"/>
    </row>
    <row r="1060" spans="2:3" ht="12.75">
      <c r="B1060" s="50"/>
      <c r="C1060" s="52"/>
    </row>
    <row r="1061" spans="2:3" ht="12.75">
      <c r="B1061" s="50"/>
      <c r="C1061" s="52"/>
    </row>
    <row r="1062" spans="2:3" ht="12.75">
      <c r="B1062" s="50"/>
      <c r="C1062" s="52"/>
    </row>
    <row r="1063" spans="2:3" ht="12.75">
      <c r="B1063" s="50"/>
      <c r="C1063" s="52"/>
    </row>
    <row r="1064" spans="2:3" ht="12.75">
      <c r="B1064" s="50"/>
      <c r="C1064" s="52"/>
    </row>
    <row r="1065" spans="2:3" ht="12.75">
      <c r="B1065" s="50"/>
      <c r="C1065" s="52"/>
    </row>
    <row r="1066" spans="2:3" ht="12.75">
      <c r="B1066" s="50"/>
      <c r="C1066" s="52"/>
    </row>
    <row r="1067" spans="2:3" ht="12.75">
      <c r="B1067" s="50"/>
      <c r="C1067" s="52"/>
    </row>
    <row r="1068" spans="2:3" ht="12.75">
      <c r="B1068" s="50"/>
      <c r="C1068" s="52"/>
    </row>
    <row r="1069" spans="2:3" ht="12.75">
      <c r="B1069" s="50"/>
      <c r="C1069" s="52"/>
    </row>
    <row r="1070" spans="2:3" ht="12.75">
      <c r="B1070" s="50"/>
      <c r="C1070" s="52"/>
    </row>
    <row r="1071" spans="2:3" ht="12.75">
      <c r="B1071" s="50"/>
      <c r="C1071" s="52"/>
    </row>
    <row r="1072" spans="2:3" ht="12.75">
      <c r="B1072" s="50"/>
      <c r="C1072" s="52"/>
    </row>
    <row r="1073" spans="2:3" ht="12.75">
      <c r="B1073" s="50"/>
      <c r="C1073" s="52"/>
    </row>
    <row r="1074" spans="2:3" ht="12.75">
      <c r="B1074" s="50"/>
      <c r="C1074" s="52"/>
    </row>
    <row r="1075" spans="2:3" ht="12.75">
      <c r="B1075" s="50"/>
      <c r="C1075" s="52"/>
    </row>
    <row r="1076" spans="2:3" ht="12.75">
      <c r="B1076" s="50"/>
      <c r="C1076" s="52"/>
    </row>
    <row r="1077" spans="2:3" ht="12.75">
      <c r="B1077" s="50"/>
      <c r="C1077" s="52"/>
    </row>
    <row r="1078" spans="2:3" ht="12.75">
      <c r="B1078" s="50"/>
      <c r="C1078" s="52"/>
    </row>
    <row r="1079" spans="2:3" ht="12.75">
      <c r="B1079" s="50"/>
      <c r="C1079" s="52"/>
    </row>
    <row r="1080" spans="2:3" ht="12.75">
      <c r="B1080" s="50"/>
      <c r="C1080" s="52"/>
    </row>
    <row r="1081" spans="2:3" ht="12.75">
      <c r="B1081" s="50"/>
      <c r="C1081" s="52"/>
    </row>
    <row r="1082" spans="2:3" ht="12.75">
      <c r="B1082" s="50"/>
      <c r="C1082" s="52"/>
    </row>
    <row r="1083" spans="2:3" ht="12.75">
      <c r="B1083" s="50"/>
      <c r="C1083" s="52"/>
    </row>
    <row r="1084" spans="2:3" ht="12.75">
      <c r="B1084" s="50"/>
      <c r="C1084" s="52"/>
    </row>
    <row r="1085" spans="2:3" ht="12.75">
      <c r="B1085" s="50"/>
      <c r="C1085" s="52"/>
    </row>
    <row r="1086" spans="2:3" ht="12.75">
      <c r="B1086" s="50"/>
      <c r="C1086" s="52"/>
    </row>
    <row r="1087" spans="2:3" ht="12.75">
      <c r="B1087" s="50"/>
      <c r="C1087" s="52"/>
    </row>
    <row r="1088" spans="2:3" ht="12.75">
      <c r="B1088" s="50"/>
      <c r="C1088" s="52"/>
    </row>
    <row r="1089" spans="2:3" ht="12.75">
      <c r="B1089" s="50"/>
      <c r="C1089" s="52"/>
    </row>
    <row r="1090" spans="2:3" ht="12.75">
      <c r="B1090" s="50"/>
      <c r="C1090" s="52"/>
    </row>
    <row r="1091" spans="2:3" ht="12.75">
      <c r="B1091" s="50"/>
      <c r="C1091" s="52"/>
    </row>
    <row r="1092" spans="2:3" ht="12.75">
      <c r="B1092" s="50"/>
      <c r="C1092" s="52"/>
    </row>
    <row r="1093" spans="2:3" ht="12.75">
      <c r="B1093" s="50"/>
      <c r="C1093" s="52"/>
    </row>
    <row r="1094" spans="2:3" ht="12.75">
      <c r="B1094" s="50"/>
      <c r="C1094" s="52"/>
    </row>
    <row r="1095" spans="2:3" ht="12.75">
      <c r="B1095" s="50"/>
      <c r="C1095" s="52"/>
    </row>
    <row r="1096" spans="2:3" ht="12.75">
      <c r="B1096" s="50"/>
      <c r="C1096" s="52"/>
    </row>
    <row r="1097" spans="2:3" ht="12.75">
      <c r="B1097" s="50"/>
      <c r="C1097" s="52"/>
    </row>
    <row r="1098" spans="2:3" ht="12.75">
      <c r="B1098" s="50"/>
      <c r="C1098" s="52"/>
    </row>
    <row r="1099" spans="2:3" ht="12.75">
      <c r="B1099" s="50"/>
      <c r="C1099" s="52"/>
    </row>
    <row r="1100" spans="2:3" ht="12.75">
      <c r="B1100" s="50"/>
      <c r="C1100" s="52"/>
    </row>
    <row r="1101" spans="2:3" ht="12.75">
      <c r="B1101" s="50"/>
      <c r="C1101" s="52"/>
    </row>
    <row r="1102" spans="2:3" ht="12.75">
      <c r="B1102" s="50"/>
      <c r="C1102" s="52"/>
    </row>
    <row r="1103" spans="2:3" ht="12.75">
      <c r="B1103" s="50"/>
      <c r="C1103" s="52"/>
    </row>
    <row r="1104" spans="2:3" ht="12.75">
      <c r="B1104" s="50"/>
      <c r="C1104" s="52"/>
    </row>
    <row r="1105" spans="2:3" ht="12.75">
      <c r="B1105" s="50"/>
      <c r="C1105" s="52"/>
    </row>
    <row r="1106" spans="2:3" ht="12.75">
      <c r="B1106" s="50"/>
      <c r="C1106" s="52"/>
    </row>
    <row r="1107" spans="2:3" ht="12.75">
      <c r="B1107" s="50"/>
      <c r="C1107" s="52"/>
    </row>
    <row r="1108" spans="2:3" ht="12.75">
      <c r="B1108" s="50"/>
      <c r="C1108" s="52"/>
    </row>
    <row r="1109" spans="2:3" ht="12.75">
      <c r="B1109" s="50"/>
      <c r="C1109" s="52"/>
    </row>
    <row r="1110" spans="2:3" ht="12.75">
      <c r="B1110" s="50"/>
      <c r="C1110" s="52"/>
    </row>
    <row r="1111" spans="2:3" ht="12.75">
      <c r="B1111" s="50"/>
      <c r="C1111" s="52"/>
    </row>
    <row r="1112" spans="2:3" ht="12.75">
      <c r="B1112" s="50"/>
      <c r="C1112" s="52"/>
    </row>
    <row r="1113" spans="2:3" ht="12.75">
      <c r="B1113" s="50"/>
      <c r="C1113" s="52"/>
    </row>
    <row r="1114" spans="2:3" ht="12.75">
      <c r="B1114" s="50"/>
      <c r="C1114" s="52"/>
    </row>
    <row r="1115" spans="2:3" ht="12.75">
      <c r="B1115" s="49"/>
      <c r="C1115" s="52"/>
    </row>
    <row r="1116" spans="2:3" ht="12.75">
      <c r="B1116" s="49"/>
      <c r="C1116" s="52"/>
    </row>
    <row r="1117" spans="2:3" ht="12.75">
      <c r="B1117" s="49"/>
      <c r="C1117" s="52"/>
    </row>
    <row r="1118" spans="2:3" ht="12.75">
      <c r="B1118" s="49"/>
      <c r="C1118" s="52"/>
    </row>
    <row r="1119" spans="2:3" ht="12.75">
      <c r="B1119" s="49"/>
      <c r="C1119" s="52"/>
    </row>
    <row r="1120" spans="2:3" ht="12.75">
      <c r="B1120" s="49"/>
      <c r="C1120" s="52"/>
    </row>
    <row r="1121" spans="2:3" ht="12.75">
      <c r="B1121" s="49"/>
      <c r="C1121" s="52"/>
    </row>
    <row r="1122" spans="2:3" ht="12.75">
      <c r="B1122" s="49"/>
      <c r="C1122" s="52"/>
    </row>
    <row r="1123" spans="2:3" ht="12.75">
      <c r="B1123" s="49"/>
      <c r="C1123" s="52"/>
    </row>
    <row r="1124" spans="2:3" ht="12.75">
      <c r="B1124" s="49"/>
      <c r="C1124" s="52"/>
    </row>
    <row r="1125" spans="2:3" ht="12.75">
      <c r="B1125" s="49"/>
      <c r="C1125" s="52"/>
    </row>
    <row r="1126" spans="2:3" ht="12.75">
      <c r="B1126" s="49"/>
      <c r="C1126" s="52"/>
    </row>
    <row r="1127" spans="2:3" ht="12.75">
      <c r="B1127" s="49"/>
      <c r="C1127" s="52"/>
    </row>
    <row r="1128" spans="2:3" ht="12.75">
      <c r="B1128" s="49"/>
      <c r="C1128" s="52"/>
    </row>
    <row r="1129" spans="2:3" ht="12.75">
      <c r="B1129" s="49"/>
      <c r="C1129" s="52"/>
    </row>
    <row r="1130" spans="2:3" ht="12.75">
      <c r="B1130" s="49"/>
      <c r="C1130" s="52"/>
    </row>
    <row r="1131" spans="2:3" ht="12.75">
      <c r="B1131" s="49"/>
      <c r="C1131" s="52"/>
    </row>
    <row r="1132" spans="2:3" ht="12.75">
      <c r="B1132" s="49"/>
      <c r="C1132" s="52"/>
    </row>
    <row r="1133" spans="2:3" ht="12.75">
      <c r="B1133" s="49"/>
      <c r="C1133" s="52"/>
    </row>
    <row r="1134" spans="2:3" ht="12.75">
      <c r="B1134" s="49"/>
      <c r="C1134" s="52"/>
    </row>
    <row r="1135" spans="2:3" ht="12.75">
      <c r="B1135" s="49"/>
      <c r="C1135" s="52"/>
    </row>
    <row r="1136" spans="2:3" ht="12.75">
      <c r="B1136" s="49"/>
      <c r="C1136" s="52"/>
    </row>
    <row r="1137" spans="2:3" ht="12.75">
      <c r="B1137" s="49"/>
      <c r="C1137" s="52"/>
    </row>
    <row r="1138" spans="2:3" ht="12.75">
      <c r="B1138" s="49"/>
      <c r="C1138" s="52"/>
    </row>
    <row r="1139" spans="2:3" ht="12.75">
      <c r="B1139" s="49"/>
      <c r="C1139" s="52"/>
    </row>
  </sheetData>
  <mergeCells count="16">
    <mergeCell ref="M1:M4"/>
    <mergeCell ref="J1:L1"/>
    <mergeCell ref="F2:F4"/>
    <mergeCell ref="H2:H4"/>
    <mergeCell ref="J2:J4"/>
    <mergeCell ref="L2:L4"/>
    <mergeCell ref="K3:K4"/>
    <mergeCell ref="G3:G4"/>
    <mergeCell ref="A547:B547"/>
    <mergeCell ref="E1:E4"/>
    <mergeCell ref="F1:H1"/>
    <mergeCell ref="I1:I4"/>
    <mergeCell ref="A1:A4"/>
    <mergeCell ref="B1:B4"/>
    <mergeCell ref="C1:C4"/>
    <mergeCell ref="D1:D4"/>
  </mergeCells>
  <printOptions gridLines="1" horizontalCentered="1"/>
  <pageMargins left="0.1968503937007874" right="0.1968503937007874" top="0.87" bottom="0.7086614173228347" header="0.5905511811023623" footer="0.35433070866141736"/>
  <pageSetup horizontalDpi="300" verticalDpi="300" orientation="landscape" paperSize="9" scale="75" r:id="rId1"/>
  <headerFooter alignWithMargins="0">
    <oddHeader>&amp;C&amp;"Arial CE,Pogrubiony"&amp;12Wykonanie wydatków budżetu miasta Opola za I półrocze 2004 roku&amp;R&amp;11Załącznik Nr 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86"/>
  <sheetViews>
    <sheetView workbookViewId="0" topLeftCell="A1">
      <selection activeCell="A1" sqref="A1"/>
    </sheetView>
  </sheetViews>
  <sheetFormatPr defaultColWidth="9.00390625" defaultRowHeight="12.75"/>
  <cols>
    <col min="1" max="1" width="5.625" style="8" customWidth="1"/>
    <col min="2" max="2" width="39.875" style="8" customWidth="1"/>
    <col min="3" max="5" width="13.875" style="8" customWidth="1"/>
    <col min="6" max="6" width="7.25390625" style="8" bestFit="1" customWidth="1"/>
    <col min="7" max="16384" width="9.125" style="8" customWidth="1"/>
  </cols>
  <sheetData>
    <row r="1" spans="1:6" s="14" customFormat="1" ht="77.25" customHeight="1">
      <c r="A1" s="181" t="s">
        <v>525</v>
      </c>
      <c r="B1" s="181" t="s">
        <v>526</v>
      </c>
      <c r="C1" s="79" t="s">
        <v>188</v>
      </c>
      <c r="D1" s="154" t="s">
        <v>500</v>
      </c>
      <c r="E1" s="182" t="s">
        <v>501</v>
      </c>
      <c r="F1" s="143" t="s">
        <v>502</v>
      </c>
    </row>
    <row r="2" spans="1:6" s="4" customFormat="1" ht="11.25" customHeight="1">
      <c r="A2" s="3">
        <v>1</v>
      </c>
      <c r="B2" s="3">
        <v>2</v>
      </c>
      <c r="C2" s="3">
        <v>3</v>
      </c>
      <c r="D2" s="155">
        <v>4</v>
      </c>
      <c r="E2" s="159">
        <v>5</v>
      </c>
      <c r="F2" s="157">
        <v>6</v>
      </c>
    </row>
    <row r="3" spans="1:6" s="14" customFormat="1" ht="60" customHeight="1">
      <c r="A3" s="17"/>
      <c r="B3" s="19" t="s">
        <v>564</v>
      </c>
      <c r="C3" s="21">
        <f>C4+C5</f>
        <v>31654237</v>
      </c>
      <c r="D3" s="132">
        <f>D4+D5</f>
        <v>35550002</v>
      </c>
      <c r="E3" s="184">
        <f>E4+E5</f>
        <v>9008852</v>
      </c>
      <c r="F3" s="183">
        <f>E3/D3</f>
        <v>0.2534135441117556</v>
      </c>
    </row>
    <row r="4" spans="1:6" s="14" customFormat="1" ht="27.75" customHeight="1">
      <c r="A4" s="5">
        <v>952</v>
      </c>
      <c r="B4" s="20" t="s">
        <v>513</v>
      </c>
      <c r="C4" s="7">
        <v>27000000</v>
      </c>
      <c r="D4" s="71">
        <v>26541150</v>
      </c>
      <c r="E4" s="162"/>
      <c r="F4" s="161">
        <f>E4/D4</f>
        <v>0</v>
      </c>
    </row>
    <row r="5" spans="1:6" s="14" customFormat="1" ht="27.75" customHeight="1" thickBot="1">
      <c r="A5" s="55">
        <v>955</v>
      </c>
      <c r="B5" s="180" t="s">
        <v>375</v>
      </c>
      <c r="C5" s="82">
        <v>4654237</v>
      </c>
      <c r="D5" s="73">
        <v>9008852</v>
      </c>
      <c r="E5" s="160">
        <v>9008852</v>
      </c>
      <c r="F5" s="158">
        <f>E5/D5</f>
        <v>1</v>
      </c>
    </row>
    <row r="6" spans="1:6" ht="12.75">
      <c r="A6" s="24"/>
      <c r="B6" s="48"/>
      <c r="C6" s="48"/>
      <c r="D6" s="48"/>
      <c r="E6" s="48"/>
      <c r="F6" s="48"/>
    </row>
    <row r="7" spans="1:6" ht="12.75">
      <c r="A7" s="24"/>
      <c r="B7" s="48"/>
      <c r="C7" s="48"/>
      <c r="D7" s="48"/>
      <c r="E7" s="48"/>
      <c r="F7" s="48"/>
    </row>
    <row r="8" spans="1:6" ht="12.75">
      <c r="A8" s="24"/>
      <c r="B8" s="48"/>
      <c r="C8" s="48"/>
      <c r="D8" s="48"/>
      <c r="E8" s="48"/>
      <c r="F8" s="48"/>
    </row>
    <row r="9" spans="1:6" ht="12.75">
      <c r="A9" s="24"/>
      <c r="B9" s="48"/>
      <c r="C9" s="48"/>
      <c r="D9" s="48"/>
      <c r="E9" s="48"/>
      <c r="F9" s="48"/>
    </row>
    <row r="10" spans="1:6" ht="12.75">
      <c r="A10" s="24"/>
      <c r="B10" s="48"/>
      <c r="C10" s="48"/>
      <c r="D10" s="48"/>
      <c r="E10" s="48"/>
      <c r="F10" s="48"/>
    </row>
    <row r="11" spans="1:6" ht="12.75">
      <c r="A11" s="24"/>
      <c r="B11" s="48"/>
      <c r="C11" s="48"/>
      <c r="D11" s="48"/>
      <c r="E11" s="48"/>
      <c r="F11" s="48"/>
    </row>
    <row r="12" spans="1:6" ht="12.75">
      <c r="A12" s="24"/>
      <c r="B12" s="48"/>
      <c r="C12" s="48"/>
      <c r="D12" s="48"/>
      <c r="E12" s="48"/>
      <c r="F12" s="48"/>
    </row>
    <row r="13" spans="1:6" ht="12.75">
      <c r="A13" s="24"/>
      <c r="B13" s="48"/>
      <c r="C13" s="48"/>
      <c r="D13" s="48"/>
      <c r="E13" s="48"/>
      <c r="F13" s="48"/>
    </row>
    <row r="14" spans="1:6" ht="12.75">
      <c r="A14" s="24"/>
      <c r="B14" s="48"/>
      <c r="C14" s="48"/>
      <c r="D14" s="48"/>
      <c r="E14" s="48"/>
      <c r="F14" s="48"/>
    </row>
    <row r="15" spans="1:6" ht="12.75">
      <c r="A15" s="24"/>
      <c r="B15" s="48"/>
      <c r="C15" s="48"/>
      <c r="D15" s="48"/>
      <c r="E15" s="48"/>
      <c r="F15" s="48"/>
    </row>
    <row r="16" spans="1:6" ht="12.75">
      <c r="A16" s="24"/>
      <c r="B16" s="48"/>
      <c r="C16" s="48"/>
      <c r="D16" s="48"/>
      <c r="E16" s="48"/>
      <c r="F16" s="48"/>
    </row>
    <row r="17" spans="1:6" ht="12.75">
      <c r="A17" s="24"/>
      <c r="B17" s="48"/>
      <c r="C17" s="48"/>
      <c r="D17" s="48"/>
      <c r="E17" s="48"/>
      <c r="F17" s="48"/>
    </row>
    <row r="18" spans="1:6" ht="12.75">
      <c r="A18" s="24"/>
      <c r="B18" s="48"/>
      <c r="C18" s="48"/>
      <c r="D18" s="48"/>
      <c r="E18" s="48"/>
      <c r="F18" s="48"/>
    </row>
    <row r="19" spans="1:6" ht="12.75">
      <c r="A19" s="24"/>
      <c r="B19" s="48"/>
      <c r="C19" s="48"/>
      <c r="D19" s="48"/>
      <c r="E19" s="48"/>
      <c r="F19" s="48"/>
    </row>
    <row r="20" spans="1:6" ht="12.75">
      <c r="A20" s="24"/>
      <c r="B20" s="48"/>
      <c r="C20" s="48"/>
      <c r="D20" s="48"/>
      <c r="E20" s="48"/>
      <c r="F20" s="48"/>
    </row>
    <row r="21" spans="1:6" ht="12.75">
      <c r="A21" s="24"/>
      <c r="B21" s="48"/>
      <c r="C21" s="48"/>
      <c r="D21" s="48"/>
      <c r="E21" s="48"/>
      <c r="F21" s="48"/>
    </row>
    <row r="22" spans="1:6" ht="12.75">
      <c r="A22" s="24"/>
      <c r="B22" s="48"/>
      <c r="C22" s="48"/>
      <c r="D22" s="48"/>
      <c r="E22" s="48"/>
      <c r="F22" s="48"/>
    </row>
    <row r="23" spans="1:6" ht="12.75">
      <c r="A23" s="24"/>
      <c r="B23" s="48"/>
      <c r="C23" s="48"/>
      <c r="D23" s="48"/>
      <c r="E23" s="48"/>
      <c r="F23" s="48"/>
    </row>
    <row r="24" spans="1:6" ht="12.75">
      <c r="A24" s="24"/>
      <c r="B24" s="48"/>
      <c r="C24" s="48"/>
      <c r="D24" s="48"/>
      <c r="E24" s="48"/>
      <c r="F24" s="48"/>
    </row>
    <row r="25" spans="1:6" ht="12.75">
      <c r="A25" s="24"/>
      <c r="B25" s="48"/>
      <c r="C25" s="48"/>
      <c r="D25" s="48"/>
      <c r="E25" s="48"/>
      <c r="F25" s="48"/>
    </row>
    <row r="26" spans="1:6" ht="12.75">
      <c r="A26" s="24"/>
      <c r="B26" s="48"/>
      <c r="C26" s="48"/>
      <c r="D26" s="48"/>
      <c r="E26" s="48"/>
      <c r="F26" s="48"/>
    </row>
    <row r="27" spans="1:6" ht="12.75">
      <c r="A27" s="24"/>
      <c r="B27" s="48"/>
      <c r="C27" s="48"/>
      <c r="D27" s="48"/>
      <c r="E27" s="48"/>
      <c r="F27" s="48"/>
    </row>
    <row r="28" spans="1:6" ht="12.75">
      <c r="A28" s="24"/>
      <c r="B28" s="48"/>
      <c r="C28" s="48"/>
      <c r="D28" s="48"/>
      <c r="E28" s="48"/>
      <c r="F28" s="48"/>
    </row>
    <row r="29" spans="1:6" ht="12.75">
      <c r="A29" s="24"/>
      <c r="B29" s="48"/>
      <c r="C29" s="48"/>
      <c r="D29" s="48"/>
      <c r="E29" s="48"/>
      <c r="F29" s="48"/>
    </row>
    <row r="30" spans="1:6" ht="12.75">
      <c r="A30" s="24"/>
      <c r="B30" s="48"/>
      <c r="C30" s="48"/>
      <c r="D30" s="48"/>
      <c r="E30" s="48"/>
      <c r="F30" s="48"/>
    </row>
    <row r="31" spans="1:6" ht="12.75">
      <c r="A31" s="24"/>
      <c r="B31" s="48"/>
      <c r="C31" s="48"/>
      <c r="D31" s="48"/>
      <c r="E31" s="48"/>
      <c r="F31" s="48"/>
    </row>
    <row r="32" spans="1:6" ht="12.75">
      <c r="A32" s="24"/>
      <c r="B32" s="48"/>
      <c r="C32" s="48"/>
      <c r="D32" s="48"/>
      <c r="E32" s="48"/>
      <c r="F32" s="48"/>
    </row>
    <row r="33" spans="1:6" ht="12.75">
      <c r="A33" s="24"/>
      <c r="B33" s="48"/>
      <c r="C33" s="48"/>
      <c r="D33" s="48"/>
      <c r="E33" s="48"/>
      <c r="F33" s="48"/>
    </row>
    <row r="34" spans="1:6" ht="12.75">
      <c r="A34" s="24"/>
      <c r="B34" s="48"/>
      <c r="C34" s="48"/>
      <c r="D34" s="48"/>
      <c r="E34" s="48"/>
      <c r="F34" s="48"/>
    </row>
    <row r="35" spans="1:6" ht="12.75">
      <c r="A35" s="24"/>
      <c r="B35" s="48"/>
      <c r="C35" s="48"/>
      <c r="D35" s="48"/>
      <c r="E35" s="48"/>
      <c r="F35" s="48"/>
    </row>
    <row r="36" spans="1:6" ht="12.75">
      <c r="A36" s="24"/>
      <c r="B36" s="48"/>
      <c r="C36" s="48"/>
      <c r="D36" s="48"/>
      <c r="E36" s="48"/>
      <c r="F36" s="48"/>
    </row>
    <row r="37" spans="1:6" ht="12.75">
      <c r="A37" s="24"/>
      <c r="B37" s="48"/>
      <c r="C37" s="48"/>
      <c r="D37" s="48"/>
      <c r="E37" s="48"/>
      <c r="F37" s="48"/>
    </row>
    <row r="38" spans="1:6" ht="12.75">
      <c r="A38" s="24"/>
      <c r="B38" s="48"/>
      <c r="C38" s="48"/>
      <c r="D38" s="48"/>
      <c r="E38" s="48"/>
      <c r="F38" s="48"/>
    </row>
    <row r="39" spans="1:6" ht="12.75">
      <c r="A39" s="24"/>
      <c r="B39" s="48"/>
      <c r="C39" s="48"/>
      <c r="D39" s="48"/>
      <c r="E39" s="48"/>
      <c r="F39" s="48"/>
    </row>
    <row r="40" spans="1:6" ht="12.75">
      <c r="A40" s="24"/>
      <c r="B40" s="48"/>
      <c r="C40" s="48"/>
      <c r="D40" s="48"/>
      <c r="E40" s="48"/>
      <c r="F40" s="48"/>
    </row>
    <row r="41" spans="1:6" ht="12.75">
      <c r="A41" s="24"/>
      <c r="B41" s="48"/>
      <c r="C41" s="48"/>
      <c r="D41" s="48"/>
      <c r="E41" s="48"/>
      <c r="F41" s="48"/>
    </row>
    <row r="42" spans="1:6" ht="12.75">
      <c r="A42" s="24"/>
      <c r="B42" s="48"/>
      <c r="C42" s="48"/>
      <c r="D42" s="48"/>
      <c r="E42" s="48"/>
      <c r="F42" s="48"/>
    </row>
    <row r="43" spans="1:6" ht="12.75">
      <c r="A43" s="24"/>
      <c r="B43" s="48"/>
      <c r="C43" s="48"/>
      <c r="D43" s="48"/>
      <c r="E43" s="48"/>
      <c r="F43" s="48"/>
    </row>
    <row r="44" spans="1:6" ht="12.75">
      <c r="A44" s="24"/>
      <c r="B44" s="48"/>
      <c r="C44" s="48"/>
      <c r="D44" s="48"/>
      <c r="E44" s="48"/>
      <c r="F44" s="48"/>
    </row>
    <row r="45" spans="1:6" ht="12.75">
      <c r="A45" s="24"/>
      <c r="B45" s="48"/>
      <c r="C45" s="48"/>
      <c r="D45" s="48"/>
      <c r="E45" s="48"/>
      <c r="F45" s="48"/>
    </row>
    <row r="46" spans="1:6" ht="12.75">
      <c r="A46" s="24"/>
      <c r="B46" s="48"/>
      <c r="C46" s="48"/>
      <c r="D46" s="48"/>
      <c r="E46" s="48"/>
      <c r="F46" s="48"/>
    </row>
    <row r="47" spans="1:6" ht="12.75">
      <c r="A47" s="24"/>
      <c r="B47" s="48"/>
      <c r="C47" s="48"/>
      <c r="D47" s="48"/>
      <c r="E47" s="48"/>
      <c r="F47" s="48"/>
    </row>
    <row r="48" spans="1:6" ht="12.75">
      <c r="A48" s="24"/>
      <c r="B48" s="48"/>
      <c r="C48" s="48"/>
      <c r="D48" s="48"/>
      <c r="E48" s="48"/>
      <c r="F48" s="48"/>
    </row>
    <row r="49" spans="1:6" ht="12.75">
      <c r="A49" s="24"/>
      <c r="B49" s="48"/>
      <c r="C49" s="48"/>
      <c r="D49" s="48"/>
      <c r="E49" s="48"/>
      <c r="F49" s="48"/>
    </row>
    <row r="50" spans="1:6" ht="12.75">
      <c r="A50" s="24"/>
      <c r="B50" s="48"/>
      <c r="C50" s="48"/>
      <c r="D50" s="48"/>
      <c r="E50" s="48"/>
      <c r="F50" s="48"/>
    </row>
    <row r="51" spans="1:6" ht="12.75">
      <c r="A51" s="30"/>
      <c r="B51" s="48"/>
      <c r="C51" s="48"/>
      <c r="D51" s="48"/>
      <c r="E51" s="48"/>
      <c r="F51" s="48"/>
    </row>
    <row r="52" spans="1:6" ht="12.75">
      <c r="A52" s="30"/>
      <c r="B52" s="48"/>
      <c r="C52" s="48"/>
      <c r="D52" s="48"/>
      <c r="E52" s="48"/>
      <c r="F52" s="48"/>
    </row>
    <row r="53" spans="1:6" ht="12.75">
      <c r="A53" s="30"/>
      <c r="B53" s="48"/>
      <c r="C53" s="48"/>
      <c r="D53" s="48"/>
      <c r="E53" s="48"/>
      <c r="F53" s="48"/>
    </row>
    <row r="54" spans="1:6" ht="12.75">
      <c r="A54" s="30"/>
      <c r="B54" s="48"/>
      <c r="C54" s="48"/>
      <c r="D54" s="48"/>
      <c r="E54" s="48"/>
      <c r="F54" s="48"/>
    </row>
    <row r="55" spans="1:6" ht="12.75">
      <c r="A55" s="30"/>
      <c r="B55" s="48"/>
      <c r="C55" s="48"/>
      <c r="D55" s="48"/>
      <c r="E55" s="48"/>
      <c r="F55" s="48"/>
    </row>
    <row r="56" spans="1:6" ht="12.75">
      <c r="A56" s="30"/>
      <c r="B56" s="48"/>
      <c r="C56" s="48"/>
      <c r="D56" s="48"/>
      <c r="E56" s="48"/>
      <c r="F56" s="48"/>
    </row>
    <row r="57" spans="1:6" ht="12.75">
      <c r="A57" s="30"/>
      <c r="B57" s="48"/>
      <c r="C57" s="48"/>
      <c r="D57" s="48"/>
      <c r="E57" s="48"/>
      <c r="F57" s="48"/>
    </row>
    <row r="58" spans="1:6" ht="12.75">
      <c r="A58" s="30"/>
      <c r="B58" s="48"/>
      <c r="C58" s="48"/>
      <c r="D58" s="48"/>
      <c r="E58" s="48"/>
      <c r="F58" s="48"/>
    </row>
    <row r="59" spans="1:6" ht="12.75">
      <c r="A59" s="30"/>
      <c r="B59" s="48"/>
      <c r="C59" s="48"/>
      <c r="D59" s="48"/>
      <c r="E59" s="48"/>
      <c r="F59" s="48"/>
    </row>
    <row r="60" spans="1:6" ht="12.75">
      <c r="A60" s="30"/>
      <c r="B60" s="48"/>
      <c r="C60" s="48"/>
      <c r="D60" s="48"/>
      <c r="E60" s="48"/>
      <c r="F60" s="48"/>
    </row>
    <row r="61" spans="1:6" ht="12.75">
      <c r="A61" s="30"/>
      <c r="B61" s="48"/>
      <c r="C61" s="48"/>
      <c r="D61" s="48"/>
      <c r="E61" s="48"/>
      <c r="F61" s="48"/>
    </row>
    <row r="62" spans="1:6" ht="12.75">
      <c r="A62" s="30"/>
      <c r="B62" s="48"/>
      <c r="C62" s="48"/>
      <c r="D62" s="48"/>
      <c r="E62" s="48"/>
      <c r="F62" s="48"/>
    </row>
    <row r="63" spans="1:6" ht="12.75">
      <c r="A63" s="30"/>
      <c r="B63" s="48"/>
      <c r="C63" s="48"/>
      <c r="D63" s="48"/>
      <c r="E63" s="48"/>
      <c r="F63" s="48"/>
    </row>
    <row r="64" spans="1:6" ht="12.75">
      <c r="A64" s="30"/>
      <c r="B64" s="48"/>
      <c r="C64" s="48"/>
      <c r="D64" s="48"/>
      <c r="E64" s="48"/>
      <c r="F64" s="48"/>
    </row>
    <row r="65" spans="1:6" ht="12.75">
      <c r="A65" s="30"/>
      <c r="B65" s="48"/>
      <c r="C65" s="48"/>
      <c r="D65" s="48"/>
      <c r="E65" s="48"/>
      <c r="F65" s="48"/>
    </row>
    <row r="66" spans="1:6" ht="12.75">
      <c r="A66" s="30"/>
      <c r="B66" s="48"/>
      <c r="C66" s="48"/>
      <c r="D66" s="48"/>
      <c r="E66" s="48"/>
      <c r="F66" s="48"/>
    </row>
    <row r="67" spans="1:6" ht="12.75">
      <c r="A67" s="30"/>
      <c r="B67" s="48"/>
      <c r="C67" s="48"/>
      <c r="D67" s="48"/>
      <c r="E67" s="48"/>
      <c r="F67" s="48"/>
    </row>
    <row r="68" spans="1:6" ht="12.75">
      <c r="A68" s="30"/>
      <c r="B68" s="48"/>
      <c r="C68" s="48"/>
      <c r="D68" s="48"/>
      <c r="E68" s="48"/>
      <c r="F68" s="48"/>
    </row>
    <row r="69" spans="1:6" ht="12.75">
      <c r="A69" s="30"/>
      <c r="B69" s="48"/>
      <c r="C69" s="48"/>
      <c r="D69" s="48"/>
      <c r="E69" s="48"/>
      <c r="F69" s="48"/>
    </row>
    <row r="70" spans="1:6" ht="12.75">
      <c r="A70" s="30"/>
      <c r="B70" s="48"/>
      <c r="C70" s="48"/>
      <c r="D70" s="48"/>
      <c r="E70" s="48"/>
      <c r="F70" s="48"/>
    </row>
    <row r="71" spans="1:6" ht="12.75">
      <c r="A71" s="30"/>
      <c r="B71" s="48"/>
      <c r="C71" s="48"/>
      <c r="D71" s="48"/>
      <c r="E71" s="48"/>
      <c r="F71" s="48"/>
    </row>
    <row r="72" spans="1:6" ht="12.75">
      <c r="A72" s="30"/>
      <c r="B72" s="48"/>
      <c r="C72" s="48"/>
      <c r="D72" s="48"/>
      <c r="E72" s="48"/>
      <c r="F72" s="48"/>
    </row>
    <row r="73" spans="1:6" ht="12.75">
      <c r="A73" s="30"/>
      <c r="B73" s="48"/>
      <c r="C73" s="48"/>
      <c r="D73" s="48"/>
      <c r="E73" s="48"/>
      <c r="F73" s="48"/>
    </row>
    <row r="74" spans="1:6" ht="12.75">
      <c r="A74" s="30"/>
      <c r="B74" s="48"/>
      <c r="C74" s="48"/>
      <c r="D74" s="48"/>
      <c r="E74" s="48"/>
      <c r="F74" s="48"/>
    </row>
    <row r="75" spans="1:6" ht="12.75">
      <c r="A75" s="30"/>
      <c r="B75" s="48"/>
      <c r="C75" s="48"/>
      <c r="D75" s="48"/>
      <c r="E75" s="48"/>
      <c r="F75" s="48"/>
    </row>
    <row r="76" spans="1:6" ht="12.75">
      <c r="A76" s="30"/>
      <c r="B76" s="48"/>
      <c r="C76" s="48"/>
      <c r="D76" s="48"/>
      <c r="E76" s="48"/>
      <c r="F76" s="48"/>
    </row>
    <row r="77" spans="1:6" ht="12.75">
      <c r="A77" s="30"/>
      <c r="B77" s="48"/>
      <c r="C77" s="48"/>
      <c r="D77" s="48"/>
      <c r="E77" s="48"/>
      <c r="F77" s="48"/>
    </row>
    <row r="78" spans="1:6" ht="12.75">
      <c r="A78" s="30"/>
      <c r="B78" s="48"/>
      <c r="C78" s="48"/>
      <c r="D78" s="48"/>
      <c r="E78" s="48"/>
      <c r="F78" s="48"/>
    </row>
    <row r="79" spans="1:6" ht="12.75">
      <c r="A79" s="30"/>
      <c r="B79" s="48"/>
      <c r="C79" s="48"/>
      <c r="D79" s="48"/>
      <c r="E79" s="48"/>
      <c r="F79" s="48"/>
    </row>
    <row r="80" spans="1:6" ht="12.75">
      <c r="A80" s="30"/>
      <c r="B80" s="48"/>
      <c r="C80" s="48"/>
      <c r="D80" s="48"/>
      <c r="E80" s="48"/>
      <c r="F80" s="48"/>
    </row>
    <row r="81" spans="1:6" ht="12.75">
      <c r="A81" s="30"/>
      <c r="B81" s="48"/>
      <c r="C81" s="48"/>
      <c r="D81" s="48"/>
      <c r="E81" s="48"/>
      <c r="F81" s="48"/>
    </row>
    <row r="82" spans="1:6" ht="12.75">
      <c r="A82" s="30"/>
      <c r="B82" s="48"/>
      <c r="C82" s="48"/>
      <c r="D82" s="48"/>
      <c r="E82" s="48"/>
      <c r="F82" s="48"/>
    </row>
    <row r="83" spans="1:6" ht="12.75">
      <c r="A83" s="30"/>
      <c r="B83" s="48"/>
      <c r="C83" s="48"/>
      <c r="D83" s="48"/>
      <c r="E83" s="48"/>
      <c r="F83" s="48"/>
    </row>
    <row r="84" spans="1:6" ht="12.75">
      <c r="A84" s="30"/>
      <c r="B84" s="48"/>
      <c r="C84" s="48"/>
      <c r="D84" s="48"/>
      <c r="E84" s="48"/>
      <c r="F84" s="48"/>
    </row>
    <row r="85" spans="1:6" ht="12.75">
      <c r="A85" s="30"/>
      <c r="B85" s="48"/>
      <c r="C85" s="48"/>
      <c r="D85" s="48"/>
      <c r="E85" s="48"/>
      <c r="F85" s="48"/>
    </row>
    <row r="86" spans="1:6" ht="12.75">
      <c r="A86" s="30"/>
      <c r="B86" s="48"/>
      <c r="C86" s="48"/>
      <c r="D86" s="48"/>
      <c r="E86" s="48"/>
      <c r="F86" s="48"/>
    </row>
    <row r="87" spans="1:6" ht="12.75">
      <c r="A87" s="30"/>
      <c r="B87" s="48"/>
      <c r="C87" s="48"/>
      <c r="D87" s="48"/>
      <c r="E87" s="48"/>
      <c r="F87" s="48"/>
    </row>
    <row r="88" spans="1:6" ht="12.75">
      <c r="A88" s="30"/>
      <c r="B88" s="48"/>
      <c r="C88" s="48"/>
      <c r="D88" s="48"/>
      <c r="E88" s="48"/>
      <c r="F88" s="48"/>
    </row>
    <row r="89" spans="1:6" ht="12.75">
      <c r="A89" s="30"/>
      <c r="B89" s="48"/>
      <c r="C89" s="48"/>
      <c r="D89" s="48"/>
      <c r="E89" s="48"/>
      <c r="F89" s="48"/>
    </row>
    <row r="90" spans="1:6" ht="12.75">
      <c r="A90" s="30"/>
      <c r="B90" s="48"/>
      <c r="C90" s="48"/>
      <c r="D90" s="48"/>
      <c r="E90" s="48"/>
      <c r="F90" s="48"/>
    </row>
    <row r="91" spans="1:6" ht="12.75">
      <c r="A91" s="30"/>
      <c r="B91" s="48"/>
      <c r="C91" s="48"/>
      <c r="D91" s="48"/>
      <c r="E91" s="48"/>
      <c r="F91" s="48"/>
    </row>
    <row r="92" spans="1:6" ht="12.75">
      <c r="A92" s="30"/>
      <c r="B92" s="48"/>
      <c r="C92" s="48"/>
      <c r="D92" s="48"/>
      <c r="E92" s="48"/>
      <c r="F92" s="48"/>
    </row>
    <row r="93" spans="1:6" ht="12.75">
      <c r="A93" s="30"/>
      <c r="B93" s="48"/>
      <c r="C93" s="48"/>
      <c r="D93" s="48"/>
      <c r="E93" s="48"/>
      <c r="F93" s="48"/>
    </row>
    <row r="94" spans="1:6" ht="12.75">
      <c r="A94" s="30"/>
      <c r="B94" s="48"/>
      <c r="C94" s="48"/>
      <c r="D94" s="48"/>
      <c r="E94" s="48"/>
      <c r="F94" s="48"/>
    </row>
    <row r="95" spans="1:6" ht="12.75">
      <c r="A95" s="30"/>
      <c r="B95" s="48"/>
      <c r="C95" s="48"/>
      <c r="D95" s="48"/>
      <c r="E95" s="48"/>
      <c r="F95" s="48"/>
    </row>
    <row r="96" spans="1:6" ht="12.75">
      <c r="A96" s="30"/>
      <c r="B96" s="48"/>
      <c r="C96" s="48"/>
      <c r="D96" s="48"/>
      <c r="E96" s="48"/>
      <c r="F96" s="48"/>
    </row>
    <row r="97" spans="1:6" ht="12.75">
      <c r="A97" s="30"/>
      <c r="B97" s="48"/>
      <c r="C97" s="48"/>
      <c r="D97" s="48"/>
      <c r="E97" s="48"/>
      <c r="F97" s="48"/>
    </row>
    <row r="98" spans="1:6" ht="12.75">
      <c r="A98" s="30"/>
      <c r="B98" s="48"/>
      <c r="C98" s="48"/>
      <c r="D98" s="48"/>
      <c r="E98" s="48"/>
      <c r="F98" s="48"/>
    </row>
    <row r="99" spans="1:6" ht="12.75">
      <c r="A99" s="30"/>
      <c r="B99" s="48"/>
      <c r="C99" s="48"/>
      <c r="D99" s="48"/>
      <c r="E99" s="48"/>
      <c r="F99" s="48"/>
    </row>
    <row r="100" spans="1:6" ht="12.75">
      <c r="A100" s="30"/>
      <c r="B100" s="48"/>
      <c r="C100" s="48"/>
      <c r="D100" s="48"/>
      <c r="E100" s="48"/>
      <c r="F100" s="48"/>
    </row>
    <row r="101" spans="1:6" ht="12.75">
      <c r="A101" s="30"/>
      <c r="B101" s="48"/>
      <c r="C101" s="48"/>
      <c r="D101" s="48"/>
      <c r="E101" s="48"/>
      <c r="F101" s="48"/>
    </row>
    <row r="102" spans="1:6" ht="12.75">
      <c r="A102" s="30"/>
      <c r="B102" s="48"/>
      <c r="C102" s="48"/>
      <c r="D102" s="48"/>
      <c r="E102" s="48"/>
      <c r="F102" s="48"/>
    </row>
    <row r="103" spans="1:6" ht="12.75">
      <c r="A103" s="30"/>
      <c r="B103" s="48"/>
      <c r="C103" s="48"/>
      <c r="D103" s="48"/>
      <c r="E103" s="48"/>
      <c r="F103" s="48"/>
    </row>
    <row r="104" spans="1:6" ht="12.75">
      <c r="A104" s="30"/>
      <c r="B104" s="48"/>
      <c r="C104" s="48"/>
      <c r="D104" s="48"/>
      <c r="E104" s="48"/>
      <c r="F104" s="48"/>
    </row>
    <row r="105" spans="1:6" ht="12.75">
      <c r="A105" s="30"/>
      <c r="B105" s="48"/>
      <c r="C105" s="48"/>
      <c r="D105" s="48"/>
      <c r="E105" s="48"/>
      <c r="F105" s="48"/>
    </row>
    <row r="106" spans="1:6" ht="12.75">
      <c r="A106" s="30"/>
      <c r="B106" s="48"/>
      <c r="C106" s="48"/>
      <c r="D106" s="48"/>
      <c r="E106" s="48"/>
      <c r="F106" s="48"/>
    </row>
    <row r="107" spans="1:6" ht="12.75">
      <c r="A107" s="30"/>
      <c r="B107" s="48"/>
      <c r="C107" s="48"/>
      <c r="D107" s="48"/>
      <c r="E107" s="48"/>
      <c r="F107" s="48"/>
    </row>
    <row r="108" spans="1:6" ht="12.75">
      <c r="A108" s="30"/>
      <c r="B108" s="48"/>
      <c r="C108" s="48"/>
      <c r="D108" s="48"/>
      <c r="E108" s="48"/>
      <c r="F108" s="48"/>
    </row>
    <row r="109" spans="1:6" ht="12.75">
      <c r="A109" s="30"/>
      <c r="B109" s="48"/>
      <c r="C109" s="48"/>
      <c r="D109" s="48"/>
      <c r="E109" s="48"/>
      <c r="F109" s="48"/>
    </row>
    <row r="110" spans="1:6" ht="12.75">
      <c r="A110" s="30"/>
      <c r="B110" s="48"/>
      <c r="C110" s="48"/>
      <c r="D110" s="48"/>
      <c r="E110" s="48"/>
      <c r="F110" s="48"/>
    </row>
    <row r="111" spans="1:6" ht="12.75">
      <c r="A111" s="30"/>
      <c r="B111" s="48"/>
      <c r="C111" s="48"/>
      <c r="D111" s="48"/>
      <c r="E111" s="48"/>
      <c r="F111" s="48"/>
    </row>
    <row r="112" spans="1:6" ht="12.75">
      <c r="A112" s="30"/>
      <c r="B112" s="48"/>
      <c r="C112" s="48"/>
      <c r="D112" s="48"/>
      <c r="E112" s="48"/>
      <c r="F112" s="48"/>
    </row>
    <row r="113" spans="1:6" ht="12.75">
      <c r="A113" s="30"/>
      <c r="B113" s="48"/>
      <c r="C113" s="48"/>
      <c r="D113" s="48"/>
      <c r="E113" s="48"/>
      <c r="F113" s="48"/>
    </row>
    <row r="114" spans="1:6" ht="12.75">
      <c r="A114" s="30"/>
      <c r="B114" s="48"/>
      <c r="C114" s="48"/>
      <c r="D114" s="48"/>
      <c r="E114" s="48"/>
      <c r="F114" s="48"/>
    </row>
    <row r="115" spans="1:6" ht="12.75">
      <c r="A115" s="30"/>
      <c r="B115" s="48"/>
      <c r="C115" s="48"/>
      <c r="D115" s="48"/>
      <c r="E115" s="48"/>
      <c r="F115" s="48"/>
    </row>
    <row r="116" spans="1:6" ht="12.75">
      <c r="A116" s="30"/>
      <c r="B116" s="48"/>
      <c r="C116" s="48"/>
      <c r="D116" s="48"/>
      <c r="E116" s="48"/>
      <c r="F116" s="48"/>
    </row>
    <row r="117" spans="1:6" ht="12.75">
      <c r="A117" s="30"/>
      <c r="B117" s="48"/>
      <c r="C117" s="48"/>
      <c r="D117" s="48"/>
      <c r="E117" s="48"/>
      <c r="F117" s="48"/>
    </row>
    <row r="118" spans="1:6" ht="12.75">
      <c r="A118" s="30"/>
      <c r="B118" s="48"/>
      <c r="C118" s="48"/>
      <c r="D118" s="48"/>
      <c r="E118" s="48"/>
      <c r="F118" s="48"/>
    </row>
    <row r="119" spans="1:6" ht="12.75">
      <c r="A119" s="30"/>
      <c r="B119" s="48"/>
      <c r="C119" s="48"/>
      <c r="D119" s="48"/>
      <c r="E119" s="48"/>
      <c r="F119" s="48"/>
    </row>
    <row r="120" spans="1:6" ht="12.75">
      <c r="A120" s="30"/>
      <c r="B120" s="48"/>
      <c r="C120" s="48"/>
      <c r="D120" s="48"/>
      <c r="E120" s="48"/>
      <c r="F120" s="48"/>
    </row>
    <row r="121" spans="1:6" ht="12.75">
      <c r="A121" s="30"/>
      <c r="B121" s="48"/>
      <c r="C121" s="48"/>
      <c r="D121" s="48"/>
      <c r="E121" s="48"/>
      <c r="F121" s="48"/>
    </row>
    <row r="122" spans="1:6" ht="12.75">
      <c r="A122" s="30"/>
      <c r="B122" s="48"/>
      <c r="C122" s="48"/>
      <c r="D122" s="48"/>
      <c r="E122" s="48"/>
      <c r="F122" s="48"/>
    </row>
    <row r="123" spans="1:6" ht="12.75">
      <c r="A123" s="30"/>
      <c r="B123" s="48"/>
      <c r="C123" s="48"/>
      <c r="D123" s="48"/>
      <c r="E123" s="48"/>
      <c r="F123" s="48"/>
    </row>
    <row r="124" spans="1:6" ht="12.75">
      <c r="A124" s="30"/>
      <c r="B124" s="48"/>
      <c r="C124" s="48"/>
      <c r="D124" s="48"/>
      <c r="E124" s="48"/>
      <c r="F124" s="48"/>
    </row>
    <row r="125" spans="1:6" ht="12.75">
      <c r="A125" s="30"/>
      <c r="B125" s="48"/>
      <c r="C125" s="48"/>
      <c r="D125" s="48"/>
      <c r="E125" s="48"/>
      <c r="F125" s="48"/>
    </row>
    <row r="126" spans="1:6" ht="12.75">
      <c r="A126" s="30"/>
      <c r="B126" s="48"/>
      <c r="C126" s="48"/>
      <c r="D126" s="48"/>
      <c r="E126" s="48"/>
      <c r="F126" s="48"/>
    </row>
    <row r="127" spans="1:6" ht="12.75">
      <c r="A127" s="30"/>
      <c r="B127" s="48"/>
      <c r="C127" s="48"/>
      <c r="D127" s="48"/>
      <c r="E127" s="48"/>
      <c r="F127" s="48"/>
    </row>
    <row r="128" spans="1:6" ht="12.75">
      <c r="A128" s="30"/>
      <c r="B128" s="48"/>
      <c r="C128" s="48"/>
      <c r="D128" s="48"/>
      <c r="E128" s="48"/>
      <c r="F128" s="48"/>
    </row>
    <row r="129" spans="1:6" ht="12.75">
      <c r="A129" s="30"/>
      <c r="B129" s="48"/>
      <c r="C129" s="48"/>
      <c r="D129" s="48"/>
      <c r="E129" s="48"/>
      <c r="F129" s="48"/>
    </row>
    <row r="130" spans="1:6" ht="12.75">
      <c r="A130" s="30"/>
      <c r="B130" s="48"/>
      <c r="C130" s="48"/>
      <c r="D130" s="48"/>
      <c r="E130" s="48"/>
      <c r="F130" s="48"/>
    </row>
    <row r="131" spans="1:6" ht="12.75">
      <c r="A131" s="30"/>
      <c r="B131" s="48"/>
      <c r="C131" s="48"/>
      <c r="D131" s="48"/>
      <c r="E131" s="48"/>
      <c r="F131" s="48"/>
    </row>
    <row r="132" spans="1:6" ht="12.75">
      <c r="A132" s="30"/>
      <c r="B132" s="48"/>
      <c r="C132" s="48"/>
      <c r="D132" s="48"/>
      <c r="E132" s="48"/>
      <c r="F132" s="48"/>
    </row>
    <row r="133" spans="1:6" ht="12.75">
      <c r="A133" s="30"/>
      <c r="B133" s="48"/>
      <c r="C133" s="48"/>
      <c r="D133" s="48"/>
      <c r="E133" s="48"/>
      <c r="F133" s="48"/>
    </row>
    <row r="134" spans="1:6" ht="12.75">
      <c r="A134" s="30"/>
      <c r="B134" s="48"/>
      <c r="C134" s="48"/>
      <c r="D134" s="48"/>
      <c r="E134" s="48"/>
      <c r="F134" s="48"/>
    </row>
    <row r="135" spans="1:6" ht="12.75">
      <c r="A135" s="30"/>
      <c r="B135" s="48"/>
      <c r="C135" s="48"/>
      <c r="D135" s="48"/>
      <c r="E135" s="48"/>
      <c r="F135" s="48"/>
    </row>
    <row r="136" spans="1:6" ht="12.75">
      <c r="A136" s="30"/>
      <c r="B136" s="48"/>
      <c r="C136" s="48"/>
      <c r="D136" s="48"/>
      <c r="E136" s="48"/>
      <c r="F136" s="48"/>
    </row>
    <row r="137" spans="1:6" ht="12.75">
      <c r="A137" s="30"/>
      <c r="B137" s="48"/>
      <c r="C137" s="48"/>
      <c r="D137" s="48"/>
      <c r="E137" s="48"/>
      <c r="F137" s="48"/>
    </row>
    <row r="138" spans="1:6" ht="12.75">
      <c r="A138" s="30"/>
      <c r="B138" s="48"/>
      <c r="C138" s="48"/>
      <c r="D138" s="48"/>
      <c r="E138" s="48"/>
      <c r="F138" s="48"/>
    </row>
    <row r="139" spans="1:6" ht="12.75">
      <c r="A139" s="30"/>
      <c r="B139" s="48"/>
      <c r="C139" s="48"/>
      <c r="D139" s="48"/>
      <c r="E139" s="48"/>
      <c r="F139" s="48"/>
    </row>
    <row r="140" spans="1:6" ht="12.75">
      <c r="A140" s="30"/>
      <c r="B140" s="48"/>
      <c r="C140" s="48"/>
      <c r="D140" s="48"/>
      <c r="E140" s="48"/>
      <c r="F140" s="48"/>
    </row>
    <row r="141" spans="1:6" ht="12.75">
      <c r="A141" s="30"/>
      <c r="B141" s="48"/>
      <c r="C141" s="48"/>
      <c r="D141" s="48"/>
      <c r="E141" s="48"/>
      <c r="F141" s="48"/>
    </row>
    <row r="142" spans="1:6" ht="12.75">
      <c r="A142" s="30"/>
      <c r="B142" s="48"/>
      <c r="C142" s="48"/>
      <c r="D142" s="48"/>
      <c r="E142" s="48"/>
      <c r="F142" s="48"/>
    </row>
    <row r="143" spans="1:6" ht="12.75">
      <c r="A143" s="30"/>
      <c r="B143" s="48"/>
      <c r="C143" s="48"/>
      <c r="D143" s="48"/>
      <c r="E143" s="48"/>
      <c r="F143" s="48"/>
    </row>
    <row r="144" spans="1:6" ht="12.75">
      <c r="A144" s="30"/>
      <c r="B144" s="48"/>
      <c r="C144" s="48"/>
      <c r="D144" s="48"/>
      <c r="E144" s="48"/>
      <c r="F144" s="48"/>
    </row>
    <row r="145" spans="1:6" ht="12.75">
      <c r="A145" s="30"/>
      <c r="B145" s="48"/>
      <c r="C145" s="48"/>
      <c r="D145" s="48"/>
      <c r="E145" s="48"/>
      <c r="F145" s="48"/>
    </row>
    <row r="146" spans="1:6" ht="12.75">
      <c r="A146" s="30"/>
      <c r="B146" s="48"/>
      <c r="C146" s="48"/>
      <c r="D146" s="48"/>
      <c r="E146" s="48"/>
      <c r="F146" s="48"/>
    </row>
    <row r="147" spans="1:6" ht="12.75">
      <c r="A147" s="30"/>
      <c r="B147" s="48"/>
      <c r="C147" s="48"/>
      <c r="D147" s="48"/>
      <c r="E147" s="48"/>
      <c r="F147" s="48"/>
    </row>
    <row r="148" spans="1:6" ht="12.75">
      <c r="A148" s="30"/>
      <c r="B148" s="48"/>
      <c r="C148" s="48"/>
      <c r="D148" s="48"/>
      <c r="E148" s="48"/>
      <c r="F148" s="48"/>
    </row>
    <row r="149" spans="1:6" ht="12.75">
      <c r="A149" s="30"/>
      <c r="B149" s="48"/>
      <c r="C149" s="48"/>
      <c r="D149" s="48"/>
      <c r="E149" s="48"/>
      <c r="F149" s="48"/>
    </row>
    <row r="150" spans="1:6" ht="12.75">
      <c r="A150" s="30"/>
      <c r="B150" s="48"/>
      <c r="C150" s="48"/>
      <c r="D150" s="48"/>
      <c r="E150" s="48"/>
      <c r="F150" s="48"/>
    </row>
    <row r="151" spans="1:6" ht="12.75">
      <c r="A151" s="30"/>
      <c r="B151" s="48"/>
      <c r="C151" s="48"/>
      <c r="D151" s="48"/>
      <c r="E151" s="48"/>
      <c r="F151" s="48"/>
    </row>
    <row r="152" spans="1:6" ht="12.75">
      <c r="A152" s="30"/>
      <c r="B152" s="48"/>
      <c r="C152" s="48"/>
      <c r="D152" s="48"/>
      <c r="E152" s="48"/>
      <c r="F152" s="48"/>
    </row>
    <row r="153" spans="1:6" ht="12.75">
      <c r="A153" s="30"/>
      <c r="B153" s="48"/>
      <c r="C153" s="48"/>
      <c r="D153" s="48"/>
      <c r="E153" s="48"/>
      <c r="F153" s="48"/>
    </row>
    <row r="154" spans="1:6" ht="12.75">
      <c r="A154" s="30"/>
      <c r="B154" s="48"/>
      <c r="C154" s="48"/>
      <c r="D154" s="48"/>
      <c r="E154" s="48"/>
      <c r="F154" s="48"/>
    </row>
    <row r="155" spans="1:6" ht="12.75">
      <c r="A155" s="30"/>
      <c r="B155" s="48"/>
      <c r="C155" s="48"/>
      <c r="D155" s="48"/>
      <c r="E155" s="48"/>
      <c r="F155" s="48"/>
    </row>
    <row r="156" spans="1:6" ht="12.75">
      <c r="A156" s="30"/>
      <c r="B156" s="48"/>
      <c r="C156" s="48"/>
      <c r="D156" s="48"/>
      <c r="E156" s="48"/>
      <c r="F156" s="48"/>
    </row>
    <row r="157" spans="1:6" ht="12.75">
      <c r="A157" s="30"/>
      <c r="B157" s="48"/>
      <c r="C157" s="48"/>
      <c r="D157" s="48"/>
      <c r="E157" s="48"/>
      <c r="F157" s="48"/>
    </row>
    <row r="158" spans="1:6" ht="12.75">
      <c r="A158" s="30"/>
      <c r="B158" s="48"/>
      <c r="C158" s="48"/>
      <c r="D158" s="48"/>
      <c r="E158" s="48"/>
      <c r="F158" s="48"/>
    </row>
    <row r="159" spans="1:6" ht="12.75">
      <c r="A159" s="30"/>
      <c r="B159" s="48"/>
      <c r="C159" s="48"/>
      <c r="D159" s="48"/>
      <c r="E159" s="48"/>
      <c r="F159" s="48"/>
    </row>
    <row r="160" spans="1:6" ht="12.75">
      <c r="A160" s="30"/>
      <c r="B160" s="48"/>
      <c r="C160" s="48"/>
      <c r="D160" s="48"/>
      <c r="E160" s="48"/>
      <c r="F160" s="48"/>
    </row>
    <row r="161" spans="1:6" ht="12.75">
      <c r="A161" s="30"/>
      <c r="B161" s="48"/>
      <c r="C161" s="48"/>
      <c r="D161" s="48"/>
      <c r="E161" s="48"/>
      <c r="F161" s="48"/>
    </row>
    <row r="162" spans="1:6" ht="12.75">
      <c r="A162" s="30"/>
      <c r="B162" s="48"/>
      <c r="C162" s="48"/>
      <c r="D162" s="48"/>
      <c r="E162" s="48"/>
      <c r="F162" s="48"/>
    </row>
    <row r="163" spans="1:6" ht="12.75">
      <c r="A163" s="30"/>
      <c r="B163" s="48"/>
      <c r="C163" s="48"/>
      <c r="D163" s="48"/>
      <c r="E163" s="48"/>
      <c r="F163" s="48"/>
    </row>
    <row r="164" spans="1:6" ht="12.75">
      <c r="A164" s="30"/>
      <c r="B164" s="48"/>
      <c r="C164" s="48"/>
      <c r="D164" s="48"/>
      <c r="E164" s="48"/>
      <c r="F164" s="48"/>
    </row>
    <row r="165" spans="1:6" ht="12.75">
      <c r="A165" s="30"/>
      <c r="B165" s="48"/>
      <c r="C165" s="48"/>
      <c r="D165" s="48"/>
      <c r="E165" s="48"/>
      <c r="F165" s="48"/>
    </row>
    <row r="166" spans="1:6" ht="12.75">
      <c r="A166" s="30"/>
      <c r="B166" s="48"/>
      <c r="C166" s="48"/>
      <c r="D166" s="48"/>
      <c r="E166" s="48"/>
      <c r="F166" s="48"/>
    </row>
    <row r="167" spans="1:6" ht="12.75">
      <c r="A167" s="30"/>
      <c r="B167" s="48"/>
      <c r="C167" s="48"/>
      <c r="D167" s="48"/>
      <c r="E167" s="48"/>
      <c r="F167" s="48"/>
    </row>
    <row r="168" spans="1:6" ht="12.75">
      <c r="A168" s="30"/>
      <c r="B168" s="48"/>
      <c r="C168" s="48"/>
      <c r="D168" s="48"/>
      <c r="E168" s="48"/>
      <c r="F168" s="48"/>
    </row>
    <row r="169" spans="1:6" ht="12.75">
      <c r="A169" s="30"/>
      <c r="B169" s="48"/>
      <c r="C169" s="48"/>
      <c r="D169" s="48"/>
      <c r="E169" s="48"/>
      <c r="F169" s="48"/>
    </row>
    <row r="170" spans="1:6" ht="12.75">
      <c r="A170" s="30"/>
      <c r="B170" s="48"/>
      <c r="C170" s="48"/>
      <c r="D170" s="48"/>
      <c r="E170" s="48"/>
      <c r="F170" s="48"/>
    </row>
    <row r="171" spans="1:6" ht="12.75">
      <c r="A171" s="30"/>
      <c r="B171" s="48"/>
      <c r="C171" s="48"/>
      <c r="D171" s="48"/>
      <c r="E171" s="48"/>
      <c r="F171" s="48"/>
    </row>
    <row r="172" spans="1:6" ht="12.75">
      <c r="A172" s="30"/>
      <c r="B172" s="48"/>
      <c r="C172" s="48"/>
      <c r="D172" s="48"/>
      <c r="E172" s="48"/>
      <c r="F172" s="48"/>
    </row>
    <row r="173" spans="1:6" ht="12.75">
      <c r="A173" s="30"/>
      <c r="B173" s="48"/>
      <c r="C173" s="48"/>
      <c r="D173" s="48"/>
      <c r="E173" s="48"/>
      <c r="F173" s="48"/>
    </row>
    <row r="174" spans="1:6" ht="12.75">
      <c r="A174" s="30"/>
      <c r="B174" s="48"/>
      <c r="C174" s="48"/>
      <c r="D174" s="48"/>
      <c r="E174" s="48"/>
      <c r="F174" s="48"/>
    </row>
    <row r="175" spans="1:6" ht="12.75">
      <c r="A175" s="30"/>
      <c r="B175" s="48"/>
      <c r="C175" s="48"/>
      <c r="D175" s="48"/>
      <c r="E175" s="48"/>
      <c r="F175" s="48"/>
    </row>
    <row r="176" spans="1:6" ht="12.75">
      <c r="A176" s="30"/>
      <c r="B176" s="48"/>
      <c r="C176" s="48"/>
      <c r="D176" s="48"/>
      <c r="E176" s="48"/>
      <c r="F176" s="48"/>
    </row>
    <row r="177" spans="1:6" ht="12.75">
      <c r="A177" s="30"/>
      <c r="B177" s="48"/>
      <c r="C177" s="48"/>
      <c r="D177" s="48"/>
      <c r="E177" s="48"/>
      <c r="F177" s="48"/>
    </row>
    <row r="178" spans="1:6" ht="12.75">
      <c r="A178" s="30"/>
      <c r="B178" s="48"/>
      <c r="C178" s="48"/>
      <c r="D178" s="48"/>
      <c r="E178" s="48"/>
      <c r="F178" s="48"/>
    </row>
    <row r="179" spans="1:6" ht="12.75">
      <c r="A179" s="30"/>
      <c r="B179" s="48"/>
      <c r="C179" s="48"/>
      <c r="D179" s="48"/>
      <c r="E179" s="48"/>
      <c r="F179" s="48"/>
    </row>
    <row r="180" spans="1:6" ht="12.75">
      <c r="A180" s="30"/>
      <c r="B180" s="48"/>
      <c r="C180" s="48"/>
      <c r="D180" s="48"/>
      <c r="E180" s="48"/>
      <c r="F180" s="48"/>
    </row>
    <row r="181" spans="1:6" ht="12.75">
      <c r="A181" s="30"/>
      <c r="B181" s="48"/>
      <c r="C181" s="48"/>
      <c r="D181" s="48"/>
      <c r="E181" s="48"/>
      <c r="F181" s="48"/>
    </row>
    <row r="182" spans="1:6" ht="12.75">
      <c r="A182" s="30"/>
      <c r="B182" s="48"/>
      <c r="C182" s="48"/>
      <c r="D182" s="48"/>
      <c r="E182" s="48"/>
      <c r="F182" s="48"/>
    </row>
    <row r="183" spans="1:6" ht="12.75">
      <c r="A183" s="30"/>
      <c r="B183" s="48"/>
      <c r="C183" s="48"/>
      <c r="D183" s="48"/>
      <c r="E183" s="48"/>
      <c r="F183" s="48"/>
    </row>
    <row r="184" spans="1:6" ht="12.75">
      <c r="A184" s="30"/>
      <c r="B184" s="48"/>
      <c r="C184" s="48"/>
      <c r="D184" s="48"/>
      <c r="E184" s="48"/>
      <c r="F184" s="48"/>
    </row>
    <row r="185" spans="1:6" ht="12.75">
      <c r="A185" s="30"/>
      <c r="B185" s="48"/>
      <c r="C185" s="48"/>
      <c r="D185" s="48"/>
      <c r="E185" s="48"/>
      <c r="F185" s="48"/>
    </row>
    <row r="186" spans="1:6" ht="12.75">
      <c r="A186" s="30"/>
      <c r="B186" s="48"/>
      <c r="C186" s="48"/>
      <c r="D186" s="48"/>
      <c r="E186" s="48"/>
      <c r="F186" s="48"/>
    </row>
    <row r="187" spans="1:6" ht="12.75">
      <c r="A187" s="30"/>
      <c r="B187" s="48"/>
      <c r="C187" s="48"/>
      <c r="D187" s="48"/>
      <c r="E187" s="48"/>
      <c r="F187" s="48"/>
    </row>
    <row r="188" spans="1:6" ht="12.75">
      <c r="A188" s="30"/>
      <c r="B188" s="48"/>
      <c r="C188" s="48"/>
      <c r="D188" s="48"/>
      <c r="E188" s="48"/>
      <c r="F188" s="48"/>
    </row>
    <row r="189" spans="1:6" ht="12.75">
      <c r="A189" s="30"/>
      <c r="B189" s="48"/>
      <c r="C189" s="48"/>
      <c r="D189" s="48"/>
      <c r="E189" s="48"/>
      <c r="F189" s="48"/>
    </row>
    <row r="190" spans="1:6" ht="12.75">
      <c r="A190" s="30"/>
      <c r="B190" s="48"/>
      <c r="C190" s="48"/>
      <c r="D190" s="48"/>
      <c r="E190" s="48"/>
      <c r="F190" s="48"/>
    </row>
    <row r="191" spans="1:6" ht="12.75">
      <c r="A191" s="30"/>
      <c r="B191" s="48"/>
      <c r="C191" s="48"/>
      <c r="D191" s="48"/>
      <c r="E191" s="48"/>
      <c r="F191" s="48"/>
    </row>
    <row r="192" spans="1:6" ht="12.75">
      <c r="A192" s="30"/>
      <c r="B192" s="48"/>
      <c r="C192" s="48"/>
      <c r="D192" s="48"/>
      <c r="E192" s="48"/>
      <c r="F192" s="48"/>
    </row>
    <row r="193" spans="1:6" ht="12.75">
      <c r="A193" s="30"/>
      <c r="B193" s="48"/>
      <c r="C193" s="48"/>
      <c r="D193" s="48"/>
      <c r="E193" s="48"/>
      <c r="F193" s="48"/>
    </row>
    <row r="194" spans="1:6" ht="12.75">
      <c r="A194" s="30"/>
      <c r="B194" s="48"/>
      <c r="C194" s="48"/>
      <c r="D194" s="48"/>
      <c r="E194" s="48"/>
      <c r="F194" s="48"/>
    </row>
    <row r="195" spans="1:6" ht="12.75">
      <c r="A195" s="30"/>
      <c r="B195" s="48"/>
      <c r="C195" s="48"/>
      <c r="D195" s="48"/>
      <c r="E195" s="48"/>
      <c r="F195" s="48"/>
    </row>
    <row r="196" spans="1:6" ht="12.75">
      <c r="A196" s="30"/>
      <c r="B196" s="48"/>
      <c r="C196" s="48"/>
      <c r="D196" s="48"/>
      <c r="E196" s="48"/>
      <c r="F196" s="48"/>
    </row>
    <row r="197" spans="1:6" ht="12.75">
      <c r="A197" s="30"/>
      <c r="B197" s="48"/>
      <c r="C197" s="48"/>
      <c r="D197" s="48"/>
      <c r="E197" s="48"/>
      <c r="F197" s="48"/>
    </row>
    <row r="198" spans="1:6" ht="12.75">
      <c r="A198" s="30"/>
      <c r="B198" s="48"/>
      <c r="C198" s="48"/>
      <c r="D198" s="48"/>
      <c r="E198" s="48"/>
      <c r="F198" s="48"/>
    </row>
    <row r="199" spans="1:6" ht="12.75">
      <c r="A199" s="30"/>
      <c r="B199" s="48"/>
      <c r="C199" s="48"/>
      <c r="D199" s="48"/>
      <c r="E199" s="48"/>
      <c r="F199" s="48"/>
    </row>
    <row r="200" spans="1:6" ht="12.75">
      <c r="A200" s="30"/>
      <c r="B200" s="48"/>
      <c r="C200" s="48"/>
      <c r="D200" s="48"/>
      <c r="E200" s="48"/>
      <c r="F200" s="48"/>
    </row>
    <row r="201" spans="1:6" ht="12.75">
      <c r="A201" s="30"/>
      <c r="B201" s="48"/>
      <c r="C201" s="48"/>
      <c r="D201" s="48"/>
      <c r="E201" s="48"/>
      <c r="F201" s="48"/>
    </row>
    <row r="202" spans="1:6" ht="12.75">
      <c r="A202" s="30"/>
      <c r="B202" s="48"/>
      <c r="C202" s="48"/>
      <c r="D202" s="48"/>
      <c r="E202" s="48"/>
      <c r="F202" s="48"/>
    </row>
    <row r="203" spans="1:6" ht="12.75">
      <c r="A203" s="30"/>
      <c r="B203" s="48"/>
      <c r="C203" s="48"/>
      <c r="D203" s="48"/>
      <c r="E203" s="48"/>
      <c r="F203" s="48"/>
    </row>
    <row r="204" spans="1:6" ht="12.75">
      <c r="A204" s="30"/>
      <c r="B204" s="48"/>
      <c r="C204" s="48"/>
      <c r="D204" s="48"/>
      <c r="E204" s="48"/>
      <c r="F204" s="48"/>
    </row>
    <row r="205" spans="1:6" ht="12.75">
      <c r="A205" s="30"/>
      <c r="B205" s="48"/>
      <c r="C205" s="48"/>
      <c r="D205" s="48"/>
      <c r="E205" s="48"/>
      <c r="F205" s="48"/>
    </row>
    <row r="206" spans="1:6" ht="12.75">
      <c r="A206" s="30"/>
      <c r="B206" s="48"/>
      <c r="C206" s="48"/>
      <c r="D206" s="48"/>
      <c r="E206" s="48"/>
      <c r="F206" s="48"/>
    </row>
    <row r="207" spans="1:6" ht="12.75">
      <c r="A207" s="30"/>
      <c r="B207" s="48"/>
      <c r="C207" s="48"/>
      <c r="D207" s="48"/>
      <c r="E207" s="48"/>
      <c r="F207" s="48"/>
    </row>
    <row r="208" spans="1:6" ht="12.75">
      <c r="A208" s="30"/>
      <c r="B208" s="48"/>
      <c r="C208" s="48"/>
      <c r="D208" s="48"/>
      <c r="E208" s="48"/>
      <c r="F208" s="48"/>
    </row>
    <row r="209" spans="1:6" ht="12.75">
      <c r="A209" s="30"/>
      <c r="B209" s="48"/>
      <c r="C209" s="48"/>
      <c r="D209" s="48"/>
      <c r="E209" s="48"/>
      <c r="F209" s="48"/>
    </row>
    <row r="210" spans="1:6" ht="12.75">
      <c r="A210" s="30"/>
      <c r="B210" s="48"/>
      <c r="C210" s="48"/>
      <c r="D210" s="48"/>
      <c r="E210" s="48"/>
      <c r="F210" s="48"/>
    </row>
    <row r="211" spans="1:6" ht="12.75">
      <c r="A211" s="30"/>
      <c r="B211" s="48"/>
      <c r="C211" s="48"/>
      <c r="D211" s="48"/>
      <c r="E211" s="48"/>
      <c r="F211" s="48"/>
    </row>
    <row r="212" spans="1:6" ht="12.75">
      <c r="A212" s="30"/>
      <c r="B212" s="48"/>
      <c r="C212" s="48"/>
      <c r="D212" s="48"/>
      <c r="E212" s="48"/>
      <c r="F212" s="48"/>
    </row>
    <row r="213" spans="1:6" ht="12.75">
      <c r="A213" s="30"/>
      <c r="B213" s="48"/>
      <c r="C213" s="48"/>
      <c r="D213" s="48"/>
      <c r="E213" s="48"/>
      <c r="F213" s="48"/>
    </row>
    <row r="214" spans="1:6" ht="12.75">
      <c r="A214" s="30"/>
      <c r="B214" s="48"/>
      <c r="C214" s="48"/>
      <c r="D214" s="48"/>
      <c r="E214" s="48"/>
      <c r="F214" s="48"/>
    </row>
    <row r="215" spans="1:6" ht="12.75">
      <c r="A215" s="30"/>
      <c r="B215" s="48"/>
      <c r="C215" s="48"/>
      <c r="D215" s="48"/>
      <c r="E215" s="48"/>
      <c r="F215" s="48"/>
    </row>
    <row r="216" spans="1:6" ht="12.75">
      <c r="A216" s="30"/>
      <c r="B216" s="48"/>
      <c r="C216" s="48"/>
      <c r="D216" s="48"/>
      <c r="E216" s="48"/>
      <c r="F216" s="48"/>
    </row>
    <row r="217" spans="1:6" ht="12.75">
      <c r="A217" s="30"/>
      <c r="B217" s="48"/>
      <c r="C217" s="48"/>
      <c r="D217" s="48"/>
      <c r="E217" s="48"/>
      <c r="F217" s="48"/>
    </row>
    <row r="218" spans="1:6" ht="12.75">
      <c r="A218" s="30"/>
      <c r="B218" s="48"/>
      <c r="C218" s="48"/>
      <c r="D218" s="48"/>
      <c r="E218" s="48"/>
      <c r="F218" s="48"/>
    </row>
    <row r="219" spans="1:6" ht="12.75">
      <c r="A219" s="30"/>
      <c r="B219" s="48"/>
      <c r="C219" s="48"/>
      <c r="D219" s="48"/>
      <c r="E219" s="48"/>
      <c r="F219" s="48"/>
    </row>
    <row r="220" spans="1:6" ht="12.75">
      <c r="A220" s="30"/>
      <c r="B220" s="48"/>
      <c r="C220" s="48"/>
      <c r="D220" s="48"/>
      <c r="E220" s="48"/>
      <c r="F220" s="48"/>
    </row>
    <row r="221" spans="1:6" ht="12.75">
      <c r="A221" s="30"/>
      <c r="B221" s="48"/>
      <c r="C221" s="48"/>
      <c r="D221" s="48"/>
      <c r="E221" s="48"/>
      <c r="F221" s="48"/>
    </row>
    <row r="222" spans="1:6" ht="12.75">
      <c r="A222" s="30"/>
      <c r="B222" s="48"/>
      <c r="C222" s="48"/>
      <c r="D222" s="48"/>
      <c r="E222" s="48"/>
      <c r="F222" s="48"/>
    </row>
    <row r="223" spans="1:6" ht="12.75">
      <c r="A223" s="30"/>
      <c r="B223" s="48"/>
      <c r="C223" s="48"/>
      <c r="D223" s="48"/>
      <c r="E223" s="48"/>
      <c r="F223" s="48"/>
    </row>
    <row r="224" spans="1:6" ht="12.75">
      <c r="A224" s="30"/>
      <c r="B224" s="48"/>
      <c r="C224" s="48"/>
      <c r="D224" s="48"/>
      <c r="E224" s="48"/>
      <c r="F224" s="48"/>
    </row>
    <row r="225" spans="1:6" ht="12.75">
      <c r="A225" s="30"/>
      <c r="B225" s="48"/>
      <c r="C225" s="48"/>
      <c r="D225" s="48"/>
      <c r="E225" s="48"/>
      <c r="F225" s="48"/>
    </row>
    <row r="226" spans="1:6" ht="12.75">
      <c r="A226" s="30"/>
      <c r="B226" s="48"/>
      <c r="C226" s="48"/>
      <c r="D226" s="48"/>
      <c r="E226" s="48"/>
      <c r="F226" s="48"/>
    </row>
    <row r="227" spans="1:6" ht="12.75">
      <c r="A227" s="30"/>
      <c r="B227" s="48"/>
      <c r="C227" s="48"/>
      <c r="D227" s="48"/>
      <c r="E227" s="48"/>
      <c r="F227" s="48"/>
    </row>
    <row r="228" spans="1:6" ht="12.75">
      <c r="A228" s="30"/>
      <c r="B228" s="48"/>
      <c r="C228" s="48"/>
      <c r="D228" s="48"/>
      <c r="E228" s="48"/>
      <c r="F228" s="48"/>
    </row>
    <row r="229" spans="1:6" ht="12.75">
      <c r="A229" s="30"/>
      <c r="B229" s="48"/>
      <c r="C229" s="48"/>
      <c r="D229" s="48"/>
      <c r="E229" s="48"/>
      <c r="F229" s="48"/>
    </row>
    <row r="230" spans="1:6" ht="12.75">
      <c r="A230" s="30"/>
      <c r="B230" s="48"/>
      <c r="C230" s="48"/>
      <c r="D230" s="48"/>
      <c r="E230" s="48"/>
      <c r="F230" s="48"/>
    </row>
    <row r="231" spans="1:6" ht="12.75">
      <c r="A231" s="30"/>
      <c r="B231" s="48"/>
      <c r="C231" s="48"/>
      <c r="D231" s="48"/>
      <c r="E231" s="48"/>
      <c r="F231" s="48"/>
    </row>
    <row r="232" spans="1:6" ht="12.75">
      <c r="A232" s="30"/>
      <c r="B232" s="48"/>
      <c r="C232" s="48"/>
      <c r="D232" s="48"/>
      <c r="E232" s="48"/>
      <c r="F232" s="48"/>
    </row>
    <row r="233" spans="1:6" ht="12.75">
      <c r="A233" s="30"/>
      <c r="B233" s="48"/>
      <c r="C233" s="48"/>
      <c r="D233" s="48"/>
      <c r="E233" s="48"/>
      <c r="F233" s="48"/>
    </row>
    <row r="234" spans="1:6" ht="12.75">
      <c r="A234" s="30"/>
      <c r="B234" s="48"/>
      <c r="C234" s="48"/>
      <c r="D234" s="48"/>
      <c r="E234" s="48"/>
      <c r="F234" s="48"/>
    </row>
    <row r="235" spans="1:6" ht="12.75">
      <c r="A235" s="30"/>
      <c r="B235" s="48"/>
      <c r="C235" s="48"/>
      <c r="D235" s="48"/>
      <c r="E235" s="48"/>
      <c r="F235" s="48"/>
    </row>
    <row r="236" spans="1:6" ht="12.75">
      <c r="A236" s="30"/>
      <c r="B236" s="48"/>
      <c r="C236" s="48"/>
      <c r="D236" s="48"/>
      <c r="E236" s="48"/>
      <c r="F236" s="48"/>
    </row>
    <row r="237" spans="1:6" ht="12.75">
      <c r="A237" s="30"/>
      <c r="B237" s="48"/>
      <c r="C237" s="48"/>
      <c r="D237" s="48"/>
      <c r="E237" s="48"/>
      <c r="F237" s="48"/>
    </row>
    <row r="238" spans="1:6" ht="12.75">
      <c r="A238" s="30"/>
      <c r="B238" s="48"/>
      <c r="C238" s="48"/>
      <c r="D238" s="48"/>
      <c r="E238" s="48"/>
      <c r="F238" s="48"/>
    </row>
    <row r="239" spans="1:6" ht="12.75">
      <c r="A239" s="30"/>
      <c r="B239" s="48"/>
      <c r="C239" s="48"/>
      <c r="D239" s="48"/>
      <c r="E239" s="48"/>
      <c r="F239" s="48"/>
    </row>
    <row r="240" spans="1:6" ht="12.75">
      <c r="A240" s="30"/>
      <c r="B240" s="48"/>
      <c r="C240" s="48"/>
      <c r="D240" s="48"/>
      <c r="E240" s="48"/>
      <c r="F240" s="48"/>
    </row>
    <row r="241" spans="1:6" ht="12.75">
      <c r="A241" s="30"/>
      <c r="B241" s="48"/>
      <c r="C241" s="48"/>
      <c r="D241" s="48"/>
      <c r="E241" s="48"/>
      <c r="F241" s="48"/>
    </row>
    <row r="242" spans="1:6" ht="12.75">
      <c r="A242" s="30"/>
      <c r="B242" s="48"/>
      <c r="C242" s="48"/>
      <c r="D242" s="48"/>
      <c r="E242" s="48"/>
      <c r="F242" s="48"/>
    </row>
    <row r="243" spans="1:6" ht="12.75">
      <c r="A243" s="30"/>
      <c r="B243" s="48"/>
      <c r="C243" s="48"/>
      <c r="D243" s="48"/>
      <c r="E243" s="48"/>
      <c r="F243" s="48"/>
    </row>
    <row r="244" spans="1:6" ht="12.75">
      <c r="A244" s="30"/>
      <c r="B244" s="48"/>
      <c r="C244" s="48"/>
      <c r="D244" s="48"/>
      <c r="E244" s="48"/>
      <c r="F244" s="48"/>
    </row>
    <row r="245" spans="1:6" ht="12.75">
      <c r="A245" s="30"/>
      <c r="B245" s="48"/>
      <c r="C245" s="48"/>
      <c r="D245" s="48"/>
      <c r="E245" s="48"/>
      <c r="F245" s="48"/>
    </row>
    <row r="246" spans="1:6" ht="12.75">
      <c r="A246" s="30"/>
      <c r="B246" s="48"/>
      <c r="C246" s="48"/>
      <c r="D246" s="48"/>
      <c r="E246" s="48"/>
      <c r="F246" s="48"/>
    </row>
    <row r="247" spans="1:6" ht="12.75">
      <c r="A247" s="30"/>
      <c r="B247" s="48"/>
      <c r="C247" s="48"/>
      <c r="D247" s="48"/>
      <c r="E247" s="48"/>
      <c r="F247" s="48"/>
    </row>
    <row r="248" spans="1:6" ht="12.75">
      <c r="A248" s="30"/>
      <c r="B248" s="48"/>
      <c r="C248" s="48"/>
      <c r="D248" s="48"/>
      <c r="E248" s="48"/>
      <c r="F248" s="48"/>
    </row>
    <row r="249" spans="1:6" ht="12.75">
      <c r="A249" s="30"/>
      <c r="B249" s="48"/>
      <c r="C249" s="48"/>
      <c r="D249" s="48"/>
      <c r="E249" s="48"/>
      <c r="F249" s="48"/>
    </row>
    <row r="250" spans="1:6" ht="12.75">
      <c r="A250" s="30"/>
      <c r="B250" s="48"/>
      <c r="C250" s="48"/>
      <c r="D250" s="48"/>
      <c r="E250" s="48"/>
      <c r="F250" s="48"/>
    </row>
    <row r="251" spans="1:6" ht="12.75">
      <c r="A251" s="30"/>
      <c r="B251" s="48"/>
      <c r="C251" s="48"/>
      <c r="D251" s="48"/>
      <c r="E251" s="48"/>
      <c r="F251" s="48"/>
    </row>
    <row r="252" spans="1:6" ht="12.75">
      <c r="A252" s="30"/>
      <c r="B252" s="48"/>
      <c r="C252" s="48"/>
      <c r="D252" s="48"/>
      <c r="E252" s="48"/>
      <c r="F252" s="48"/>
    </row>
    <row r="253" spans="1:6" ht="12.75">
      <c r="A253" s="30"/>
      <c r="B253" s="48"/>
      <c r="C253" s="48"/>
      <c r="D253" s="48"/>
      <c r="E253" s="48"/>
      <c r="F253" s="48"/>
    </row>
    <row r="254" spans="1:6" ht="12.75">
      <c r="A254" s="30"/>
      <c r="B254" s="48"/>
      <c r="C254" s="48"/>
      <c r="D254" s="48"/>
      <c r="E254" s="48"/>
      <c r="F254" s="48"/>
    </row>
    <row r="255" spans="1:6" ht="12.75">
      <c r="A255" s="30"/>
      <c r="B255" s="48"/>
      <c r="C255" s="48"/>
      <c r="D255" s="48"/>
      <c r="E255" s="48"/>
      <c r="F255" s="48"/>
    </row>
    <row r="256" spans="1:6" ht="12.75">
      <c r="A256" s="30"/>
      <c r="B256" s="48"/>
      <c r="C256" s="48"/>
      <c r="D256" s="48"/>
      <c r="E256" s="48"/>
      <c r="F256" s="48"/>
    </row>
    <row r="257" spans="1:6" ht="12.75">
      <c r="A257" s="30"/>
      <c r="B257" s="48"/>
      <c r="C257" s="48"/>
      <c r="D257" s="48"/>
      <c r="E257" s="48"/>
      <c r="F257" s="48"/>
    </row>
    <row r="258" spans="1:6" ht="12.75">
      <c r="A258" s="30"/>
      <c r="B258" s="48"/>
      <c r="C258" s="48"/>
      <c r="D258" s="48"/>
      <c r="E258" s="48"/>
      <c r="F258" s="48"/>
    </row>
    <row r="259" spans="1:6" ht="12.75">
      <c r="A259" s="30"/>
      <c r="B259" s="48"/>
      <c r="C259" s="48"/>
      <c r="D259" s="48"/>
      <c r="E259" s="48"/>
      <c r="F259" s="48"/>
    </row>
    <row r="260" spans="1:6" ht="12.75">
      <c r="A260" s="30"/>
      <c r="B260" s="48"/>
      <c r="C260" s="48"/>
      <c r="D260" s="48"/>
      <c r="E260" s="48"/>
      <c r="F260" s="48"/>
    </row>
    <row r="261" spans="1:6" ht="12.75">
      <c r="A261" s="30"/>
      <c r="B261" s="48"/>
      <c r="C261" s="48"/>
      <c r="D261" s="48"/>
      <c r="E261" s="48"/>
      <c r="F261" s="48"/>
    </row>
    <row r="262" spans="1:6" ht="12.75">
      <c r="A262" s="30"/>
      <c r="B262" s="48"/>
      <c r="C262" s="48"/>
      <c r="D262" s="48"/>
      <c r="E262" s="48"/>
      <c r="F262" s="48"/>
    </row>
    <row r="263" spans="1:6" ht="12.75">
      <c r="A263" s="30"/>
      <c r="B263" s="48"/>
      <c r="C263" s="48"/>
      <c r="D263" s="48"/>
      <c r="E263" s="48"/>
      <c r="F263" s="48"/>
    </row>
    <row r="264" spans="1:6" ht="12.75">
      <c r="A264" s="30"/>
      <c r="B264" s="48"/>
      <c r="C264" s="48"/>
      <c r="D264" s="48"/>
      <c r="E264" s="48"/>
      <c r="F264" s="48"/>
    </row>
    <row r="265" spans="1:6" ht="12.75">
      <c r="A265" s="30"/>
      <c r="B265" s="48"/>
      <c r="C265" s="48"/>
      <c r="D265" s="48"/>
      <c r="E265" s="48"/>
      <c r="F265" s="48"/>
    </row>
    <row r="266" spans="1:6" ht="12.75">
      <c r="A266" s="30"/>
      <c r="B266" s="48"/>
      <c r="C266" s="48"/>
      <c r="D266" s="48"/>
      <c r="E266" s="48"/>
      <c r="F266" s="48"/>
    </row>
    <row r="267" spans="1:6" ht="12.75">
      <c r="A267" s="30"/>
      <c r="B267" s="48"/>
      <c r="C267" s="48"/>
      <c r="D267" s="48"/>
      <c r="E267" s="48"/>
      <c r="F267" s="48"/>
    </row>
    <row r="268" spans="1:6" ht="12.75">
      <c r="A268" s="30"/>
      <c r="B268" s="48"/>
      <c r="C268" s="48"/>
      <c r="D268" s="48"/>
      <c r="E268" s="48"/>
      <c r="F268" s="48"/>
    </row>
    <row r="269" spans="1:6" ht="12.75">
      <c r="A269" s="30"/>
      <c r="B269" s="48"/>
      <c r="C269" s="48"/>
      <c r="D269" s="48"/>
      <c r="E269" s="48"/>
      <c r="F269" s="48"/>
    </row>
    <row r="270" spans="1:6" ht="12.75">
      <c r="A270" s="30"/>
      <c r="B270" s="48"/>
      <c r="C270" s="48"/>
      <c r="D270" s="48"/>
      <c r="E270" s="48"/>
      <c r="F270" s="48"/>
    </row>
    <row r="271" spans="1:6" ht="12.75">
      <c r="A271" s="30"/>
      <c r="B271" s="48"/>
      <c r="C271" s="48"/>
      <c r="D271" s="48"/>
      <c r="E271" s="48"/>
      <c r="F271" s="48"/>
    </row>
    <row r="272" spans="1:6" ht="12.75">
      <c r="A272" s="30"/>
      <c r="B272" s="48"/>
      <c r="C272" s="48"/>
      <c r="D272" s="48"/>
      <c r="E272" s="48"/>
      <c r="F272" s="48"/>
    </row>
    <row r="273" spans="1:6" ht="12.75">
      <c r="A273" s="30"/>
      <c r="B273" s="48"/>
      <c r="C273" s="48"/>
      <c r="D273" s="48"/>
      <c r="E273" s="48"/>
      <c r="F273" s="48"/>
    </row>
    <row r="274" spans="1:6" ht="12.75">
      <c r="A274" s="30"/>
      <c r="B274" s="48"/>
      <c r="C274" s="48"/>
      <c r="D274" s="48"/>
      <c r="E274" s="48"/>
      <c r="F274" s="48"/>
    </row>
    <row r="275" spans="1:6" ht="12.75">
      <c r="A275" s="30"/>
      <c r="B275" s="48"/>
      <c r="C275" s="48"/>
      <c r="D275" s="48"/>
      <c r="E275" s="48"/>
      <c r="F275" s="48"/>
    </row>
    <row r="276" spans="1:6" ht="12.75">
      <c r="A276" s="30"/>
      <c r="B276" s="48"/>
      <c r="C276" s="48"/>
      <c r="D276" s="48"/>
      <c r="E276" s="48"/>
      <c r="F276" s="48"/>
    </row>
    <row r="277" spans="1:6" ht="12.75">
      <c r="A277" s="30"/>
      <c r="B277" s="48"/>
      <c r="C277" s="48"/>
      <c r="D277" s="48"/>
      <c r="E277" s="48"/>
      <c r="F277" s="48"/>
    </row>
    <row r="278" spans="1:6" ht="12.75">
      <c r="A278" s="30"/>
      <c r="B278" s="48"/>
      <c r="C278" s="48"/>
      <c r="D278" s="48"/>
      <c r="E278" s="48"/>
      <c r="F278" s="48"/>
    </row>
    <row r="279" spans="1:6" ht="12.75">
      <c r="A279" s="30"/>
      <c r="B279" s="48"/>
      <c r="C279" s="48"/>
      <c r="D279" s="48"/>
      <c r="E279" s="48"/>
      <c r="F279" s="48"/>
    </row>
    <row r="280" spans="1:6" ht="12.75">
      <c r="A280" s="30"/>
      <c r="B280" s="48"/>
      <c r="C280" s="48"/>
      <c r="D280" s="48"/>
      <c r="E280" s="48"/>
      <c r="F280" s="48"/>
    </row>
    <row r="281" spans="1:6" ht="12.75">
      <c r="A281" s="30"/>
      <c r="B281" s="48"/>
      <c r="C281" s="48"/>
      <c r="D281" s="48"/>
      <c r="E281" s="48"/>
      <c r="F281" s="48"/>
    </row>
    <row r="282" spans="1:6" ht="12.75">
      <c r="A282" s="30"/>
      <c r="B282" s="48"/>
      <c r="C282" s="48"/>
      <c r="D282" s="48"/>
      <c r="E282" s="48"/>
      <c r="F282" s="48"/>
    </row>
    <row r="283" spans="1:6" ht="12.75">
      <c r="A283" s="30"/>
      <c r="B283" s="48"/>
      <c r="C283" s="48"/>
      <c r="D283" s="48"/>
      <c r="E283" s="48"/>
      <c r="F283" s="48"/>
    </row>
    <row r="284" spans="1:6" ht="12.75">
      <c r="A284" s="30"/>
      <c r="B284" s="48"/>
      <c r="C284" s="48"/>
      <c r="D284" s="48"/>
      <c r="E284" s="48"/>
      <c r="F284" s="48"/>
    </row>
    <row r="285" spans="1:6" ht="12.75">
      <c r="A285" s="30"/>
      <c r="B285" s="48"/>
      <c r="C285" s="48"/>
      <c r="D285" s="48"/>
      <c r="E285" s="48"/>
      <c r="F285" s="48"/>
    </row>
    <row r="286" spans="1:6" ht="12.75">
      <c r="A286" s="30"/>
      <c r="B286" s="48"/>
      <c r="C286" s="48"/>
      <c r="D286" s="48"/>
      <c r="E286" s="48"/>
      <c r="F286" s="48"/>
    </row>
    <row r="287" spans="1:6" ht="12.75">
      <c r="A287" s="30"/>
      <c r="B287" s="48"/>
      <c r="C287" s="48"/>
      <c r="D287" s="48"/>
      <c r="E287" s="48"/>
      <c r="F287" s="48"/>
    </row>
    <row r="288" spans="1:6" ht="12.75">
      <c r="A288" s="30"/>
      <c r="B288" s="48"/>
      <c r="C288" s="48"/>
      <c r="D288" s="48"/>
      <c r="E288" s="48"/>
      <c r="F288" s="48"/>
    </row>
    <row r="289" spans="1:6" ht="12.75">
      <c r="A289" s="30"/>
      <c r="B289" s="48"/>
      <c r="C289" s="48"/>
      <c r="D289" s="48"/>
      <c r="E289" s="48"/>
      <c r="F289" s="48"/>
    </row>
    <row r="290" spans="1:6" ht="12.75">
      <c r="A290" s="30"/>
      <c r="B290" s="48"/>
      <c r="C290" s="48"/>
      <c r="D290" s="48"/>
      <c r="E290" s="48"/>
      <c r="F290" s="48"/>
    </row>
    <row r="291" spans="1:6" ht="12.75">
      <c r="A291" s="30"/>
      <c r="B291" s="48"/>
      <c r="C291" s="48"/>
      <c r="D291" s="48"/>
      <c r="E291" s="48"/>
      <c r="F291" s="48"/>
    </row>
    <row r="292" spans="1:6" ht="12.75">
      <c r="A292" s="30"/>
      <c r="B292" s="48"/>
      <c r="C292" s="48"/>
      <c r="D292" s="48"/>
      <c r="E292" s="48"/>
      <c r="F292" s="48"/>
    </row>
    <row r="293" spans="1:6" ht="12.75">
      <c r="A293" s="30"/>
      <c r="B293" s="48"/>
      <c r="C293" s="48"/>
      <c r="D293" s="48"/>
      <c r="E293" s="48"/>
      <c r="F293" s="48"/>
    </row>
    <row r="294" spans="1:6" ht="12.75">
      <c r="A294" s="30"/>
      <c r="B294" s="48"/>
      <c r="C294" s="48"/>
      <c r="D294" s="48"/>
      <c r="E294" s="48"/>
      <c r="F294" s="48"/>
    </row>
    <row r="295" spans="1:6" ht="12.75">
      <c r="A295" s="30"/>
      <c r="B295" s="48"/>
      <c r="C295" s="48"/>
      <c r="D295" s="48"/>
      <c r="E295" s="48"/>
      <c r="F295" s="48"/>
    </row>
    <row r="296" spans="1:6" ht="12.75">
      <c r="A296" s="30"/>
      <c r="B296" s="48"/>
      <c r="C296" s="48"/>
      <c r="D296" s="48"/>
      <c r="E296" s="48"/>
      <c r="F296" s="48"/>
    </row>
    <row r="297" spans="1:6" ht="12.75">
      <c r="A297" s="30"/>
      <c r="B297" s="48"/>
      <c r="C297" s="48"/>
      <c r="D297" s="48"/>
      <c r="E297" s="48"/>
      <c r="F297" s="48"/>
    </row>
    <row r="298" spans="1:6" ht="12.75">
      <c r="A298" s="30"/>
      <c r="B298" s="48"/>
      <c r="C298" s="48"/>
      <c r="D298" s="48"/>
      <c r="E298" s="48"/>
      <c r="F298" s="48"/>
    </row>
    <row r="299" spans="1:6" ht="12.75">
      <c r="A299" s="30"/>
      <c r="B299" s="48"/>
      <c r="C299" s="48"/>
      <c r="D299" s="48"/>
      <c r="E299" s="48"/>
      <c r="F299" s="48"/>
    </row>
    <row r="300" spans="1:6" ht="12.75">
      <c r="A300" s="30"/>
      <c r="B300" s="48"/>
      <c r="C300" s="48"/>
      <c r="D300" s="48"/>
      <c r="E300" s="48"/>
      <c r="F300" s="48"/>
    </row>
    <row r="301" spans="1:6" ht="12.75">
      <c r="A301" s="30"/>
      <c r="B301" s="48"/>
      <c r="C301" s="48"/>
      <c r="D301" s="48"/>
      <c r="E301" s="48"/>
      <c r="F301" s="48"/>
    </row>
    <row r="302" spans="1:6" ht="12.75">
      <c r="A302" s="30"/>
      <c r="B302" s="48"/>
      <c r="C302" s="48"/>
      <c r="D302" s="48"/>
      <c r="E302" s="48"/>
      <c r="F302" s="48"/>
    </row>
    <row r="303" spans="1:6" ht="12.75">
      <c r="A303" s="30"/>
      <c r="B303" s="48"/>
      <c r="C303" s="48"/>
      <c r="D303" s="48"/>
      <c r="E303" s="48"/>
      <c r="F303" s="48"/>
    </row>
    <row r="304" spans="1:6" ht="12.75">
      <c r="A304" s="30"/>
      <c r="B304" s="48"/>
      <c r="C304" s="48"/>
      <c r="D304" s="48"/>
      <c r="E304" s="48"/>
      <c r="F304" s="48"/>
    </row>
    <row r="305" spans="1:6" ht="12.75">
      <c r="A305" s="30"/>
      <c r="B305" s="48"/>
      <c r="C305" s="48"/>
      <c r="D305" s="48"/>
      <c r="E305" s="48"/>
      <c r="F305" s="48"/>
    </row>
    <row r="306" spans="1:6" ht="12.75">
      <c r="A306" s="30"/>
      <c r="B306" s="48"/>
      <c r="C306" s="48"/>
      <c r="D306" s="48"/>
      <c r="E306" s="48"/>
      <c r="F306" s="48"/>
    </row>
    <row r="307" spans="1:6" ht="12.75">
      <c r="A307" s="30"/>
      <c r="B307" s="48"/>
      <c r="C307" s="48"/>
      <c r="D307" s="48"/>
      <c r="E307" s="48"/>
      <c r="F307" s="48"/>
    </row>
    <row r="308" spans="1:6" ht="12.75">
      <c r="A308" s="30"/>
      <c r="B308" s="48"/>
      <c r="C308" s="48"/>
      <c r="D308" s="48"/>
      <c r="E308" s="48"/>
      <c r="F308" s="48"/>
    </row>
    <row r="309" spans="1:6" ht="12.75">
      <c r="A309" s="30"/>
      <c r="B309" s="48"/>
      <c r="C309" s="48"/>
      <c r="D309" s="48"/>
      <c r="E309" s="48"/>
      <c r="F309" s="48"/>
    </row>
    <row r="310" spans="1:6" ht="12.75">
      <c r="A310" s="30"/>
      <c r="B310" s="48"/>
      <c r="C310" s="48"/>
      <c r="D310" s="48"/>
      <c r="E310" s="48"/>
      <c r="F310" s="48"/>
    </row>
    <row r="311" spans="1:6" ht="12.75">
      <c r="A311" s="30"/>
      <c r="B311" s="48"/>
      <c r="C311" s="48"/>
      <c r="D311" s="48"/>
      <c r="E311" s="48"/>
      <c r="F311" s="48"/>
    </row>
    <row r="312" spans="1:6" ht="12.75">
      <c r="A312" s="30"/>
      <c r="B312" s="48"/>
      <c r="C312" s="48"/>
      <c r="D312" s="48"/>
      <c r="E312" s="48"/>
      <c r="F312" s="48"/>
    </row>
    <row r="313" spans="1:6" ht="12.75">
      <c r="A313" s="30"/>
      <c r="B313" s="48"/>
      <c r="C313" s="48"/>
      <c r="D313" s="48"/>
      <c r="E313" s="48"/>
      <c r="F313" s="48"/>
    </row>
    <row r="314" spans="1:6" ht="12.75">
      <c r="A314" s="30"/>
      <c r="B314" s="48"/>
      <c r="C314" s="48"/>
      <c r="D314" s="48"/>
      <c r="E314" s="48"/>
      <c r="F314" s="48"/>
    </row>
    <row r="315" spans="1:6" ht="12.75">
      <c r="A315" s="24"/>
      <c r="B315" s="48"/>
      <c r="C315" s="48"/>
      <c r="D315" s="48"/>
      <c r="E315" s="48"/>
      <c r="F315" s="48"/>
    </row>
    <row r="316" spans="1:6" ht="12.75">
      <c r="A316" s="24"/>
      <c r="B316" s="48"/>
      <c r="C316" s="48"/>
      <c r="D316" s="48"/>
      <c r="E316" s="48"/>
      <c r="F316" s="48"/>
    </row>
    <row r="317" spans="1:6" ht="12.75">
      <c r="A317" s="24"/>
      <c r="B317" s="48"/>
      <c r="C317" s="48"/>
      <c r="D317" s="48"/>
      <c r="E317" s="48"/>
      <c r="F317" s="48"/>
    </row>
    <row r="318" spans="1:6" ht="12.75">
      <c r="A318" s="24"/>
      <c r="B318" s="48"/>
      <c r="C318" s="48"/>
      <c r="D318" s="48"/>
      <c r="E318" s="48"/>
      <c r="F318" s="48"/>
    </row>
    <row r="319" spans="1:6" ht="12.75">
      <c r="A319" s="24"/>
      <c r="B319" s="48"/>
      <c r="C319" s="48"/>
      <c r="D319" s="48"/>
      <c r="E319" s="48"/>
      <c r="F319" s="48"/>
    </row>
    <row r="320" spans="1:6" ht="12.75">
      <c r="A320" s="24"/>
      <c r="B320" s="48"/>
      <c r="C320" s="48"/>
      <c r="D320" s="48"/>
      <c r="E320" s="48"/>
      <c r="F320" s="48"/>
    </row>
    <row r="321" spans="1:6" ht="12.75">
      <c r="A321" s="24"/>
      <c r="B321" s="48"/>
      <c r="C321" s="48"/>
      <c r="D321" s="48"/>
      <c r="E321" s="48"/>
      <c r="F321" s="48"/>
    </row>
    <row r="322" spans="1:6" ht="12.75">
      <c r="A322" s="24"/>
      <c r="B322" s="48"/>
      <c r="C322" s="48"/>
      <c r="D322" s="48"/>
      <c r="E322" s="48"/>
      <c r="F322" s="48"/>
    </row>
    <row r="323" spans="1:6" ht="12.75">
      <c r="A323" s="24"/>
      <c r="B323" s="48"/>
      <c r="C323" s="48"/>
      <c r="D323" s="48"/>
      <c r="E323" s="48"/>
      <c r="F323" s="48"/>
    </row>
    <row r="324" spans="1:6" ht="12.75">
      <c r="A324" s="24"/>
      <c r="B324" s="48"/>
      <c r="C324" s="48"/>
      <c r="D324" s="48"/>
      <c r="E324" s="48"/>
      <c r="F324" s="48"/>
    </row>
    <row r="325" spans="1:6" ht="12.75">
      <c r="A325" s="24"/>
      <c r="B325" s="48"/>
      <c r="C325" s="48"/>
      <c r="D325" s="48"/>
      <c r="E325" s="48"/>
      <c r="F325" s="48"/>
    </row>
    <row r="326" spans="1:6" ht="12.75">
      <c r="A326" s="24"/>
      <c r="B326" s="48"/>
      <c r="C326" s="48"/>
      <c r="D326" s="48"/>
      <c r="E326" s="48"/>
      <c r="F326" s="48"/>
    </row>
    <row r="327" spans="1:6" ht="12.75">
      <c r="A327" s="24"/>
      <c r="B327" s="48"/>
      <c r="C327" s="48"/>
      <c r="D327" s="48"/>
      <c r="E327" s="48"/>
      <c r="F327" s="48"/>
    </row>
    <row r="328" spans="1:6" ht="12.75">
      <c r="A328" s="24"/>
      <c r="B328" s="48"/>
      <c r="C328" s="48"/>
      <c r="D328" s="48"/>
      <c r="E328" s="48"/>
      <c r="F328" s="48"/>
    </row>
    <row r="329" spans="1:6" ht="12.75">
      <c r="A329" s="24"/>
      <c r="B329" s="48"/>
      <c r="C329" s="48"/>
      <c r="D329" s="48"/>
      <c r="E329" s="48"/>
      <c r="F329" s="48"/>
    </row>
    <row r="330" spans="1:6" ht="12.75">
      <c r="A330" s="24"/>
      <c r="B330" s="48"/>
      <c r="C330" s="48"/>
      <c r="D330" s="48"/>
      <c r="E330" s="48"/>
      <c r="F330" s="48"/>
    </row>
    <row r="331" spans="1:6" ht="12.75">
      <c r="A331" s="24"/>
      <c r="B331" s="48"/>
      <c r="C331" s="48"/>
      <c r="D331" s="48"/>
      <c r="E331" s="48"/>
      <c r="F331" s="48"/>
    </row>
    <row r="332" spans="1:6" ht="12.75">
      <c r="A332" s="24"/>
      <c r="B332" s="48"/>
      <c r="C332" s="48"/>
      <c r="D332" s="48"/>
      <c r="E332" s="48"/>
      <c r="F332" s="48"/>
    </row>
    <row r="333" spans="1:6" ht="12.75">
      <c r="A333" s="24"/>
      <c r="B333" s="48"/>
      <c r="C333" s="48"/>
      <c r="D333" s="48"/>
      <c r="E333" s="48"/>
      <c r="F333" s="48"/>
    </row>
    <row r="334" spans="1:6" ht="12.75">
      <c r="A334" s="24"/>
      <c r="B334" s="48"/>
      <c r="C334" s="48"/>
      <c r="D334" s="48"/>
      <c r="E334" s="48"/>
      <c r="F334" s="48"/>
    </row>
    <row r="335" spans="1:6" ht="12.75">
      <c r="A335" s="24"/>
      <c r="B335" s="48"/>
      <c r="C335" s="48"/>
      <c r="D335" s="48"/>
      <c r="E335" s="48"/>
      <c r="F335" s="48"/>
    </row>
    <row r="336" spans="1:6" ht="12.75">
      <c r="A336" s="50"/>
      <c r="B336" s="49"/>
      <c r="C336" s="49"/>
      <c r="D336" s="49"/>
      <c r="E336" s="49"/>
      <c r="F336" s="49"/>
    </row>
    <row r="337" spans="1:6" ht="12.75">
      <c r="A337" s="50"/>
      <c r="B337" s="49"/>
      <c r="C337" s="49"/>
      <c r="D337" s="49"/>
      <c r="E337" s="49"/>
      <c r="F337" s="49"/>
    </row>
    <row r="338" spans="1:6" ht="12.75">
      <c r="A338" s="50"/>
      <c r="B338" s="49"/>
      <c r="C338" s="49"/>
      <c r="D338" s="49"/>
      <c r="E338" s="49"/>
      <c r="F338" s="49"/>
    </row>
    <row r="339" spans="1:6" ht="12.75">
      <c r="A339" s="50"/>
      <c r="B339" s="49"/>
      <c r="C339" s="49"/>
      <c r="D339" s="49"/>
      <c r="E339" s="49"/>
      <c r="F339" s="49"/>
    </row>
    <row r="340" spans="1:6" ht="12.75">
      <c r="A340" s="50"/>
      <c r="B340" s="49"/>
      <c r="C340" s="49"/>
      <c r="D340" s="49"/>
      <c r="E340" s="49"/>
      <c r="F340" s="49"/>
    </row>
    <row r="341" spans="1:6" ht="12.75">
      <c r="A341" s="50"/>
      <c r="B341" s="49"/>
      <c r="C341" s="49"/>
      <c r="D341" s="49"/>
      <c r="E341" s="49"/>
      <c r="F341" s="49"/>
    </row>
    <row r="342" spans="1:6" ht="12.75">
      <c r="A342" s="50"/>
      <c r="B342" s="49"/>
      <c r="C342" s="49"/>
      <c r="D342" s="49"/>
      <c r="E342" s="49"/>
      <c r="F342" s="49"/>
    </row>
    <row r="343" spans="1:6" ht="12.75">
      <c r="A343" s="50"/>
      <c r="B343" s="49"/>
      <c r="C343" s="49"/>
      <c r="D343" s="49"/>
      <c r="E343" s="49"/>
      <c r="F343" s="49"/>
    </row>
    <row r="344" spans="1:6" ht="12.75">
      <c r="A344" s="50"/>
      <c r="B344" s="49"/>
      <c r="C344" s="49"/>
      <c r="D344" s="49"/>
      <c r="E344" s="49"/>
      <c r="F344" s="49"/>
    </row>
    <row r="345" spans="1:6" ht="12.75">
      <c r="A345" s="50"/>
      <c r="B345" s="49"/>
      <c r="C345" s="49"/>
      <c r="D345" s="49"/>
      <c r="E345" s="49"/>
      <c r="F345" s="49"/>
    </row>
    <row r="346" spans="1:6" ht="12.75">
      <c r="A346" s="50"/>
      <c r="B346" s="49"/>
      <c r="C346" s="49"/>
      <c r="D346" s="49"/>
      <c r="E346" s="49"/>
      <c r="F346" s="49"/>
    </row>
    <row r="347" spans="1:6" ht="12.75">
      <c r="A347" s="50"/>
      <c r="B347" s="49"/>
      <c r="C347" s="49"/>
      <c r="D347" s="49"/>
      <c r="E347" s="49"/>
      <c r="F347" s="49"/>
    </row>
    <row r="348" spans="1:6" ht="12.75">
      <c r="A348" s="50"/>
      <c r="B348" s="49"/>
      <c r="C348" s="49"/>
      <c r="D348" s="49"/>
      <c r="E348" s="49"/>
      <c r="F348" s="49"/>
    </row>
    <row r="349" spans="1:6" ht="12.75">
      <c r="A349" s="50"/>
      <c r="B349" s="49"/>
      <c r="C349" s="49"/>
      <c r="D349" s="49"/>
      <c r="E349" s="49"/>
      <c r="F349" s="49"/>
    </row>
    <row r="350" spans="1:6" ht="12.75">
      <c r="A350" s="50"/>
      <c r="B350" s="49"/>
      <c r="C350" s="49"/>
      <c r="D350" s="49"/>
      <c r="E350" s="49"/>
      <c r="F350" s="49"/>
    </row>
    <row r="351" spans="1:6" ht="12.75">
      <c r="A351" s="50"/>
      <c r="B351" s="49"/>
      <c r="C351" s="49"/>
      <c r="D351" s="49"/>
      <c r="E351" s="49"/>
      <c r="F351" s="49"/>
    </row>
    <row r="352" spans="1:6" ht="12.75">
      <c r="A352" s="50"/>
      <c r="B352" s="49"/>
      <c r="C352" s="49"/>
      <c r="D352" s="49"/>
      <c r="E352" s="49"/>
      <c r="F352" s="49"/>
    </row>
    <row r="353" spans="1:6" ht="12.75">
      <c r="A353" s="50"/>
      <c r="B353" s="49"/>
      <c r="C353" s="49"/>
      <c r="D353" s="49"/>
      <c r="E353" s="49"/>
      <c r="F353" s="49"/>
    </row>
    <row r="354" spans="1:6" ht="12.75">
      <c r="A354" s="50"/>
      <c r="B354" s="49"/>
      <c r="C354" s="49"/>
      <c r="D354" s="49"/>
      <c r="E354" s="49"/>
      <c r="F354" s="49"/>
    </row>
    <row r="355" spans="1:6" ht="12.75">
      <c r="A355" s="50"/>
      <c r="B355" s="49"/>
      <c r="C355" s="49"/>
      <c r="D355" s="49"/>
      <c r="E355" s="49"/>
      <c r="F355" s="49"/>
    </row>
    <row r="356" spans="1:6" ht="12.75">
      <c r="A356" s="50"/>
      <c r="B356" s="49"/>
      <c r="C356" s="49"/>
      <c r="D356" s="49"/>
      <c r="E356" s="49"/>
      <c r="F356" s="49"/>
    </row>
    <row r="357" spans="1:6" ht="12.75">
      <c r="A357" s="50"/>
      <c r="B357" s="49"/>
      <c r="C357" s="49"/>
      <c r="D357" s="49"/>
      <c r="E357" s="49"/>
      <c r="F357" s="49"/>
    </row>
    <row r="358" spans="1:6" ht="12.75">
      <c r="A358" s="50"/>
      <c r="B358" s="49"/>
      <c r="C358" s="49"/>
      <c r="D358" s="49"/>
      <c r="E358" s="49"/>
      <c r="F358" s="49"/>
    </row>
    <row r="359" spans="1:6" ht="12.75">
      <c r="A359" s="50"/>
      <c r="B359" s="49"/>
      <c r="C359" s="49"/>
      <c r="D359" s="49"/>
      <c r="E359" s="49"/>
      <c r="F359" s="49"/>
    </row>
    <row r="360" spans="1:6" ht="12.75">
      <c r="A360" s="50"/>
      <c r="B360" s="49"/>
      <c r="C360" s="49"/>
      <c r="D360" s="49"/>
      <c r="E360" s="49"/>
      <c r="F360" s="49"/>
    </row>
    <row r="361" spans="1:6" ht="12.75">
      <c r="A361" s="50"/>
      <c r="B361" s="49"/>
      <c r="C361" s="49"/>
      <c r="D361" s="49"/>
      <c r="E361" s="49"/>
      <c r="F361" s="49"/>
    </row>
    <row r="362" spans="1:6" ht="12.75">
      <c r="A362" s="50"/>
      <c r="B362" s="49"/>
      <c r="C362" s="49"/>
      <c r="D362" s="49"/>
      <c r="E362" s="49"/>
      <c r="F362" s="49"/>
    </row>
    <row r="363" spans="1:6" ht="12.75">
      <c r="A363" s="50"/>
      <c r="B363" s="49"/>
      <c r="C363" s="49"/>
      <c r="D363" s="49"/>
      <c r="E363" s="49"/>
      <c r="F363" s="49"/>
    </row>
    <row r="364" spans="1:6" ht="12.75">
      <c r="A364" s="50"/>
      <c r="B364" s="49"/>
      <c r="C364" s="49"/>
      <c r="D364" s="49"/>
      <c r="E364" s="49"/>
      <c r="F364" s="49"/>
    </row>
    <row r="365" spans="1:6" ht="12.75">
      <c r="A365" s="50"/>
      <c r="B365" s="49"/>
      <c r="C365" s="49"/>
      <c r="D365" s="49"/>
      <c r="E365" s="49"/>
      <c r="F365" s="49"/>
    </row>
    <row r="366" spans="1:6" ht="12.75">
      <c r="A366" s="50"/>
      <c r="B366" s="49"/>
      <c r="C366" s="49"/>
      <c r="D366" s="49"/>
      <c r="E366" s="49"/>
      <c r="F366" s="49"/>
    </row>
    <row r="367" spans="1:6" ht="12.75">
      <c r="A367" s="50"/>
      <c r="B367" s="49"/>
      <c r="C367" s="49"/>
      <c r="D367" s="49"/>
      <c r="E367" s="49"/>
      <c r="F367" s="49"/>
    </row>
    <row r="368" spans="1:6" ht="12.75">
      <c r="A368" s="50"/>
      <c r="B368" s="49"/>
      <c r="C368" s="49"/>
      <c r="D368" s="49"/>
      <c r="E368" s="49"/>
      <c r="F368" s="49"/>
    </row>
    <row r="369" spans="1:6" ht="12.75">
      <c r="A369" s="50"/>
      <c r="B369" s="49"/>
      <c r="C369" s="49"/>
      <c r="D369" s="49"/>
      <c r="E369" s="49"/>
      <c r="F369" s="49"/>
    </row>
    <row r="370" spans="1:6" ht="12.75">
      <c r="A370" s="50"/>
      <c r="B370" s="49"/>
      <c r="C370" s="49"/>
      <c r="D370" s="49"/>
      <c r="E370" s="49"/>
      <c r="F370" s="49"/>
    </row>
    <row r="371" spans="1:6" ht="12.75">
      <c r="A371" s="50"/>
      <c r="B371" s="49"/>
      <c r="C371" s="49"/>
      <c r="D371" s="49"/>
      <c r="E371" s="49"/>
      <c r="F371" s="49"/>
    </row>
    <row r="372" spans="1:6" ht="12.75">
      <c r="A372" s="50"/>
      <c r="B372" s="49"/>
      <c r="C372" s="49"/>
      <c r="D372" s="49"/>
      <c r="E372" s="49"/>
      <c r="F372" s="49"/>
    </row>
    <row r="373" spans="1:6" ht="12.75">
      <c r="A373" s="50"/>
      <c r="B373" s="49"/>
      <c r="C373" s="49"/>
      <c r="D373" s="49"/>
      <c r="E373" s="49"/>
      <c r="F373" s="49"/>
    </row>
    <row r="374" spans="1:6" ht="12.75">
      <c r="A374" s="50"/>
      <c r="B374" s="49"/>
      <c r="C374" s="49"/>
      <c r="D374" s="49"/>
      <c r="E374" s="49"/>
      <c r="F374" s="49"/>
    </row>
    <row r="375" spans="1:6" ht="12.75">
      <c r="A375" s="50"/>
      <c r="B375" s="49"/>
      <c r="C375" s="49"/>
      <c r="D375" s="49"/>
      <c r="E375" s="49"/>
      <c r="F375" s="49"/>
    </row>
    <row r="376" spans="1:6" ht="12.75">
      <c r="A376" s="50"/>
      <c r="B376" s="49"/>
      <c r="C376" s="49"/>
      <c r="D376" s="49"/>
      <c r="E376" s="49"/>
      <c r="F376" s="49"/>
    </row>
    <row r="377" spans="1:6" ht="12.75">
      <c r="A377" s="50"/>
      <c r="B377" s="49"/>
      <c r="C377" s="49"/>
      <c r="D377" s="49"/>
      <c r="E377" s="49"/>
      <c r="F377" s="49"/>
    </row>
    <row r="378" spans="1:6" ht="12.75">
      <c r="A378" s="50"/>
      <c r="B378" s="49"/>
      <c r="C378" s="49"/>
      <c r="D378" s="49"/>
      <c r="E378" s="49"/>
      <c r="F378" s="49"/>
    </row>
    <row r="379" spans="1:6" ht="12.75">
      <c r="A379" s="50"/>
      <c r="B379" s="49"/>
      <c r="C379" s="49"/>
      <c r="D379" s="49"/>
      <c r="E379" s="49"/>
      <c r="F379" s="49"/>
    </row>
    <row r="380" spans="1:6" ht="12.75">
      <c r="A380" s="50"/>
      <c r="B380" s="49"/>
      <c r="C380" s="49"/>
      <c r="D380" s="49"/>
      <c r="E380" s="49"/>
      <c r="F380" s="49"/>
    </row>
    <row r="381" spans="1:6" ht="12.75">
      <c r="A381" s="50"/>
      <c r="B381" s="49"/>
      <c r="C381" s="49"/>
      <c r="D381" s="49"/>
      <c r="E381" s="49"/>
      <c r="F381" s="49"/>
    </row>
    <row r="382" spans="1:6" ht="12.75">
      <c r="A382" s="50"/>
      <c r="B382" s="49"/>
      <c r="C382" s="49"/>
      <c r="D382" s="49"/>
      <c r="E382" s="49"/>
      <c r="F382" s="49"/>
    </row>
    <row r="383" spans="1:6" ht="12.75">
      <c r="A383" s="50"/>
      <c r="B383" s="49"/>
      <c r="C383" s="49"/>
      <c r="D383" s="49"/>
      <c r="E383" s="49"/>
      <c r="F383" s="49"/>
    </row>
    <row r="384" spans="1:6" ht="12.75">
      <c r="A384" s="50"/>
      <c r="B384" s="49"/>
      <c r="C384" s="49"/>
      <c r="D384" s="49"/>
      <c r="E384" s="49"/>
      <c r="F384" s="49"/>
    </row>
    <row r="385" spans="1:6" ht="12.75">
      <c r="A385" s="50"/>
      <c r="B385" s="49"/>
      <c r="C385" s="49"/>
      <c r="D385" s="49"/>
      <c r="E385" s="49"/>
      <c r="F385" s="49"/>
    </row>
    <row r="386" spans="1:6" ht="12.75">
      <c r="A386" s="50"/>
      <c r="B386" s="49"/>
      <c r="C386" s="49"/>
      <c r="D386" s="49"/>
      <c r="E386" s="49"/>
      <c r="F386" s="49"/>
    </row>
    <row r="387" spans="1:6" ht="12.75">
      <c r="A387" s="50"/>
      <c r="B387" s="49"/>
      <c r="C387" s="49"/>
      <c r="D387" s="49"/>
      <c r="E387" s="49"/>
      <c r="F387" s="49"/>
    </row>
    <row r="388" spans="1:6" ht="12.75">
      <c r="A388" s="50"/>
      <c r="B388" s="49"/>
      <c r="C388" s="49"/>
      <c r="D388" s="49"/>
      <c r="E388" s="49"/>
      <c r="F388" s="49"/>
    </row>
    <row r="389" spans="1:6" ht="12.75">
      <c r="A389" s="50"/>
      <c r="B389" s="49"/>
      <c r="C389" s="49"/>
      <c r="D389" s="49"/>
      <c r="E389" s="49"/>
      <c r="F389" s="49"/>
    </row>
    <row r="390" spans="1:6" ht="12.75">
      <c r="A390" s="50"/>
      <c r="B390" s="49"/>
      <c r="C390" s="49"/>
      <c r="D390" s="49"/>
      <c r="E390" s="49"/>
      <c r="F390" s="49"/>
    </row>
    <row r="391" spans="1:6" ht="12.75">
      <c r="A391" s="50"/>
      <c r="B391" s="49"/>
      <c r="C391" s="49"/>
      <c r="D391" s="49"/>
      <c r="E391" s="49"/>
      <c r="F391" s="49"/>
    </row>
    <row r="392" spans="1:6" ht="12.75">
      <c r="A392" s="50"/>
      <c r="B392" s="49"/>
      <c r="C392" s="49"/>
      <c r="D392" s="49"/>
      <c r="E392" s="49"/>
      <c r="F392" s="49"/>
    </row>
    <row r="393" spans="1:6" ht="12.75">
      <c r="A393" s="50"/>
      <c r="B393" s="49"/>
      <c r="C393" s="49"/>
      <c r="D393" s="49"/>
      <c r="E393" s="49"/>
      <c r="F393" s="49"/>
    </row>
    <row r="394" spans="1:6" ht="12.75">
      <c r="A394" s="50"/>
      <c r="B394" s="49"/>
      <c r="C394" s="49"/>
      <c r="D394" s="49"/>
      <c r="E394" s="49"/>
      <c r="F394" s="49"/>
    </row>
    <row r="395" spans="1:6" ht="12.75">
      <c r="A395" s="50"/>
      <c r="B395" s="49"/>
      <c r="C395" s="49"/>
      <c r="D395" s="49"/>
      <c r="E395" s="49"/>
      <c r="F395" s="49"/>
    </row>
    <row r="396" spans="1:6" ht="12.75">
      <c r="A396" s="50"/>
      <c r="B396" s="49"/>
      <c r="C396" s="49"/>
      <c r="D396" s="49"/>
      <c r="E396" s="49"/>
      <c r="F396" s="49"/>
    </row>
    <row r="397" spans="1:6" ht="12.75">
      <c r="A397" s="50"/>
      <c r="B397" s="49"/>
      <c r="C397" s="49"/>
      <c r="D397" s="49"/>
      <c r="E397" s="49"/>
      <c r="F397" s="49"/>
    </row>
    <row r="398" spans="1:6" ht="12.75">
      <c r="A398" s="50"/>
      <c r="B398" s="49"/>
      <c r="C398" s="49"/>
      <c r="D398" s="49"/>
      <c r="E398" s="49"/>
      <c r="F398" s="49"/>
    </row>
    <row r="399" spans="1:6" ht="12.75">
      <c r="A399" s="50"/>
      <c r="B399" s="49"/>
      <c r="C399" s="49"/>
      <c r="D399" s="49"/>
      <c r="E399" s="49"/>
      <c r="F399" s="49"/>
    </row>
    <row r="400" spans="1:6" ht="12.75">
      <c r="A400" s="50"/>
      <c r="B400" s="49"/>
      <c r="C400" s="49"/>
      <c r="D400" s="49"/>
      <c r="E400" s="49"/>
      <c r="F400" s="49"/>
    </row>
    <row r="401" spans="1:6" ht="12.75">
      <c r="A401" s="50"/>
      <c r="B401" s="49"/>
      <c r="C401" s="49"/>
      <c r="D401" s="49"/>
      <c r="E401" s="49"/>
      <c r="F401" s="49"/>
    </row>
    <row r="402" spans="1:6" ht="12.75">
      <c r="A402" s="50"/>
      <c r="B402" s="49"/>
      <c r="C402" s="49"/>
      <c r="D402" s="49"/>
      <c r="E402" s="49"/>
      <c r="F402" s="49"/>
    </row>
    <row r="403" spans="1:6" ht="12.75">
      <c r="A403" s="50"/>
      <c r="B403" s="49"/>
      <c r="C403" s="49"/>
      <c r="D403" s="49"/>
      <c r="E403" s="49"/>
      <c r="F403" s="49"/>
    </row>
    <row r="404" spans="1:6" ht="12.75">
      <c r="A404" s="50"/>
      <c r="B404" s="49"/>
      <c r="C404" s="49"/>
      <c r="D404" s="49"/>
      <c r="E404" s="49"/>
      <c r="F404" s="49"/>
    </row>
    <row r="405" spans="1:6" ht="12.75">
      <c r="A405" s="50"/>
      <c r="B405" s="49"/>
      <c r="C405" s="49"/>
      <c r="D405" s="49"/>
      <c r="E405" s="49"/>
      <c r="F405" s="49"/>
    </row>
    <row r="406" spans="1:6" ht="12.75">
      <c r="A406" s="50"/>
      <c r="B406" s="49"/>
      <c r="C406" s="49"/>
      <c r="D406" s="49"/>
      <c r="E406" s="49"/>
      <c r="F406" s="49"/>
    </row>
    <row r="407" spans="1:6" ht="12.75">
      <c r="A407" s="50"/>
      <c r="B407" s="49"/>
      <c r="C407" s="49"/>
      <c r="D407" s="49"/>
      <c r="E407" s="49"/>
      <c r="F407" s="49"/>
    </row>
    <row r="408" spans="1:6" ht="12.75">
      <c r="A408" s="50"/>
      <c r="B408" s="49"/>
      <c r="C408" s="49"/>
      <c r="D408" s="49"/>
      <c r="E408" s="49"/>
      <c r="F408" s="49"/>
    </row>
    <row r="409" spans="1:6" ht="12.75">
      <c r="A409" s="50"/>
      <c r="B409" s="49"/>
      <c r="C409" s="49"/>
      <c r="D409" s="49"/>
      <c r="E409" s="49"/>
      <c r="F409" s="49"/>
    </row>
    <row r="410" spans="1:6" ht="12.75">
      <c r="A410" s="50"/>
      <c r="B410" s="49"/>
      <c r="C410" s="49"/>
      <c r="D410" s="49"/>
      <c r="E410" s="49"/>
      <c r="F410" s="49"/>
    </row>
    <row r="411" spans="1:6" ht="12.75">
      <c r="A411" s="50"/>
      <c r="B411" s="49"/>
      <c r="C411" s="49"/>
      <c r="D411" s="49"/>
      <c r="E411" s="49"/>
      <c r="F411" s="49"/>
    </row>
    <row r="412" spans="1:6" ht="12.75">
      <c r="A412" s="50"/>
      <c r="B412" s="49"/>
      <c r="C412" s="49"/>
      <c r="D412" s="49"/>
      <c r="E412" s="49"/>
      <c r="F412" s="49"/>
    </row>
    <row r="413" spans="1:6" ht="12.75">
      <c r="A413" s="50"/>
      <c r="B413" s="49"/>
      <c r="C413" s="49"/>
      <c r="D413" s="49"/>
      <c r="E413" s="49"/>
      <c r="F413" s="49"/>
    </row>
    <row r="414" spans="1:6" ht="12.75">
      <c r="A414" s="50"/>
      <c r="B414" s="49"/>
      <c r="C414" s="49"/>
      <c r="D414" s="49"/>
      <c r="E414" s="49"/>
      <c r="F414" s="49"/>
    </row>
    <row r="415" spans="1:6" ht="12.75">
      <c r="A415" s="50"/>
      <c r="B415" s="49"/>
      <c r="C415" s="49"/>
      <c r="D415" s="49"/>
      <c r="E415" s="49"/>
      <c r="F415" s="49"/>
    </row>
    <row r="416" spans="1:6" ht="12.75">
      <c r="A416" s="50"/>
      <c r="B416" s="49"/>
      <c r="C416" s="49"/>
      <c r="D416" s="49"/>
      <c r="E416" s="49"/>
      <c r="F416" s="49"/>
    </row>
    <row r="417" spans="1:6" ht="12.75">
      <c r="A417" s="50"/>
      <c r="B417" s="49"/>
      <c r="C417" s="49"/>
      <c r="D417" s="49"/>
      <c r="E417" s="49"/>
      <c r="F417" s="49"/>
    </row>
    <row r="418" spans="1:6" ht="12.75">
      <c r="A418" s="50"/>
      <c r="B418" s="49"/>
      <c r="C418" s="49"/>
      <c r="D418" s="49"/>
      <c r="E418" s="49"/>
      <c r="F418" s="49"/>
    </row>
    <row r="419" spans="1:6" ht="12.75">
      <c r="A419" s="50"/>
      <c r="B419" s="49"/>
      <c r="C419" s="49"/>
      <c r="D419" s="49"/>
      <c r="E419" s="49"/>
      <c r="F419" s="49"/>
    </row>
    <row r="420" spans="1:6" ht="12.75">
      <c r="A420" s="50"/>
      <c r="B420" s="49"/>
      <c r="C420" s="49"/>
      <c r="D420" s="49"/>
      <c r="E420" s="49"/>
      <c r="F420" s="49"/>
    </row>
    <row r="421" spans="1:6" ht="12.75">
      <c r="A421" s="50"/>
      <c r="B421" s="49"/>
      <c r="C421" s="49"/>
      <c r="D421" s="49"/>
      <c r="E421" s="49"/>
      <c r="F421" s="49"/>
    </row>
    <row r="422" spans="1:6" ht="12.75">
      <c r="A422" s="50"/>
      <c r="B422" s="49"/>
      <c r="C422" s="49"/>
      <c r="D422" s="49"/>
      <c r="E422" s="49"/>
      <c r="F422" s="49"/>
    </row>
    <row r="423" spans="1:6" ht="12.75">
      <c r="A423" s="50"/>
      <c r="B423" s="49"/>
      <c r="C423" s="49"/>
      <c r="D423" s="49"/>
      <c r="E423" s="49"/>
      <c r="F423" s="49"/>
    </row>
    <row r="424" spans="1:6" ht="12.75">
      <c r="A424" s="50"/>
      <c r="B424" s="49"/>
      <c r="C424" s="49"/>
      <c r="D424" s="49"/>
      <c r="E424" s="49"/>
      <c r="F424" s="49"/>
    </row>
    <row r="425" spans="1:6" ht="12.75">
      <c r="A425" s="50"/>
      <c r="B425" s="49"/>
      <c r="C425" s="49"/>
      <c r="D425" s="49"/>
      <c r="E425" s="49"/>
      <c r="F425" s="49"/>
    </row>
    <row r="426" spans="1:6" ht="12.75">
      <c r="A426" s="50"/>
      <c r="B426" s="49"/>
      <c r="C426" s="49"/>
      <c r="D426" s="49"/>
      <c r="E426" s="49"/>
      <c r="F426" s="49"/>
    </row>
    <row r="427" spans="1:6" ht="12.75">
      <c r="A427" s="50"/>
      <c r="B427" s="49"/>
      <c r="C427" s="49"/>
      <c r="D427" s="49"/>
      <c r="E427" s="49"/>
      <c r="F427" s="49"/>
    </row>
    <row r="428" spans="1:6" ht="12.75">
      <c r="A428" s="50"/>
      <c r="B428" s="49"/>
      <c r="C428" s="49"/>
      <c r="D428" s="49"/>
      <c r="E428" s="49"/>
      <c r="F428" s="49"/>
    </row>
    <row r="429" spans="1:6" ht="12.75">
      <c r="A429" s="50"/>
      <c r="B429" s="49"/>
      <c r="C429" s="49"/>
      <c r="D429" s="49"/>
      <c r="E429" s="49"/>
      <c r="F429" s="49"/>
    </row>
    <row r="430" spans="1:6" ht="12.75">
      <c r="A430" s="50"/>
      <c r="B430" s="49"/>
      <c r="C430" s="49"/>
      <c r="D430" s="49"/>
      <c r="E430" s="49"/>
      <c r="F430" s="49"/>
    </row>
    <row r="431" spans="1:6" ht="12.75">
      <c r="A431" s="50"/>
      <c r="B431" s="49"/>
      <c r="C431" s="49"/>
      <c r="D431" s="49"/>
      <c r="E431" s="49"/>
      <c r="F431" s="49"/>
    </row>
    <row r="432" spans="1:6" ht="12.75">
      <c r="A432" s="50"/>
      <c r="B432" s="49"/>
      <c r="C432" s="49"/>
      <c r="D432" s="49"/>
      <c r="E432" s="49"/>
      <c r="F432" s="49"/>
    </row>
    <row r="433" spans="1:6" ht="12.75">
      <c r="A433" s="50"/>
      <c r="B433" s="49"/>
      <c r="C433" s="49"/>
      <c r="D433" s="49"/>
      <c r="E433" s="49"/>
      <c r="F433" s="49"/>
    </row>
    <row r="434" spans="1:6" ht="12.75">
      <c r="A434" s="50"/>
      <c r="B434" s="49"/>
      <c r="C434" s="49"/>
      <c r="D434" s="49"/>
      <c r="E434" s="49"/>
      <c r="F434" s="49"/>
    </row>
    <row r="435" spans="1:6" ht="12.75">
      <c r="A435" s="50"/>
      <c r="B435" s="49"/>
      <c r="C435" s="49"/>
      <c r="D435" s="49"/>
      <c r="E435" s="49"/>
      <c r="F435" s="49"/>
    </row>
    <row r="436" spans="1:6" ht="12.75">
      <c r="A436" s="50"/>
      <c r="B436" s="49"/>
      <c r="C436" s="49"/>
      <c r="D436" s="49"/>
      <c r="E436" s="49"/>
      <c r="F436" s="49"/>
    </row>
    <row r="437" spans="1:6" ht="12.75">
      <c r="A437" s="50"/>
      <c r="B437" s="49"/>
      <c r="C437" s="49"/>
      <c r="D437" s="49"/>
      <c r="E437" s="49"/>
      <c r="F437" s="49"/>
    </row>
    <row r="438" spans="1:6" ht="12.75">
      <c r="A438" s="50"/>
      <c r="B438" s="49"/>
      <c r="C438" s="49"/>
      <c r="D438" s="49"/>
      <c r="E438" s="49"/>
      <c r="F438" s="49"/>
    </row>
    <row r="439" spans="1:6" ht="12.75">
      <c r="A439" s="50"/>
      <c r="B439" s="49"/>
      <c r="C439" s="49"/>
      <c r="D439" s="49"/>
      <c r="E439" s="49"/>
      <c r="F439" s="49"/>
    </row>
    <row r="440" spans="1:6" ht="12.75">
      <c r="A440" s="50"/>
      <c r="B440" s="49"/>
      <c r="C440" s="49"/>
      <c r="D440" s="49"/>
      <c r="E440" s="49"/>
      <c r="F440" s="49"/>
    </row>
    <row r="441" spans="1:6" ht="12.75">
      <c r="A441" s="50"/>
      <c r="B441" s="49"/>
      <c r="C441" s="49"/>
      <c r="D441" s="49"/>
      <c r="E441" s="49"/>
      <c r="F441" s="49"/>
    </row>
    <row r="442" spans="1:6" ht="12.75">
      <c r="A442" s="50"/>
      <c r="B442" s="49"/>
      <c r="C442" s="49"/>
      <c r="D442" s="49"/>
      <c r="E442" s="49"/>
      <c r="F442" s="49"/>
    </row>
    <row r="443" spans="1:6" ht="12.75">
      <c r="A443" s="50"/>
      <c r="B443" s="49"/>
      <c r="C443" s="49"/>
      <c r="D443" s="49"/>
      <c r="E443" s="49"/>
      <c r="F443" s="49"/>
    </row>
    <row r="444" spans="1:6" ht="12.75">
      <c r="A444" s="50"/>
      <c r="B444" s="49"/>
      <c r="C444" s="49"/>
      <c r="D444" s="49"/>
      <c r="E444" s="49"/>
      <c r="F444" s="49"/>
    </row>
    <row r="445" spans="1:6" ht="12.75">
      <c r="A445" s="50"/>
      <c r="B445" s="49"/>
      <c r="C445" s="49"/>
      <c r="D445" s="49"/>
      <c r="E445" s="49"/>
      <c r="F445" s="49"/>
    </row>
    <row r="446" spans="1:6" ht="12.75">
      <c r="A446" s="50"/>
      <c r="B446" s="49"/>
      <c r="C446" s="49"/>
      <c r="D446" s="49"/>
      <c r="E446" s="49"/>
      <c r="F446" s="49"/>
    </row>
    <row r="447" spans="1:6" ht="12.75">
      <c r="A447" s="50"/>
      <c r="B447" s="49"/>
      <c r="C447" s="49"/>
      <c r="D447" s="49"/>
      <c r="E447" s="49"/>
      <c r="F447" s="49"/>
    </row>
    <row r="448" spans="1:6" ht="12.75">
      <c r="A448" s="50"/>
      <c r="B448" s="49"/>
      <c r="C448" s="49"/>
      <c r="D448" s="49"/>
      <c r="E448" s="49"/>
      <c r="F448" s="49"/>
    </row>
    <row r="449" spans="1:6" ht="12.75">
      <c r="A449" s="50"/>
      <c r="B449" s="49"/>
      <c r="C449" s="49"/>
      <c r="D449" s="49"/>
      <c r="E449" s="49"/>
      <c r="F449" s="49"/>
    </row>
    <row r="450" spans="1:6" ht="12.75">
      <c r="A450" s="50"/>
      <c r="B450" s="49"/>
      <c r="C450" s="49"/>
      <c r="D450" s="49"/>
      <c r="E450" s="49"/>
      <c r="F450" s="49"/>
    </row>
    <row r="451" spans="1:6" ht="12.75">
      <c r="A451" s="50"/>
      <c r="B451" s="49"/>
      <c r="C451" s="49"/>
      <c r="D451" s="49"/>
      <c r="E451" s="49"/>
      <c r="F451" s="49"/>
    </row>
    <row r="452" spans="1:6" ht="12.75">
      <c r="A452" s="50"/>
      <c r="B452" s="49"/>
      <c r="C452" s="49"/>
      <c r="D452" s="49"/>
      <c r="E452" s="49"/>
      <c r="F452" s="49"/>
    </row>
    <row r="453" spans="1:6" ht="12.75">
      <c r="A453" s="50"/>
      <c r="B453" s="49"/>
      <c r="C453" s="49"/>
      <c r="D453" s="49"/>
      <c r="E453" s="49"/>
      <c r="F453" s="49"/>
    </row>
    <row r="454" spans="1:6" ht="12.75">
      <c r="A454" s="50"/>
      <c r="B454" s="49"/>
      <c r="C454" s="49"/>
      <c r="D454" s="49"/>
      <c r="E454" s="49"/>
      <c r="F454" s="49"/>
    </row>
    <row r="455" spans="1:6" ht="12.75">
      <c r="A455" s="50"/>
      <c r="B455" s="49"/>
      <c r="C455" s="49"/>
      <c r="D455" s="49"/>
      <c r="E455" s="49"/>
      <c r="F455" s="49"/>
    </row>
    <row r="456" spans="1:6" ht="12.75">
      <c r="A456" s="50"/>
      <c r="B456" s="49"/>
      <c r="C456" s="49"/>
      <c r="D456" s="49"/>
      <c r="E456" s="49"/>
      <c r="F456" s="49"/>
    </row>
    <row r="457" spans="1:6" ht="12.75">
      <c r="A457" s="50"/>
      <c r="B457" s="49"/>
      <c r="C457" s="49"/>
      <c r="D457" s="49"/>
      <c r="E457" s="49"/>
      <c r="F457" s="49"/>
    </row>
    <row r="458" spans="1:6" ht="12.75">
      <c r="A458" s="50"/>
      <c r="B458" s="49"/>
      <c r="C458" s="49"/>
      <c r="D458" s="49"/>
      <c r="E458" s="49"/>
      <c r="F458" s="49"/>
    </row>
    <row r="459" spans="1:6" ht="12.75">
      <c r="A459" s="50"/>
      <c r="B459" s="49"/>
      <c r="C459" s="49"/>
      <c r="D459" s="49"/>
      <c r="E459" s="49"/>
      <c r="F459" s="49"/>
    </row>
    <row r="460" spans="1:6" ht="12.75">
      <c r="A460" s="50"/>
      <c r="B460" s="49"/>
      <c r="C460" s="49"/>
      <c r="D460" s="49"/>
      <c r="E460" s="49"/>
      <c r="F460" s="49"/>
    </row>
    <row r="461" spans="1:6" ht="12.75">
      <c r="A461" s="50"/>
      <c r="B461" s="49"/>
      <c r="C461" s="49"/>
      <c r="D461" s="49"/>
      <c r="E461" s="49"/>
      <c r="F461" s="49"/>
    </row>
    <row r="462" spans="1:6" ht="12.75">
      <c r="A462" s="50"/>
      <c r="B462" s="49"/>
      <c r="C462" s="49"/>
      <c r="D462" s="49"/>
      <c r="E462" s="49"/>
      <c r="F462" s="49"/>
    </row>
    <row r="463" spans="1:6" ht="12.75">
      <c r="A463" s="50"/>
      <c r="B463" s="49"/>
      <c r="C463" s="49"/>
      <c r="D463" s="49"/>
      <c r="E463" s="49"/>
      <c r="F463" s="49"/>
    </row>
    <row r="464" spans="1:6" ht="12.75">
      <c r="A464" s="50"/>
      <c r="B464" s="49"/>
      <c r="C464" s="49"/>
      <c r="D464" s="49"/>
      <c r="E464" s="49"/>
      <c r="F464" s="49"/>
    </row>
    <row r="465" spans="1:6" ht="12.75">
      <c r="A465" s="50"/>
      <c r="B465" s="49"/>
      <c r="C465" s="49"/>
      <c r="D465" s="49"/>
      <c r="E465" s="49"/>
      <c r="F465" s="49"/>
    </row>
    <row r="466" spans="1:6" ht="12.75">
      <c r="A466" s="50"/>
      <c r="B466" s="49"/>
      <c r="C466" s="49"/>
      <c r="D466" s="49"/>
      <c r="E466" s="49"/>
      <c r="F466" s="49"/>
    </row>
    <row r="467" spans="1:6" ht="12.75">
      <c r="A467" s="50"/>
      <c r="B467" s="49"/>
      <c r="C467" s="49"/>
      <c r="D467" s="49"/>
      <c r="E467" s="49"/>
      <c r="F467" s="49"/>
    </row>
    <row r="468" spans="1:6" ht="12.75">
      <c r="A468" s="50"/>
      <c r="B468" s="49"/>
      <c r="C468" s="49"/>
      <c r="D468" s="49"/>
      <c r="E468" s="49"/>
      <c r="F468" s="49"/>
    </row>
    <row r="469" spans="1:6" ht="12.75">
      <c r="A469" s="50"/>
      <c r="B469" s="49"/>
      <c r="C469" s="49"/>
      <c r="D469" s="49"/>
      <c r="E469" s="49"/>
      <c r="F469" s="49"/>
    </row>
    <row r="470" spans="1:6" ht="12.75">
      <c r="A470" s="50"/>
      <c r="B470" s="49"/>
      <c r="C470" s="49"/>
      <c r="D470" s="49"/>
      <c r="E470" s="49"/>
      <c r="F470" s="49"/>
    </row>
    <row r="471" spans="1:6" ht="12.75">
      <c r="A471" s="50"/>
      <c r="B471" s="49"/>
      <c r="C471" s="49"/>
      <c r="D471" s="49"/>
      <c r="E471" s="49"/>
      <c r="F471" s="49"/>
    </row>
    <row r="472" spans="1:6" ht="12.75">
      <c r="A472" s="50"/>
      <c r="B472" s="49"/>
      <c r="C472" s="49"/>
      <c r="D472" s="49"/>
      <c r="E472" s="49"/>
      <c r="F472" s="49"/>
    </row>
    <row r="473" spans="1:6" ht="12.75">
      <c r="A473" s="50"/>
      <c r="B473" s="49"/>
      <c r="C473" s="49"/>
      <c r="D473" s="49"/>
      <c r="E473" s="49"/>
      <c r="F473" s="49"/>
    </row>
    <row r="474" spans="1:6" ht="12.75">
      <c r="A474" s="50"/>
      <c r="B474" s="49"/>
      <c r="C474" s="49"/>
      <c r="D474" s="49"/>
      <c r="E474" s="49"/>
      <c r="F474" s="49"/>
    </row>
    <row r="475" spans="1:6" ht="12.75">
      <c r="A475" s="50"/>
      <c r="B475" s="49"/>
      <c r="C475" s="49"/>
      <c r="D475" s="49"/>
      <c r="E475" s="49"/>
      <c r="F475" s="49"/>
    </row>
    <row r="476" spans="1:6" ht="12.75">
      <c r="A476" s="50"/>
      <c r="B476" s="49"/>
      <c r="C476" s="49"/>
      <c r="D476" s="49"/>
      <c r="E476" s="49"/>
      <c r="F476" s="49"/>
    </row>
    <row r="477" spans="1:6" ht="12.75">
      <c r="A477" s="50"/>
      <c r="B477" s="49"/>
      <c r="C477" s="49"/>
      <c r="D477" s="49"/>
      <c r="E477" s="49"/>
      <c r="F477" s="49"/>
    </row>
    <row r="478" spans="1:6" ht="12.75">
      <c r="A478" s="50"/>
      <c r="B478" s="49"/>
      <c r="C478" s="49"/>
      <c r="D478" s="49"/>
      <c r="E478" s="49"/>
      <c r="F478" s="49"/>
    </row>
    <row r="479" spans="1:6" ht="12.75">
      <c r="A479" s="50"/>
      <c r="B479" s="49"/>
      <c r="C479" s="49"/>
      <c r="D479" s="49"/>
      <c r="E479" s="49"/>
      <c r="F479" s="49"/>
    </row>
    <row r="480" spans="1:6" ht="12.75">
      <c r="A480" s="50"/>
      <c r="B480" s="49"/>
      <c r="C480" s="49"/>
      <c r="D480" s="49"/>
      <c r="E480" s="49"/>
      <c r="F480" s="49"/>
    </row>
    <row r="481" spans="1:6" ht="12.75">
      <c r="A481" s="50"/>
      <c r="B481" s="49"/>
      <c r="C481" s="49"/>
      <c r="D481" s="49"/>
      <c r="E481" s="49"/>
      <c r="F481" s="49"/>
    </row>
    <row r="482" spans="1:6" ht="12.75">
      <c r="A482" s="50"/>
      <c r="B482" s="49"/>
      <c r="C482" s="49"/>
      <c r="D482" s="49"/>
      <c r="E482" s="49"/>
      <c r="F482" s="49"/>
    </row>
    <row r="483" spans="1:6" ht="12.75">
      <c r="A483" s="50"/>
      <c r="B483" s="49"/>
      <c r="C483" s="49"/>
      <c r="D483" s="49"/>
      <c r="E483" s="49"/>
      <c r="F483" s="49"/>
    </row>
    <row r="484" spans="1:6" ht="12.75">
      <c r="A484" s="50"/>
      <c r="B484" s="49"/>
      <c r="C484" s="49"/>
      <c r="D484" s="49"/>
      <c r="E484" s="49"/>
      <c r="F484" s="49"/>
    </row>
    <row r="485" spans="1:6" ht="12.75">
      <c r="A485" s="50"/>
      <c r="B485" s="49"/>
      <c r="C485" s="49"/>
      <c r="D485" s="49"/>
      <c r="E485" s="49"/>
      <c r="F485" s="49"/>
    </row>
    <row r="486" spans="1:6" ht="12.75">
      <c r="A486" s="50"/>
      <c r="B486" s="49"/>
      <c r="C486" s="49"/>
      <c r="D486" s="49"/>
      <c r="E486" s="49"/>
      <c r="F486" s="49"/>
    </row>
    <row r="487" spans="1:6" ht="12.75">
      <c r="A487" s="50"/>
      <c r="B487" s="49"/>
      <c r="C487" s="49"/>
      <c r="D487" s="49"/>
      <c r="E487" s="49"/>
      <c r="F487" s="49"/>
    </row>
    <row r="488" spans="1:6" ht="12.75">
      <c r="A488" s="50"/>
      <c r="B488" s="49"/>
      <c r="C488" s="49"/>
      <c r="D488" s="49"/>
      <c r="E488" s="49"/>
      <c r="F488" s="49"/>
    </row>
    <row r="489" spans="1:6" ht="12.75">
      <c r="A489" s="50"/>
      <c r="B489" s="49"/>
      <c r="C489" s="49"/>
      <c r="D489" s="49"/>
      <c r="E489" s="49"/>
      <c r="F489" s="49"/>
    </row>
    <row r="490" spans="1:6" ht="12.75">
      <c r="A490" s="50"/>
      <c r="B490" s="49"/>
      <c r="C490" s="49"/>
      <c r="D490" s="49"/>
      <c r="E490" s="49"/>
      <c r="F490" s="49"/>
    </row>
    <row r="491" spans="1:6" ht="12.75">
      <c r="A491" s="50"/>
      <c r="B491" s="49"/>
      <c r="C491" s="49"/>
      <c r="D491" s="49"/>
      <c r="E491" s="49"/>
      <c r="F491" s="49"/>
    </row>
    <row r="492" spans="1:6" ht="12.75">
      <c r="A492" s="50"/>
      <c r="B492" s="49"/>
      <c r="C492" s="49"/>
      <c r="D492" s="49"/>
      <c r="E492" s="49"/>
      <c r="F492" s="49"/>
    </row>
    <row r="493" spans="1:6" ht="12.75">
      <c r="A493" s="50"/>
      <c r="B493" s="49"/>
      <c r="C493" s="49"/>
      <c r="D493" s="49"/>
      <c r="E493" s="49"/>
      <c r="F493" s="49"/>
    </row>
    <row r="494" spans="1:6" ht="12.75">
      <c r="A494" s="50"/>
      <c r="B494" s="49"/>
      <c r="C494" s="49"/>
      <c r="D494" s="49"/>
      <c r="E494" s="49"/>
      <c r="F494" s="49"/>
    </row>
    <row r="495" spans="1:6" ht="12.75">
      <c r="A495" s="50"/>
      <c r="B495" s="49"/>
      <c r="C495" s="49"/>
      <c r="D495" s="49"/>
      <c r="E495" s="49"/>
      <c r="F495" s="49"/>
    </row>
    <row r="496" spans="1:6" ht="12.75">
      <c r="A496" s="50"/>
      <c r="B496" s="49"/>
      <c r="C496" s="49"/>
      <c r="D496" s="49"/>
      <c r="E496" s="49"/>
      <c r="F496" s="49"/>
    </row>
    <row r="497" spans="1:6" ht="12.75">
      <c r="A497" s="50"/>
      <c r="B497" s="49"/>
      <c r="C497" s="49"/>
      <c r="D497" s="49"/>
      <c r="E497" s="49"/>
      <c r="F497" s="49"/>
    </row>
    <row r="498" spans="1:6" ht="12.75">
      <c r="A498" s="50"/>
      <c r="B498" s="49"/>
      <c r="C498" s="49"/>
      <c r="D498" s="49"/>
      <c r="E498" s="49"/>
      <c r="F498" s="49"/>
    </row>
    <row r="499" spans="1:6" ht="12.75">
      <c r="A499" s="50"/>
      <c r="B499" s="49"/>
      <c r="C499" s="49"/>
      <c r="D499" s="49"/>
      <c r="E499" s="49"/>
      <c r="F499" s="49"/>
    </row>
    <row r="500" spans="1:6" ht="12.75">
      <c r="A500" s="50"/>
      <c r="B500" s="49"/>
      <c r="C500" s="49"/>
      <c r="D500" s="49"/>
      <c r="E500" s="49"/>
      <c r="F500" s="49"/>
    </row>
    <row r="501" spans="1:6" ht="12.75">
      <c r="A501" s="50"/>
      <c r="B501" s="49"/>
      <c r="C501" s="49"/>
      <c r="D501" s="49"/>
      <c r="E501" s="49"/>
      <c r="F501" s="49"/>
    </row>
    <row r="502" spans="1:6" ht="12.75">
      <c r="A502" s="50"/>
      <c r="B502" s="49"/>
      <c r="C502" s="49"/>
      <c r="D502" s="49"/>
      <c r="E502" s="49"/>
      <c r="F502" s="49"/>
    </row>
    <row r="503" spans="1:6" ht="12.75">
      <c r="A503" s="50"/>
      <c r="B503" s="49"/>
      <c r="C503" s="49"/>
      <c r="D503" s="49"/>
      <c r="E503" s="49"/>
      <c r="F503" s="49"/>
    </row>
    <row r="504" spans="1:6" ht="12.75">
      <c r="A504" s="50"/>
      <c r="B504" s="49"/>
      <c r="C504" s="49"/>
      <c r="D504" s="49"/>
      <c r="E504" s="49"/>
      <c r="F504" s="49"/>
    </row>
    <row r="505" spans="1:6" ht="12.75">
      <c r="A505" s="50"/>
      <c r="B505" s="49"/>
      <c r="C505" s="49"/>
      <c r="D505" s="49"/>
      <c r="E505" s="49"/>
      <c r="F505" s="49"/>
    </row>
    <row r="506" spans="1:6" ht="12.75">
      <c r="A506" s="50"/>
      <c r="B506" s="49"/>
      <c r="C506" s="49"/>
      <c r="D506" s="49"/>
      <c r="E506" s="49"/>
      <c r="F506" s="49"/>
    </row>
    <row r="507" spans="1:6" ht="12.75">
      <c r="A507" s="50"/>
      <c r="B507" s="49"/>
      <c r="C507" s="49"/>
      <c r="D507" s="49"/>
      <c r="E507" s="49"/>
      <c r="F507" s="49"/>
    </row>
    <row r="508" spans="1:6" ht="12.75">
      <c r="A508" s="50"/>
      <c r="B508" s="49"/>
      <c r="C508" s="49"/>
      <c r="D508" s="49"/>
      <c r="E508" s="49"/>
      <c r="F508" s="49"/>
    </row>
    <row r="509" spans="1:6" ht="12.75">
      <c r="A509" s="50"/>
      <c r="B509" s="49"/>
      <c r="C509" s="49"/>
      <c r="D509" s="49"/>
      <c r="E509" s="49"/>
      <c r="F509" s="49"/>
    </row>
    <row r="510" spans="1:6" ht="12.75">
      <c r="A510" s="50"/>
      <c r="B510" s="49"/>
      <c r="C510" s="49"/>
      <c r="D510" s="49"/>
      <c r="E510" s="49"/>
      <c r="F510" s="49"/>
    </row>
    <row r="511" spans="1:6" ht="12.75">
      <c r="A511" s="50"/>
      <c r="B511" s="49"/>
      <c r="C511" s="49"/>
      <c r="D511" s="49"/>
      <c r="E511" s="49"/>
      <c r="F511" s="49"/>
    </row>
    <row r="512" spans="1:6" ht="12.75">
      <c r="A512" s="50"/>
      <c r="B512" s="49"/>
      <c r="C512" s="49"/>
      <c r="D512" s="49"/>
      <c r="E512" s="49"/>
      <c r="F512" s="49"/>
    </row>
    <row r="513" spans="1:6" ht="12.75">
      <c r="A513" s="50"/>
      <c r="B513" s="49"/>
      <c r="C513" s="49"/>
      <c r="D513" s="49"/>
      <c r="E513" s="49"/>
      <c r="F513" s="49"/>
    </row>
    <row r="514" spans="1:6" ht="12.75">
      <c r="A514" s="50"/>
      <c r="B514" s="49"/>
      <c r="C514" s="49"/>
      <c r="D514" s="49"/>
      <c r="E514" s="49"/>
      <c r="F514" s="49"/>
    </row>
    <row r="515" spans="1:6" ht="12.75">
      <c r="A515" s="50"/>
      <c r="B515" s="49"/>
      <c r="C515" s="49"/>
      <c r="D515" s="49"/>
      <c r="E515" s="49"/>
      <c r="F515" s="49"/>
    </row>
    <row r="516" spans="1:6" ht="12.75">
      <c r="A516" s="50"/>
      <c r="B516" s="49"/>
      <c r="C516" s="49"/>
      <c r="D516" s="49"/>
      <c r="E516" s="49"/>
      <c r="F516" s="49"/>
    </row>
    <row r="517" spans="1:6" ht="12.75">
      <c r="A517" s="50"/>
      <c r="B517" s="49"/>
      <c r="C517" s="49"/>
      <c r="D517" s="49"/>
      <c r="E517" s="49"/>
      <c r="F517" s="49"/>
    </row>
    <row r="518" spans="1:6" ht="12.75">
      <c r="A518" s="50"/>
      <c r="B518" s="49"/>
      <c r="C518" s="49"/>
      <c r="D518" s="49"/>
      <c r="E518" s="49"/>
      <c r="F518" s="49"/>
    </row>
    <row r="519" spans="1:6" ht="12.75">
      <c r="A519" s="50"/>
      <c r="B519" s="49"/>
      <c r="C519" s="49"/>
      <c r="D519" s="49"/>
      <c r="E519" s="49"/>
      <c r="F519" s="49"/>
    </row>
    <row r="520" spans="1:6" ht="12.75">
      <c r="A520" s="50"/>
      <c r="B520" s="49"/>
      <c r="C520" s="49"/>
      <c r="D520" s="49"/>
      <c r="E520" s="49"/>
      <c r="F520" s="49"/>
    </row>
    <row r="521" spans="1:6" ht="12.75">
      <c r="A521" s="50"/>
      <c r="B521" s="49"/>
      <c r="C521" s="49"/>
      <c r="D521" s="49"/>
      <c r="E521" s="49"/>
      <c r="F521" s="49"/>
    </row>
    <row r="522" spans="1:6" ht="12.75">
      <c r="A522" s="50"/>
      <c r="B522" s="49"/>
      <c r="C522" s="49"/>
      <c r="D522" s="49"/>
      <c r="E522" s="49"/>
      <c r="F522" s="49"/>
    </row>
    <row r="523" spans="1:6" ht="12.75">
      <c r="A523" s="50"/>
      <c r="B523" s="49"/>
      <c r="C523" s="49"/>
      <c r="D523" s="49"/>
      <c r="E523" s="49"/>
      <c r="F523" s="49"/>
    </row>
    <row r="524" spans="1:6" ht="12.75">
      <c r="A524" s="50"/>
      <c r="B524" s="49"/>
      <c r="C524" s="49"/>
      <c r="D524" s="49"/>
      <c r="E524" s="49"/>
      <c r="F524" s="49"/>
    </row>
    <row r="525" spans="1:6" ht="12.75">
      <c r="A525" s="50"/>
      <c r="B525" s="49"/>
      <c r="C525" s="49"/>
      <c r="D525" s="49"/>
      <c r="E525" s="49"/>
      <c r="F525" s="49"/>
    </row>
    <row r="526" spans="1:6" ht="12.75">
      <c r="A526" s="50"/>
      <c r="B526" s="49"/>
      <c r="C526" s="49"/>
      <c r="D526" s="49"/>
      <c r="E526" s="49"/>
      <c r="F526" s="49"/>
    </row>
    <row r="527" spans="1:6" ht="12.75">
      <c r="A527" s="50"/>
      <c r="B527" s="49"/>
      <c r="C527" s="49"/>
      <c r="D527" s="49"/>
      <c r="E527" s="49"/>
      <c r="F527" s="49"/>
    </row>
    <row r="528" spans="1:6" ht="12.75">
      <c r="A528" s="50"/>
      <c r="B528" s="49"/>
      <c r="C528" s="49"/>
      <c r="D528" s="49"/>
      <c r="E528" s="49"/>
      <c r="F528" s="49"/>
    </row>
    <row r="529" spans="1:6" ht="12.75">
      <c r="A529" s="50"/>
      <c r="B529" s="49"/>
      <c r="C529" s="49"/>
      <c r="D529" s="49"/>
      <c r="E529" s="49"/>
      <c r="F529" s="49"/>
    </row>
    <row r="530" spans="1:6" ht="12.75">
      <c r="A530" s="50"/>
      <c r="B530" s="49"/>
      <c r="C530" s="49"/>
      <c r="D530" s="49"/>
      <c r="E530" s="49"/>
      <c r="F530" s="49"/>
    </row>
    <row r="531" spans="1:6" ht="12.75">
      <c r="A531" s="50"/>
      <c r="B531" s="49"/>
      <c r="C531" s="49"/>
      <c r="D531" s="49"/>
      <c r="E531" s="49"/>
      <c r="F531" s="49"/>
    </row>
    <row r="532" spans="1:6" ht="12.75">
      <c r="A532" s="50"/>
      <c r="B532" s="49"/>
      <c r="C532" s="49"/>
      <c r="D532" s="49"/>
      <c r="E532" s="49"/>
      <c r="F532" s="49"/>
    </row>
    <row r="533" spans="1:6" ht="12.75">
      <c r="A533" s="50"/>
      <c r="B533" s="49"/>
      <c r="C533" s="49"/>
      <c r="D533" s="49"/>
      <c r="E533" s="49"/>
      <c r="F533" s="49"/>
    </row>
    <row r="534" spans="1:6" ht="12.75">
      <c r="A534" s="50"/>
      <c r="B534" s="49"/>
      <c r="C534" s="49"/>
      <c r="D534" s="49"/>
      <c r="E534" s="49"/>
      <c r="F534" s="49"/>
    </row>
    <row r="535" spans="1:6" ht="12.75">
      <c r="A535" s="50"/>
      <c r="B535" s="49"/>
      <c r="C535" s="49"/>
      <c r="D535" s="49"/>
      <c r="E535" s="49"/>
      <c r="F535" s="49"/>
    </row>
    <row r="536" spans="1:6" ht="12.75">
      <c r="A536" s="50"/>
      <c r="B536" s="49"/>
      <c r="C536" s="49"/>
      <c r="D536" s="49"/>
      <c r="E536" s="49"/>
      <c r="F536" s="49"/>
    </row>
    <row r="537" spans="1:6" ht="12.75">
      <c r="A537" s="50"/>
      <c r="B537" s="49"/>
      <c r="C537" s="49"/>
      <c r="D537" s="49"/>
      <c r="E537" s="49"/>
      <c r="F537" s="49"/>
    </row>
    <row r="538" spans="1:6" ht="12.75">
      <c r="A538" s="50"/>
      <c r="B538" s="49"/>
      <c r="C538" s="49"/>
      <c r="D538" s="49"/>
      <c r="E538" s="49"/>
      <c r="F538" s="49"/>
    </row>
    <row r="539" spans="1:6" ht="12.75">
      <c r="A539" s="50"/>
      <c r="B539" s="49"/>
      <c r="C539" s="49"/>
      <c r="D539" s="49"/>
      <c r="E539" s="49"/>
      <c r="F539" s="49"/>
    </row>
    <row r="540" spans="1:6" ht="12.75">
      <c r="A540" s="50"/>
      <c r="B540" s="49"/>
      <c r="C540" s="49"/>
      <c r="D540" s="49"/>
      <c r="E540" s="49"/>
      <c r="F540" s="49"/>
    </row>
    <row r="541" spans="1:6" ht="12.75">
      <c r="A541" s="50"/>
      <c r="B541" s="49"/>
      <c r="C541" s="49"/>
      <c r="D541" s="49"/>
      <c r="E541" s="49"/>
      <c r="F541" s="49"/>
    </row>
    <row r="542" spans="1:6" ht="12.75">
      <c r="A542" s="50"/>
      <c r="B542" s="49"/>
      <c r="C542" s="49"/>
      <c r="D542" s="49"/>
      <c r="E542" s="49"/>
      <c r="F542" s="49"/>
    </row>
    <row r="543" spans="1:6" ht="12.75">
      <c r="A543" s="50"/>
      <c r="B543" s="49"/>
      <c r="C543" s="49"/>
      <c r="D543" s="49"/>
      <c r="E543" s="49"/>
      <c r="F543" s="49"/>
    </row>
    <row r="544" spans="1:6" ht="12.75">
      <c r="A544" s="50"/>
      <c r="B544" s="49"/>
      <c r="C544" s="49"/>
      <c r="D544" s="49"/>
      <c r="E544" s="49"/>
      <c r="F544" s="49"/>
    </row>
    <row r="545" spans="1:6" ht="12.75">
      <c r="A545" s="50"/>
      <c r="B545" s="49"/>
      <c r="C545" s="49"/>
      <c r="D545" s="49"/>
      <c r="E545" s="49"/>
      <c r="F545" s="49"/>
    </row>
    <row r="546" spans="1:6" ht="12.75">
      <c r="A546" s="50"/>
      <c r="B546" s="49"/>
      <c r="C546" s="49"/>
      <c r="D546" s="49"/>
      <c r="E546" s="49"/>
      <c r="F546" s="49"/>
    </row>
    <row r="547" spans="1:6" ht="12.75">
      <c r="A547" s="50"/>
      <c r="B547" s="49"/>
      <c r="C547" s="49"/>
      <c r="D547" s="49"/>
      <c r="E547" s="49"/>
      <c r="F547" s="49"/>
    </row>
    <row r="548" spans="1:6" ht="12.75">
      <c r="A548" s="50"/>
      <c r="B548" s="49"/>
      <c r="C548" s="49"/>
      <c r="D548" s="49"/>
      <c r="E548" s="49"/>
      <c r="F548" s="49"/>
    </row>
    <row r="549" spans="1:6" ht="12.75">
      <c r="A549" s="50"/>
      <c r="B549" s="49"/>
      <c r="C549" s="49"/>
      <c r="D549" s="49"/>
      <c r="E549" s="49"/>
      <c r="F549" s="49"/>
    </row>
    <row r="550" spans="1:6" ht="12.75">
      <c r="A550" s="50"/>
      <c r="B550" s="49"/>
      <c r="C550" s="49"/>
      <c r="D550" s="49"/>
      <c r="E550" s="49"/>
      <c r="F550" s="49"/>
    </row>
    <row r="551" spans="1:6" ht="12.75">
      <c r="A551" s="50"/>
      <c r="B551" s="49"/>
      <c r="C551" s="49"/>
      <c r="D551" s="49"/>
      <c r="E551" s="49"/>
      <c r="F551" s="49"/>
    </row>
    <row r="552" spans="1:6" ht="12.75">
      <c r="A552" s="50"/>
      <c r="B552" s="49"/>
      <c r="C552" s="49"/>
      <c r="D552" s="49"/>
      <c r="E552" s="49"/>
      <c r="F552" s="49"/>
    </row>
    <row r="553" spans="1:6" ht="12.75">
      <c r="A553" s="50"/>
      <c r="B553" s="49"/>
      <c r="C553" s="49"/>
      <c r="D553" s="49"/>
      <c r="E553" s="49"/>
      <c r="F553" s="49"/>
    </row>
    <row r="554" spans="1:6" ht="12.75">
      <c r="A554" s="50"/>
      <c r="B554" s="49"/>
      <c r="C554" s="49"/>
      <c r="D554" s="49"/>
      <c r="E554" s="49"/>
      <c r="F554" s="49"/>
    </row>
    <row r="555" spans="1:6" ht="12.75">
      <c r="A555" s="50"/>
      <c r="B555" s="49"/>
      <c r="C555" s="49"/>
      <c r="D555" s="49"/>
      <c r="E555" s="49"/>
      <c r="F555" s="49"/>
    </row>
    <row r="556" spans="1:6" ht="12.75">
      <c r="A556" s="50"/>
      <c r="B556" s="49"/>
      <c r="C556" s="49"/>
      <c r="D556" s="49"/>
      <c r="E556" s="49"/>
      <c r="F556" s="49"/>
    </row>
    <row r="557" spans="1:6" ht="12.75">
      <c r="A557" s="50"/>
      <c r="B557" s="49"/>
      <c r="C557" s="49"/>
      <c r="D557" s="49"/>
      <c r="E557" s="49"/>
      <c r="F557" s="49"/>
    </row>
    <row r="558" spans="1:6" ht="12.75">
      <c r="A558" s="50"/>
      <c r="B558" s="49"/>
      <c r="C558" s="49"/>
      <c r="D558" s="49"/>
      <c r="E558" s="49"/>
      <c r="F558" s="49"/>
    </row>
    <row r="559" spans="1:6" ht="12.75">
      <c r="A559" s="50"/>
      <c r="B559" s="49"/>
      <c r="C559" s="49"/>
      <c r="D559" s="49"/>
      <c r="E559" s="49"/>
      <c r="F559" s="49"/>
    </row>
    <row r="560" spans="1:6" ht="12.75">
      <c r="A560" s="50"/>
      <c r="B560" s="49"/>
      <c r="C560" s="49"/>
      <c r="D560" s="49"/>
      <c r="E560" s="49"/>
      <c r="F560" s="49"/>
    </row>
    <row r="561" spans="1:6" ht="12.75">
      <c r="A561" s="50"/>
      <c r="B561" s="49"/>
      <c r="C561" s="49"/>
      <c r="D561" s="49"/>
      <c r="E561" s="49"/>
      <c r="F561" s="49"/>
    </row>
    <row r="562" spans="1:6" ht="12.75">
      <c r="A562" s="50"/>
      <c r="B562" s="49"/>
      <c r="C562" s="49"/>
      <c r="D562" s="49"/>
      <c r="E562" s="49"/>
      <c r="F562" s="49"/>
    </row>
    <row r="563" spans="1:6" ht="12.75">
      <c r="A563" s="50"/>
      <c r="B563" s="49"/>
      <c r="C563" s="49"/>
      <c r="D563" s="49"/>
      <c r="E563" s="49"/>
      <c r="F563" s="49"/>
    </row>
    <row r="564" spans="1:6" ht="12.75">
      <c r="A564" s="50"/>
      <c r="B564" s="49"/>
      <c r="C564" s="49"/>
      <c r="D564" s="49"/>
      <c r="E564" s="49"/>
      <c r="F564" s="49"/>
    </row>
    <row r="565" spans="1:6" ht="12.75">
      <c r="A565" s="50"/>
      <c r="B565" s="49"/>
      <c r="C565" s="49"/>
      <c r="D565" s="49"/>
      <c r="E565" s="49"/>
      <c r="F565" s="49"/>
    </row>
    <row r="566" spans="1:6" ht="12.75">
      <c r="A566" s="50"/>
      <c r="B566" s="49"/>
      <c r="C566" s="49"/>
      <c r="D566" s="49"/>
      <c r="E566" s="49"/>
      <c r="F566" s="49"/>
    </row>
    <row r="567" spans="1:6" ht="12.75">
      <c r="A567" s="50"/>
      <c r="B567" s="49"/>
      <c r="C567" s="49"/>
      <c r="D567" s="49"/>
      <c r="E567" s="49"/>
      <c r="F567" s="49"/>
    </row>
    <row r="568" spans="1:6" ht="12.75">
      <c r="A568" s="50"/>
      <c r="B568" s="49"/>
      <c r="C568" s="49"/>
      <c r="D568" s="49"/>
      <c r="E568" s="49"/>
      <c r="F568" s="49"/>
    </row>
    <row r="569" spans="1:6" ht="12.75">
      <c r="A569" s="50"/>
      <c r="B569" s="49"/>
      <c r="C569" s="49"/>
      <c r="D569" s="49"/>
      <c r="E569" s="49"/>
      <c r="F569" s="49"/>
    </row>
    <row r="570" spans="1:6" ht="12.75">
      <c r="A570" s="50"/>
      <c r="B570" s="49"/>
      <c r="C570" s="49"/>
      <c r="D570" s="49"/>
      <c r="E570" s="49"/>
      <c r="F570" s="49"/>
    </row>
    <row r="571" spans="1:6" ht="12.75">
      <c r="A571" s="50"/>
      <c r="B571" s="49"/>
      <c r="C571" s="49"/>
      <c r="D571" s="49"/>
      <c r="E571" s="49"/>
      <c r="F571" s="49"/>
    </row>
    <row r="572" spans="1:6" ht="12.75">
      <c r="A572" s="50"/>
      <c r="B572" s="49"/>
      <c r="C572" s="49"/>
      <c r="D572" s="49"/>
      <c r="E572" s="49"/>
      <c r="F572" s="49"/>
    </row>
    <row r="573" spans="1:6" ht="12.75">
      <c r="A573" s="50"/>
      <c r="B573" s="49"/>
      <c r="C573" s="49"/>
      <c r="D573" s="49"/>
      <c r="E573" s="49"/>
      <c r="F573" s="49"/>
    </row>
    <row r="574" spans="1:6" ht="12.75">
      <c r="A574" s="50"/>
      <c r="B574" s="49"/>
      <c r="C574" s="49"/>
      <c r="D574" s="49"/>
      <c r="E574" s="49"/>
      <c r="F574" s="49"/>
    </row>
    <row r="575" spans="1:6" ht="12.75">
      <c r="A575" s="50"/>
      <c r="B575" s="49"/>
      <c r="C575" s="49"/>
      <c r="D575" s="49"/>
      <c r="E575" s="49"/>
      <c r="F575" s="49"/>
    </row>
    <row r="576" spans="1:6" ht="12.75">
      <c r="A576" s="50"/>
      <c r="B576" s="49"/>
      <c r="C576" s="49"/>
      <c r="D576" s="49"/>
      <c r="E576" s="49"/>
      <c r="F576" s="49"/>
    </row>
    <row r="577" spans="1:6" ht="12.75">
      <c r="A577" s="50"/>
      <c r="B577" s="49"/>
      <c r="C577" s="49"/>
      <c r="D577" s="49"/>
      <c r="E577" s="49"/>
      <c r="F577" s="49"/>
    </row>
    <row r="578" spans="1:6" ht="12.75">
      <c r="A578" s="50"/>
      <c r="B578" s="49"/>
      <c r="C578" s="49"/>
      <c r="D578" s="49"/>
      <c r="E578" s="49"/>
      <c r="F578" s="49"/>
    </row>
    <row r="579" spans="1:6" ht="12.75">
      <c r="A579" s="50"/>
      <c r="B579" s="49"/>
      <c r="C579" s="49"/>
      <c r="D579" s="49"/>
      <c r="E579" s="49"/>
      <c r="F579" s="49"/>
    </row>
    <row r="580" spans="1:6" ht="12.75">
      <c r="A580" s="50"/>
      <c r="B580" s="49"/>
      <c r="C580" s="49"/>
      <c r="D580" s="49"/>
      <c r="E580" s="49"/>
      <c r="F580" s="49"/>
    </row>
    <row r="581" spans="1:6" ht="12.75">
      <c r="A581" s="50"/>
      <c r="B581" s="49"/>
      <c r="C581" s="49"/>
      <c r="D581" s="49"/>
      <c r="E581" s="49"/>
      <c r="F581" s="49"/>
    </row>
    <row r="582" spans="1:6" ht="12.75">
      <c r="A582" s="50"/>
      <c r="B582" s="49"/>
      <c r="C582" s="49"/>
      <c r="D582" s="49"/>
      <c r="E582" s="49"/>
      <c r="F582" s="49"/>
    </row>
    <row r="583" spans="1:6" ht="12.75">
      <c r="A583" s="50"/>
      <c r="B583" s="49"/>
      <c r="C583" s="49"/>
      <c r="D583" s="49"/>
      <c r="E583" s="49"/>
      <c r="F583" s="49"/>
    </row>
    <row r="584" spans="1:6" ht="12.75">
      <c r="A584" s="50"/>
      <c r="B584" s="49"/>
      <c r="C584" s="49"/>
      <c r="D584" s="49"/>
      <c r="E584" s="49"/>
      <c r="F584" s="49"/>
    </row>
    <row r="585" spans="1:6" ht="12.75">
      <c r="A585" s="50"/>
      <c r="B585" s="49"/>
      <c r="C585" s="49"/>
      <c r="D585" s="49"/>
      <c r="E585" s="49"/>
      <c r="F585" s="49"/>
    </row>
    <row r="586" spans="1:6" ht="12.75">
      <c r="A586" s="50"/>
      <c r="B586" s="49"/>
      <c r="C586" s="49"/>
      <c r="D586" s="49"/>
      <c r="E586" s="49"/>
      <c r="F586" s="49"/>
    </row>
    <row r="587" spans="1:6" ht="12.75">
      <c r="A587" s="50"/>
      <c r="B587" s="49"/>
      <c r="C587" s="49"/>
      <c r="D587" s="49"/>
      <c r="E587" s="49"/>
      <c r="F587" s="49"/>
    </row>
    <row r="588" spans="1:6" ht="12.75">
      <c r="A588" s="50"/>
      <c r="B588" s="49"/>
      <c r="C588" s="49"/>
      <c r="D588" s="49"/>
      <c r="E588" s="49"/>
      <c r="F588" s="49"/>
    </row>
    <row r="589" spans="1:6" ht="12.75">
      <c r="A589" s="50"/>
      <c r="B589" s="49"/>
      <c r="C589" s="49"/>
      <c r="D589" s="49"/>
      <c r="E589" s="49"/>
      <c r="F589" s="49"/>
    </row>
    <row r="590" spans="1:6" ht="12.75">
      <c r="A590" s="50"/>
      <c r="B590" s="49"/>
      <c r="C590" s="49"/>
      <c r="D590" s="49"/>
      <c r="E590" s="49"/>
      <c r="F590" s="49"/>
    </row>
    <row r="591" spans="1:6" ht="12.75">
      <c r="A591" s="50"/>
      <c r="B591" s="49"/>
      <c r="C591" s="49"/>
      <c r="D591" s="49"/>
      <c r="E591" s="49"/>
      <c r="F591" s="49"/>
    </row>
    <row r="592" spans="1:6" ht="12.75">
      <c r="A592" s="50"/>
      <c r="B592" s="49"/>
      <c r="C592" s="49"/>
      <c r="D592" s="49"/>
      <c r="E592" s="49"/>
      <c r="F592" s="49"/>
    </row>
    <row r="593" spans="1:6" ht="12.75">
      <c r="A593" s="50"/>
      <c r="B593" s="49"/>
      <c r="C593" s="49"/>
      <c r="D593" s="49"/>
      <c r="E593" s="49"/>
      <c r="F593" s="49"/>
    </row>
    <row r="594" spans="1:6" ht="12.75">
      <c r="A594" s="50"/>
      <c r="B594" s="49"/>
      <c r="C594" s="49"/>
      <c r="D594" s="49"/>
      <c r="E594" s="49"/>
      <c r="F594" s="49"/>
    </row>
    <row r="595" spans="1:6" ht="12.75">
      <c r="A595" s="50"/>
      <c r="B595" s="49"/>
      <c r="C595" s="49"/>
      <c r="D595" s="49"/>
      <c r="E595" s="49"/>
      <c r="F595" s="49"/>
    </row>
    <row r="596" spans="1:6" ht="12.75">
      <c r="A596" s="50"/>
      <c r="B596" s="49"/>
      <c r="C596" s="49"/>
      <c r="D596" s="49"/>
      <c r="E596" s="49"/>
      <c r="F596" s="49"/>
    </row>
    <row r="597" spans="1:6" ht="12.75">
      <c r="A597" s="50"/>
      <c r="B597" s="49"/>
      <c r="C597" s="49"/>
      <c r="D597" s="49"/>
      <c r="E597" s="49"/>
      <c r="F597" s="49"/>
    </row>
    <row r="598" spans="1:6" ht="12.75">
      <c r="A598" s="50"/>
      <c r="B598" s="49"/>
      <c r="C598" s="49"/>
      <c r="D598" s="49"/>
      <c r="E598" s="49"/>
      <c r="F598" s="49"/>
    </row>
    <row r="599" spans="1:6" ht="12.75">
      <c r="A599" s="50"/>
      <c r="B599" s="49"/>
      <c r="C599" s="49"/>
      <c r="D599" s="49"/>
      <c r="E599" s="49"/>
      <c r="F599" s="49"/>
    </row>
    <row r="600" spans="1:6" ht="12.75">
      <c r="A600" s="50"/>
      <c r="B600" s="49"/>
      <c r="C600" s="49"/>
      <c r="D600" s="49"/>
      <c r="E600" s="49"/>
      <c r="F600" s="49"/>
    </row>
    <row r="601" spans="1:6" ht="12.75">
      <c r="A601" s="50"/>
      <c r="B601" s="49"/>
      <c r="C601" s="49"/>
      <c r="D601" s="49"/>
      <c r="E601" s="49"/>
      <c r="F601" s="49"/>
    </row>
    <row r="602" spans="1:6" ht="12.75">
      <c r="A602" s="50"/>
      <c r="B602" s="49"/>
      <c r="C602" s="49"/>
      <c r="D602" s="49"/>
      <c r="E602" s="49"/>
      <c r="F602" s="49"/>
    </row>
    <row r="603" spans="1:6" ht="12.75">
      <c r="A603" s="50"/>
      <c r="B603" s="49"/>
      <c r="C603" s="49"/>
      <c r="D603" s="49"/>
      <c r="E603" s="49"/>
      <c r="F603" s="49"/>
    </row>
    <row r="604" spans="1:6" ht="12.75">
      <c r="A604" s="50"/>
      <c r="B604" s="49"/>
      <c r="C604" s="49"/>
      <c r="D604" s="49"/>
      <c r="E604" s="49"/>
      <c r="F604" s="49"/>
    </row>
    <row r="605" spans="1:6" ht="12.75">
      <c r="A605" s="50"/>
      <c r="B605" s="49"/>
      <c r="C605" s="49"/>
      <c r="D605" s="49"/>
      <c r="E605" s="49"/>
      <c r="F605" s="49"/>
    </row>
    <row r="606" spans="1:6" ht="12.75">
      <c r="A606" s="50"/>
      <c r="B606" s="49"/>
      <c r="C606" s="49"/>
      <c r="D606" s="49"/>
      <c r="E606" s="49"/>
      <c r="F606" s="49"/>
    </row>
    <row r="607" spans="1:6" ht="12.75">
      <c r="A607" s="50"/>
      <c r="B607" s="49"/>
      <c r="C607" s="49"/>
      <c r="D607" s="49"/>
      <c r="E607" s="49"/>
      <c r="F607" s="49"/>
    </row>
    <row r="608" spans="1:6" ht="12.75">
      <c r="A608" s="50"/>
      <c r="B608" s="49"/>
      <c r="C608" s="49"/>
      <c r="D608" s="49"/>
      <c r="E608" s="49"/>
      <c r="F608" s="49"/>
    </row>
    <row r="609" spans="1:6" ht="12.75">
      <c r="A609" s="50"/>
      <c r="B609" s="49"/>
      <c r="C609" s="49"/>
      <c r="D609" s="49"/>
      <c r="E609" s="49"/>
      <c r="F609" s="49"/>
    </row>
    <row r="610" spans="1:6" ht="12.75">
      <c r="A610" s="50"/>
      <c r="B610" s="49"/>
      <c r="C610" s="49"/>
      <c r="D610" s="49"/>
      <c r="E610" s="49"/>
      <c r="F610" s="49"/>
    </row>
    <row r="611" spans="1:6" ht="12.75">
      <c r="A611" s="50"/>
      <c r="B611" s="49"/>
      <c r="C611" s="49"/>
      <c r="D611" s="49"/>
      <c r="E611" s="49"/>
      <c r="F611" s="49"/>
    </row>
    <row r="612" spans="1:6" ht="12.75">
      <c r="A612" s="50"/>
      <c r="B612" s="49"/>
      <c r="C612" s="49"/>
      <c r="D612" s="49"/>
      <c r="E612" s="49"/>
      <c r="F612" s="49"/>
    </row>
    <row r="613" spans="1:6" ht="12.75">
      <c r="A613" s="50"/>
      <c r="B613" s="49"/>
      <c r="C613" s="49"/>
      <c r="D613" s="49"/>
      <c r="E613" s="49"/>
      <c r="F613" s="49"/>
    </row>
    <row r="614" spans="1:6" ht="12.75">
      <c r="A614" s="50"/>
      <c r="B614" s="49"/>
      <c r="C614" s="49"/>
      <c r="D614" s="49"/>
      <c r="E614" s="49"/>
      <c r="F614" s="49"/>
    </row>
    <row r="615" spans="1:6" ht="12.75">
      <c r="A615" s="50"/>
      <c r="B615" s="49"/>
      <c r="C615" s="49"/>
      <c r="D615" s="49"/>
      <c r="E615" s="49"/>
      <c r="F615" s="49"/>
    </row>
    <row r="616" spans="1:6" ht="12.75">
      <c r="A616" s="50"/>
      <c r="B616" s="49"/>
      <c r="C616" s="49"/>
      <c r="D616" s="49"/>
      <c r="E616" s="49"/>
      <c r="F616" s="49"/>
    </row>
    <row r="617" spans="1:6" ht="12.75">
      <c r="A617" s="50"/>
      <c r="B617" s="49"/>
      <c r="C617" s="49"/>
      <c r="D617" s="49"/>
      <c r="E617" s="49"/>
      <c r="F617" s="49"/>
    </row>
    <row r="618" spans="1:6" ht="12.75">
      <c r="A618" s="50"/>
      <c r="B618" s="49"/>
      <c r="C618" s="49"/>
      <c r="D618" s="49"/>
      <c r="E618" s="49"/>
      <c r="F618" s="49"/>
    </row>
    <row r="619" spans="1:6" ht="12.75">
      <c r="A619" s="50"/>
      <c r="B619" s="49"/>
      <c r="C619" s="49"/>
      <c r="D619" s="49"/>
      <c r="E619" s="49"/>
      <c r="F619" s="49"/>
    </row>
    <row r="620" spans="1:6" ht="12.75">
      <c r="A620" s="50"/>
      <c r="B620" s="49"/>
      <c r="C620" s="49"/>
      <c r="D620" s="49"/>
      <c r="E620" s="49"/>
      <c r="F620" s="49"/>
    </row>
    <row r="621" spans="1:6" ht="12.75">
      <c r="A621" s="50"/>
      <c r="B621" s="49"/>
      <c r="C621" s="49"/>
      <c r="D621" s="49"/>
      <c r="E621" s="49"/>
      <c r="F621" s="49"/>
    </row>
    <row r="622" spans="1:6" ht="12.75">
      <c r="A622" s="50"/>
      <c r="B622" s="49"/>
      <c r="C622" s="49"/>
      <c r="D622" s="49"/>
      <c r="E622" s="49"/>
      <c r="F622" s="49"/>
    </row>
    <row r="623" spans="1:6" ht="12.75">
      <c r="A623" s="50"/>
      <c r="B623" s="49"/>
      <c r="C623" s="49"/>
      <c r="D623" s="49"/>
      <c r="E623" s="49"/>
      <c r="F623" s="49"/>
    </row>
    <row r="624" spans="1:6" ht="12.75">
      <c r="A624" s="50"/>
      <c r="B624" s="49"/>
      <c r="C624" s="49"/>
      <c r="D624" s="49"/>
      <c r="E624" s="49"/>
      <c r="F624" s="49"/>
    </row>
    <row r="625" spans="1:6" ht="12.75">
      <c r="A625" s="50"/>
      <c r="B625" s="49"/>
      <c r="C625" s="49"/>
      <c r="D625" s="49"/>
      <c r="E625" s="49"/>
      <c r="F625" s="49"/>
    </row>
    <row r="626" spans="1:6" ht="12.75">
      <c r="A626" s="50"/>
      <c r="B626" s="49"/>
      <c r="C626" s="49"/>
      <c r="D626" s="49"/>
      <c r="E626" s="49"/>
      <c r="F626" s="49"/>
    </row>
    <row r="627" spans="1:6" ht="12.75">
      <c r="A627" s="50"/>
      <c r="B627" s="49"/>
      <c r="C627" s="49"/>
      <c r="D627" s="49"/>
      <c r="E627" s="49"/>
      <c r="F627" s="49"/>
    </row>
    <row r="628" spans="1:6" ht="12.75">
      <c r="A628" s="50"/>
      <c r="B628" s="49"/>
      <c r="C628" s="49"/>
      <c r="D628" s="49"/>
      <c r="E628" s="49"/>
      <c r="F628" s="49"/>
    </row>
    <row r="629" spans="1:6" ht="12.75">
      <c r="A629" s="50"/>
      <c r="B629" s="49"/>
      <c r="C629" s="49"/>
      <c r="D629" s="49"/>
      <c r="E629" s="49"/>
      <c r="F629" s="49"/>
    </row>
    <row r="630" spans="1:6" ht="12.75">
      <c r="A630" s="50"/>
      <c r="B630" s="49"/>
      <c r="C630" s="49"/>
      <c r="D630" s="49"/>
      <c r="E630" s="49"/>
      <c r="F630" s="49"/>
    </row>
    <row r="631" spans="1:6" ht="12.75">
      <c r="A631" s="50"/>
      <c r="B631" s="49"/>
      <c r="C631" s="49"/>
      <c r="D631" s="49"/>
      <c r="E631" s="49"/>
      <c r="F631" s="49"/>
    </row>
    <row r="632" spans="1:6" ht="12.75">
      <c r="A632" s="50"/>
      <c r="B632" s="49"/>
      <c r="C632" s="49"/>
      <c r="D632" s="49"/>
      <c r="E632" s="49"/>
      <c r="F632" s="49"/>
    </row>
    <row r="633" spans="1:6" ht="12.75">
      <c r="A633" s="50"/>
      <c r="B633" s="49"/>
      <c r="C633" s="49"/>
      <c r="D633" s="49"/>
      <c r="E633" s="49"/>
      <c r="F633" s="49"/>
    </row>
    <row r="634" spans="1:6" ht="12.75">
      <c r="A634" s="50"/>
      <c r="B634" s="49"/>
      <c r="C634" s="49"/>
      <c r="D634" s="49"/>
      <c r="E634" s="49"/>
      <c r="F634" s="49"/>
    </row>
    <row r="635" spans="1:6" ht="12.75">
      <c r="A635" s="50"/>
      <c r="B635" s="49"/>
      <c r="C635" s="49"/>
      <c r="D635" s="49"/>
      <c r="E635" s="49"/>
      <c r="F635" s="49"/>
    </row>
    <row r="636" spans="1:6" ht="12.75">
      <c r="A636" s="50"/>
      <c r="B636" s="49"/>
      <c r="C636" s="49"/>
      <c r="D636" s="49"/>
      <c r="E636" s="49"/>
      <c r="F636" s="49"/>
    </row>
    <row r="637" spans="1:6" ht="12.75">
      <c r="A637" s="50"/>
      <c r="B637" s="49"/>
      <c r="C637" s="49"/>
      <c r="D637" s="49"/>
      <c r="E637" s="49"/>
      <c r="F637" s="49"/>
    </row>
    <row r="638" spans="1:6" ht="12.75">
      <c r="A638" s="50"/>
      <c r="B638" s="49"/>
      <c r="C638" s="49"/>
      <c r="D638" s="49"/>
      <c r="E638" s="49"/>
      <c r="F638" s="49"/>
    </row>
    <row r="639" spans="1:6" ht="12.75">
      <c r="A639" s="50"/>
      <c r="B639" s="49"/>
      <c r="C639" s="49"/>
      <c r="D639" s="49"/>
      <c r="E639" s="49"/>
      <c r="F639" s="49"/>
    </row>
    <row r="640" spans="1:6" ht="12.75">
      <c r="A640" s="50"/>
      <c r="B640" s="49"/>
      <c r="C640" s="49"/>
      <c r="D640" s="49"/>
      <c r="E640" s="49"/>
      <c r="F640" s="49"/>
    </row>
    <row r="641" spans="1:6" ht="12.75">
      <c r="A641" s="50"/>
      <c r="B641" s="49"/>
      <c r="C641" s="49"/>
      <c r="D641" s="49"/>
      <c r="E641" s="49"/>
      <c r="F641" s="49"/>
    </row>
    <row r="642" spans="1:6" ht="12.75">
      <c r="A642" s="50"/>
      <c r="B642" s="49"/>
      <c r="C642" s="49"/>
      <c r="D642" s="49"/>
      <c r="E642" s="49"/>
      <c r="F642" s="49"/>
    </row>
    <row r="643" spans="1:6" ht="12.75">
      <c r="A643" s="50"/>
      <c r="B643" s="49"/>
      <c r="C643" s="49"/>
      <c r="D643" s="49"/>
      <c r="E643" s="49"/>
      <c r="F643" s="49"/>
    </row>
    <row r="644" spans="1:6" ht="12.75">
      <c r="A644" s="50"/>
      <c r="B644" s="49"/>
      <c r="C644" s="49"/>
      <c r="D644" s="49"/>
      <c r="E644" s="49"/>
      <c r="F644" s="49"/>
    </row>
    <row r="645" spans="1:6" ht="12.75">
      <c r="A645" s="50"/>
      <c r="B645" s="49"/>
      <c r="C645" s="49"/>
      <c r="D645" s="49"/>
      <c r="E645" s="49"/>
      <c r="F645" s="49"/>
    </row>
    <row r="646" spans="1:6" ht="12.75">
      <c r="A646" s="50"/>
      <c r="B646" s="49"/>
      <c r="C646" s="49"/>
      <c r="D646" s="49"/>
      <c r="E646" s="49"/>
      <c r="F646" s="49"/>
    </row>
    <row r="647" spans="1:6" ht="12.75">
      <c r="A647" s="50"/>
      <c r="B647" s="49"/>
      <c r="C647" s="49"/>
      <c r="D647" s="49"/>
      <c r="E647" s="49"/>
      <c r="F647" s="49"/>
    </row>
    <row r="648" spans="1:6" ht="12.75">
      <c r="A648" s="50"/>
      <c r="B648" s="49"/>
      <c r="C648" s="49"/>
      <c r="D648" s="49"/>
      <c r="E648" s="49"/>
      <c r="F648" s="49"/>
    </row>
    <row r="649" spans="1:6" ht="12.75">
      <c r="A649" s="50"/>
      <c r="B649" s="49"/>
      <c r="C649" s="49"/>
      <c r="D649" s="49"/>
      <c r="E649" s="49"/>
      <c r="F649" s="49"/>
    </row>
    <row r="650" spans="1:6" ht="12.75">
      <c r="A650" s="50"/>
      <c r="B650" s="49"/>
      <c r="C650" s="49"/>
      <c r="D650" s="49"/>
      <c r="E650" s="49"/>
      <c r="F650" s="49"/>
    </row>
    <row r="651" spans="1:6" ht="12.75">
      <c r="A651" s="50"/>
      <c r="B651" s="49"/>
      <c r="C651" s="49"/>
      <c r="D651" s="49"/>
      <c r="E651" s="49"/>
      <c r="F651" s="49"/>
    </row>
    <row r="652" spans="1:6" ht="12.75">
      <c r="A652" s="50"/>
      <c r="B652" s="49"/>
      <c r="C652" s="49"/>
      <c r="D652" s="49"/>
      <c r="E652" s="49"/>
      <c r="F652" s="49"/>
    </row>
    <row r="653" spans="1:6" ht="12.75">
      <c r="A653" s="50"/>
      <c r="B653" s="49"/>
      <c r="C653" s="49"/>
      <c r="D653" s="49"/>
      <c r="E653" s="49"/>
      <c r="F653" s="49"/>
    </row>
    <row r="654" spans="1:6" ht="12.75">
      <c r="A654" s="50"/>
      <c r="B654" s="49"/>
      <c r="C654" s="49"/>
      <c r="D654" s="49"/>
      <c r="E654" s="49"/>
      <c r="F654" s="49"/>
    </row>
    <row r="655" spans="1:6" ht="12.75">
      <c r="A655" s="50"/>
      <c r="B655" s="49"/>
      <c r="C655" s="49"/>
      <c r="D655" s="49"/>
      <c r="E655" s="49"/>
      <c r="F655" s="49"/>
    </row>
    <row r="656" spans="1:6" ht="12.75">
      <c r="A656" s="50"/>
      <c r="B656" s="49"/>
      <c r="C656" s="49"/>
      <c r="D656" s="49"/>
      <c r="E656" s="49"/>
      <c r="F656" s="49"/>
    </row>
    <row r="657" spans="1:6" ht="12.75">
      <c r="A657" s="50"/>
      <c r="B657" s="49"/>
      <c r="C657" s="49"/>
      <c r="D657" s="49"/>
      <c r="E657" s="49"/>
      <c r="F657" s="49"/>
    </row>
    <row r="658" spans="1:6" ht="12.75">
      <c r="A658" s="50"/>
      <c r="B658" s="49"/>
      <c r="C658" s="49"/>
      <c r="D658" s="49"/>
      <c r="E658" s="49"/>
      <c r="F658" s="49"/>
    </row>
    <row r="659" spans="1:6" ht="12.75">
      <c r="A659" s="50"/>
      <c r="B659" s="49"/>
      <c r="C659" s="49"/>
      <c r="D659" s="49"/>
      <c r="E659" s="49"/>
      <c r="F659" s="49"/>
    </row>
    <row r="660" spans="1:6" ht="12.75">
      <c r="A660" s="50"/>
      <c r="B660" s="49"/>
      <c r="C660" s="49"/>
      <c r="D660" s="49"/>
      <c r="E660" s="49"/>
      <c r="F660" s="49"/>
    </row>
    <row r="661" spans="1:6" ht="12.75">
      <c r="A661" s="50"/>
      <c r="B661" s="49"/>
      <c r="C661" s="49"/>
      <c r="D661" s="49"/>
      <c r="E661" s="49"/>
      <c r="F661" s="49"/>
    </row>
    <row r="662" spans="1:6" ht="12.75">
      <c r="A662" s="49"/>
      <c r="B662" s="49"/>
      <c r="C662" s="49"/>
      <c r="D662" s="49"/>
      <c r="E662" s="49"/>
      <c r="F662" s="49"/>
    </row>
    <row r="663" spans="1:6" ht="12.75">
      <c r="A663" s="49"/>
      <c r="B663" s="49"/>
      <c r="C663" s="49"/>
      <c r="D663" s="49"/>
      <c r="E663" s="49"/>
      <c r="F663" s="49"/>
    </row>
    <row r="664" spans="1:6" ht="12.75">
      <c r="A664" s="49"/>
      <c r="B664" s="49"/>
      <c r="C664" s="49"/>
      <c r="D664" s="49"/>
      <c r="E664" s="49"/>
      <c r="F664" s="49"/>
    </row>
    <row r="665" spans="1:6" ht="12.75">
      <c r="A665" s="49"/>
      <c r="B665" s="49"/>
      <c r="C665" s="49"/>
      <c r="D665" s="49"/>
      <c r="E665" s="49"/>
      <c r="F665" s="49"/>
    </row>
    <row r="666" spans="1:6" ht="12.75">
      <c r="A666" s="49"/>
      <c r="B666" s="49"/>
      <c r="C666" s="49"/>
      <c r="D666" s="49"/>
      <c r="E666" s="49"/>
      <c r="F666" s="49"/>
    </row>
    <row r="667" spans="1:6" ht="12.75">
      <c r="A667" s="49"/>
      <c r="B667" s="49"/>
      <c r="C667" s="49"/>
      <c r="D667" s="49"/>
      <c r="E667" s="49"/>
      <c r="F667" s="49"/>
    </row>
    <row r="668" spans="1:6" ht="12.75">
      <c r="A668" s="49"/>
      <c r="B668" s="49"/>
      <c r="C668" s="49"/>
      <c r="D668" s="49"/>
      <c r="E668" s="49"/>
      <c r="F668" s="49"/>
    </row>
    <row r="669" spans="1:6" ht="12.75">
      <c r="A669" s="49"/>
      <c r="B669" s="49"/>
      <c r="C669" s="49"/>
      <c r="D669" s="49"/>
      <c r="E669" s="49"/>
      <c r="F669" s="49"/>
    </row>
    <row r="670" spans="1:6" ht="12.75">
      <c r="A670" s="49"/>
      <c r="B670" s="49"/>
      <c r="C670" s="49"/>
      <c r="D670" s="49"/>
      <c r="E670" s="49"/>
      <c r="F670" s="49"/>
    </row>
    <row r="671" spans="1:6" ht="12.75">
      <c r="A671" s="49"/>
      <c r="B671" s="49"/>
      <c r="C671" s="49"/>
      <c r="D671" s="49"/>
      <c r="E671" s="49"/>
      <c r="F671" s="49"/>
    </row>
    <row r="672" spans="1:6" ht="12.75">
      <c r="A672" s="49"/>
      <c r="B672" s="49"/>
      <c r="C672" s="49"/>
      <c r="D672" s="49"/>
      <c r="E672" s="49"/>
      <c r="F672" s="49"/>
    </row>
    <row r="673" spans="1:6" ht="12.75">
      <c r="A673" s="49"/>
      <c r="B673" s="49"/>
      <c r="C673" s="49"/>
      <c r="D673" s="49"/>
      <c r="E673" s="49"/>
      <c r="F673" s="49"/>
    </row>
    <row r="674" spans="1:6" ht="12.75">
      <c r="A674" s="49"/>
      <c r="B674" s="49"/>
      <c r="C674" s="49"/>
      <c r="D674" s="49"/>
      <c r="E674" s="49"/>
      <c r="F674" s="49"/>
    </row>
    <row r="675" spans="1:6" ht="12.75">
      <c r="A675" s="49"/>
      <c r="B675" s="49"/>
      <c r="C675" s="49"/>
      <c r="D675" s="49"/>
      <c r="E675" s="49"/>
      <c r="F675" s="49"/>
    </row>
    <row r="676" spans="1:6" ht="12.75">
      <c r="A676" s="49"/>
      <c r="B676" s="49"/>
      <c r="C676" s="49"/>
      <c r="D676" s="49"/>
      <c r="E676" s="49"/>
      <c r="F676" s="49"/>
    </row>
    <row r="677" spans="1:6" ht="12.75">
      <c r="A677" s="49"/>
      <c r="B677" s="49"/>
      <c r="C677" s="49"/>
      <c r="D677" s="49"/>
      <c r="E677" s="49"/>
      <c r="F677" s="49"/>
    </row>
    <row r="678" spans="1:6" ht="12.75">
      <c r="A678" s="49"/>
      <c r="B678" s="49"/>
      <c r="C678" s="49"/>
      <c r="D678" s="49"/>
      <c r="E678" s="49"/>
      <c r="F678" s="49"/>
    </row>
    <row r="679" spans="1:6" ht="12.75">
      <c r="A679" s="49"/>
      <c r="B679" s="49"/>
      <c r="C679" s="49"/>
      <c r="D679" s="49"/>
      <c r="E679" s="49"/>
      <c r="F679" s="49"/>
    </row>
    <row r="680" spans="1:6" ht="12.75">
      <c r="A680" s="49"/>
      <c r="B680" s="49"/>
      <c r="C680" s="49"/>
      <c r="D680" s="49"/>
      <c r="E680" s="49"/>
      <c r="F680" s="49"/>
    </row>
    <row r="681" spans="1:6" ht="12.75">
      <c r="A681" s="49"/>
      <c r="B681" s="49"/>
      <c r="C681" s="49"/>
      <c r="D681" s="49"/>
      <c r="E681" s="49"/>
      <c r="F681" s="49"/>
    </row>
    <row r="682" spans="1:6" ht="12.75">
      <c r="A682" s="49"/>
      <c r="B682" s="49"/>
      <c r="C682" s="49"/>
      <c r="D682" s="49"/>
      <c r="E682" s="49"/>
      <c r="F682" s="49"/>
    </row>
    <row r="683" spans="1:6" ht="12.75">
      <c r="A683" s="49"/>
      <c r="B683" s="49"/>
      <c r="C683" s="49"/>
      <c r="D683" s="49"/>
      <c r="E683" s="49"/>
      <c r="F683" s="49"/>
    </row>
    <row r="684" spans="1:6" ht="12.75">
      <c r="A684" s="49"/>
      <c r="B684" s="49"/>
      <c r="C684" s="49"/>
      <c r="D684" s="49"/>
      <c r="E684" s="49"/>
      <c r="F684" s="49"/>
    </row>
    <row r="685" spans="1:6" ht="12.75">
      <c r="A685" s="49"/>
      <c r="B685" s="49"/>
      <c r="C685" s="49"/>
      <c r="D685" s="49"/>
      <c r="E685" s="49"/>
      <c r="F685" s="49"/>
    </row>
    <row r="686" spans="1:6" ht="12.75">
      <c r="A686" s="49"/>
      <c r="B686" s="49"/>
      <c r="C686" s="49"/>
      <c r="D686" s="49"/>
      <c r="E686" s="49"/>
      <c r="F686" s="49"/>
    </row>
  </sheetData>
  <printOptions gridLines="1" horizontalCentered="1"/>
  <pageMargins left="0.5511811023622047" right="0.5511811023622047" top="1.1811023622047245" bottom="1.0236220472440944" header="0.6299212598425197" footer="0.5118110236220472"/>
  <pageSetup horizontalDpi="600" verticalDpi="600" orientation="portrait" paperSize="9" scale="90" r:id="rId1"/>
  <headerFooter alignWithMargins="0">
    <oddHeader>&amp;C&amp;"Arial CE,Pogrubiony"Wykonanie przychodów budżetu miasta Opola za I półrocze 2004 roku&amp;R&amp;9Załącznik Nr 3&amp;8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5"/>
  <sheetViews>
    <sheetView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9.875" style="0" customWidth="1"/>
    <col min="3" max="5" width="13.875" style="0" customWidth="1"/>
    <col min="6" max="6" width="7.25390625" style="0" customWidth="1"/>
  </cols>
  <sheetData>
    <row r="1" spans="1:6" s="2" customFormat="1" ht="77.25" customHeight="1">
      <c r="A1" s="1" t="s">
        <v>525</v>
      </c>
      <c r="B1" s="1" t="s">
        <v>526</v>
      </c>
      <c r="C1" s="79" t="s">
        <v>188</v>
      </c>
      <c r="D1" s="154" t="s">
        <v>500</v>
      </c>
      <c r="E1" s="148" t="s">
        <v>501</v>
      </c>
      <c r="F1" s="156" t="s">
        <v>502</v>
      </c>
    </row>
    <row r="2" spans="1:6" s="4" customFormat="1" ht="11.25">
      <c r="A2" s="3">
        <v>1</v>
      </c>
      <c r="B2" s="3">
        <v>2</v>
      </c>
      <c r="C2" s="3">
        <v>3</v>
      </c>
      <c r="D2" s="155">
        <v>4</v>
      </c>
      <c r="E2" s="159">
        <v>5</v>
      </c>
      <c r="F2" s="157">
        <v>6</v>
      </c>
    </row>
    <row r="3" spans="1:6" s="2" customFormat="1" ht="60" customHeight="1">
      <c r="A3" s="17"/>
      <c r="B3" s="19" t="s">
        <v>371</v>
      </c>
      <c r="C3" s="21">
        <f>C4</f>
        <v>4800000</v>
      </c>
      <c r="D3" s="132">
        <f>D4</f>
        <v>4800000</v>
      </c>
      <c r="E3" s="184">
        <f>E4</f>
        <v>2951617</v>
      </c>
      <c r="F3" s="183">
        <f>E3/D3</f>
        <v>0.6149202083333334</v>
      </c>
    </row>
    <row r="4" spans="1:6" s="2" customFormat="1" ht="27.75" customHeight="1" thickBot="1">
      <c r="A4" s="83">
        <v>992</v>
      </c>
      <c r="B4" s="84" t="s">
        <v>372</v>
      </c>
      <c r="C4" s="82">
        <v>4800000</v>
      </c>
      <c r="D4" s="73">
        <v>4800000</v>
      </c>
      <c r="E4" s="160">
        <v>2951617</v>
      </c>
      <c r="F4" s="158">
        <f>E4/D4</f>
        <v>0.6149202083333334</v>
      </c>
    </row>
    <row r="5" spans="1:6" ht="12.75">
      <c r="A5" s="24"/>
      <c r="B5" s="25"/>
      <c r="C5" s="25"/>
      <c r="D5" s="25"/>
      <c r="E5" s="25"/>
      <c r="F5" s="25"/>
    </row>
    <row r="6" spans="1:6" ht="12.75">
      <c r="A6" s="24"/>
      <c r="B6" s="25"/>
      <c r="C6" s="25"/>
      <c r="D6" s="25"/>
      <c r="E6" s="25"/>
      <c r="F6" s="25"/>
    </row>
    <row r="7" spans="1:6" ht="12.75">
      <c r="A7" s="24"/>
      <c r="B7" s="25"/>
      <c r="C7" s="25"/>
      <c r="D7" s="25"/>
      <c r="E7" s="25"/>
      <c r="F7" s="25"/>
    </row>
    <row r="8" spans="1:6" ht="12.75">
      <c r="A8" s="24"/>
      <c r="B8" s="25"/>
      <c r="C8" s="25"/>
      <c r="D8" s="25"/>
      <c r="E8" s="25"/>
      <c r="F8" s="25"/>
    </row>
    <row r="9" spans="1:6" ht="12.75">
      <c r="A9" s="24"/>
      <c r="B9" s="25"/>
      <c r="C9" s="25"/>
      <c r="D9" s="25"/>
      <c r="E9" s="25"/>
      <c r="F9" s="25"/>
    </row>
    <row r="10" spans="1:6" ht="12.75">
      <c r="A10" s="24"/>
      <c r="B10" s="25"/>
      <c r="C10" s="25"/>
      <c r="D10" s="25"/>
      <c r="E10" s="25"/>
      <c r="F10" s="25"/>
    </row>
    <row r="11" spans="1:6" ht="12.75">
      <c r="A11" s="24"/>
      <c r="B11" s="25"/>
      <c r="C11" s="25"/>
      <c r="D11" s="25"/>
      <c r="E11" s="25"/>
      <c r="F11" s="25"/>
    </row>
    <row r="12" spans="1:6" ht="12.75">
      <c r="A12" s="24"/>
      <c r="B12" s="25"/>
      <c r="C12" s="25"/>
      <c r="D12" s="25"/>
      <c r="E12" s="25"/>
      <c r="F12" s="25"/>
    </row>
    <row r="13" spans="1:6" ht="12.75">
      <c r="A13" s="24"/>
      <c r="B13" s="25"/>
      <c r="C13" s="25"/>
      <c r="D13" s="25"/>
      <c r="E13" s="25"/>
      <c r="F13" s="25"/>
    </row>
    <row r="14" spans="1:6" ht="12.75">
      <c r="A14" s="24"/>
      <c r="B14" s="25"/>
      <c r="C14" s="25"/>
      <c r="D14" s="25"/>
      <c r="E14" s="25"/>
      <c r="F14" s="25"/>
    </row>
    <row r="15" spans="1:6" ht="12.75">
      <c r="A15" s="24"/>
      <c r="B15" s="25"/>
      <c r="C15" s="25"/>
      <c r="D15" s="25"/>
      <c r="E15" s="25"/>
      <c r="F15" s="25"/>
    </row>
    <row r="16" spans="1:6" ht="12.75">
      <c r="A16" s="24"/>
      <c r="B16" s="25"/>
      <c r="C16" s="25"/>
      <c r="D16" s="25"/>
      <c r="E16" s="25"/>
      <c r="F16" s="25"/>
    </row>
    <row r="17" spans="1:6" ht="12.75">
      <c r="A17" s="24"/>
      <c r="B17" s="25"/>
      <c r="C17" s="25"/>
      <c r="D17" s="25"/>
      <c r="E17" s="25"/>
      <c r="F17" s="25"/>
    </row>
    <row r="18" spans="1:6" ht="12.75">
      <c r="A18" s="24"/>
      <c r="B18" s="25"/>
      <c r="C18" s="25"/>
      <c r="D18" s="25"/>
      <c r="E18" s="25"/>
      <c r="F18" s="25"/>
    </row>
    <row r="19" spans="1:6" ht="12.75">
      <c r="A19" s="24"/>
      <c r="B19" s="25"/>
      <c r="C19" s="25"/>
      <c r="D19" s="25"/>
      <c r="E19" s="25"/>
      <c r="F19" s="25"/>
    </row>
    <row r="20" spans="1:6" ht="12.75">
      <c r="A20" s="24"/>
      <c r="B20" s="25"/>
      <c r="C20" s="25"/>
      <c r="D20" s="25"/>
      <c r="E20" s="25"/>
      <c r="F20" s="25"/>
    </row>
    <row r="21" spans="1:6" ht="12.75">
      <c r="A21" s="24"/>
      <c r="B21" s="25"/>
      <c r="C21" s="25"/>
      <c r="D21" s="25"/>
      <c r="E21" s="25"/>
      <c r="F21" s="25"/>
    </row>
    <row r="22" spans="1:6" ht="12.75">
      <c r="A22" s="24"/>
      <c r="B22" s="25"/>
      <c r="C22" s="25"/>
      <c r="D22" s="25"/>
      <c r="E22" s="25"/>
      <c r="F22" s="25"/>
    </row>
    <row r="23" spans="1:6" ht="12.75">
      <c r="A23" s="24"/>
      <c r="B23" s="25"/>
      <c r="C23" s="25"/>
      <c r="D23" s="25"/>
      <c r="E23" s="25"/>
      <c r="F23" s="25"/>
    </row>
    <row r="24" spans="1:6" ht="12.75">
      <c r="A24" s="24"/>
      <c r="B24" s="25"/>
      <c r="C24" s="25"/>
      <c r="D24" s="25"/>
      <c r="E24" s="25"/>
      <c r="F24" s="25"/>
    </row>
    <row r="25" spans="1:6" ht="12.75">
      <c r="A25" s="24"/>
      <c r="B25" s="25"/>
      <c r="C25" s="25"/>
      <c r="D25" s="25"/>
      <c r="E25" s="25"/>
      <c r="F25" s="25"/>
    </row>
    <row r="26" spans="1:6" ht="12.75">
      <c r="A26" s="24"/>
      <c r="B26" s="25"/>
      <c r="C26" s="25"/>
      <c r="D26" s="25"/>
      <c r="E26" s="25"/>
      <c r="F26" s="25"/>
    </row>
    <row r="27" spans="1:6" ht="12.75">
      <c r="A27" s="24"/>
      <c r="B27" s="25"/>
      <c r="C27" s="25"/>
      <c r="D27" s="25"/>
      <c r="E27" s="25"/>
      <c r="F27" s="25"/>
    </row>
    <row r="28" spans="1:6" ht="12.75">
      <c r="A28" s="24"/>
      <c r="B28" s="25"/>
      <c r="C28" s="25"/>
      <c r="D28" s="25"/>
      <c r="E28" s="25"/>
      <c r="F28" s="25"/>
    </row>
    <row r="29" spans="1:6" ht="12.75">
      <c r="A29" s="24"/>
      <c r="B29" s="25"/>
      <c r="C29" s="25"/>
      <c r="D29" s="25"/>
      <c r="E29" s="25"/>
      <c r="F29" s="25"/>
    </row>
    <row r="30" spans="1:6" ht="12.75">
      <c r="A30" s="24"/>
      <c r="B30" s="25"/>
      <c r="C30" s="25"/>
      <c r="D30" s="25"/>
      <c r="E30" s="25"/>
      <c r="F30" s="25"/>
    </row>
    <row r="31" spans="1:6" ht="12.75">
      <c r="A31" s="24"/>
      <c r="B31" s="25"/>
      <c r="C31" s="25"/>
      <c r="D31" s="25"/>
      <c r="E31" s="25"/>
      <c r="F31" s="25"/>
    </row>
    <row r="32" spans="1:6" ht="12.75">
      <c r="A32" s="24"/>
      <c r="B32" s="25"/>
      <c r="C32" s="25"/>
      <c r="D32" s="25"/>
      <c r="E32" s="25"/>
      <c r="F32" s="25"/>
    </row>
    <row r="33" spans="1:6" ht="12.75">
      <c r="A33" s="24"/>
      <c r="B33" s="25"/>
      <c r="C33" s="25"/>
      <c r="D33" s="25"/>
      <c r="E33" s="25"/>
      <c r="F33" s="25"/>
    </row>
    <row r="34" spans="1:6" ht="12.75">
      <c r="A34" s="24"/>
      <c r="B34" s="25"/>
      <c r="C34" s="25"/>
      <c r="D34" s="25"/>
      <c r="E34" s="25"/>
      <c r="F34" s="25"/>
    </row>
    <row r="35" spans="1:6" ht="12.75">
      <c r="A35" s="24"/>
      <c r="B35" s="25"/>
      <c r="C35" s="25"/>
      <c r="D35" s="25"/>
      <c r="E35" s="25"/>
      <c r="F35" s="25"/>
    </row>
    <row r="36" spans="1:6" ht="12.75">
      <c r="A36" s="24"/>
      <c r="B36" s="25"/>
      <c r="C36" s="25"/>
      <c r="D36" s="25"/>
      <c r="E36" s="25"/>
      <c r="F36" s="25"/>
    </row>
    <row r="37" spans="1:6" ht="12.75">
      <c r="A37" s="24"/>
      <c r="B37" s="25"/>
      <c r="C37" s="25"/>
      <c r="D37" s="25"/>
      <c r="E37" s="25"/>
      <c r="F37" s="25"/>
    </row>
    <row r="38" spans="1:6" ht="12.75">
      <c r="A38" s="24"/>
      <c r="B38" s="25"/>
      <c r="C38" s="25"/>
      <c r="D38" s="25"/>
      <c r="E38" s="25"/>
      <c r="F38" s="25"/>
    </row>
    <row r="39" spans="1:6" ht="12.75">
      <c r="A39" s="24"/>
      <c r="B39" s="25"/>
      <c r="C39" s="25"/>
      <c r="D39" s="25"/>
      <c r="E39" s="25"/>
      <c r="F39" s="25"/>
    </row>
    <row r="40" spans="1:6" ht="12.75">
      <c r="A40" s="24"/>
      <c r="B40" s="25"/>
      <c r="C40" s="25"/>
      <c r="D40" s="25"/>
      <c r="E40" s="25"/>
      <c r="F40" s="25"/>
    </row>
    <row r="41" spans="1:6" ht="12.75">
      <c r="A41" s="24"/>
      <c r="B41" s="25"/>
      <c r="C41" s="25"/>
      <c r="D41" s="25"/>
      <c r="E41" s="25"/>
      <c r="F41" s="25"/>
    </row>
    <row r="42" spans="1:6" ht="12.75">
      <c r="A42" s="24"/>
      <c r="B42" s="25"/>
      <c r="C42" s="25"/>
      <c r="D42" s="25"/>
      <c r="E42" s="25"/>
      <c r="F42" s="25"/>
    </row>
    <row r="43" spans="1:6" ht="12.75">
      <c r="A43" s="24"/>
      <c r="B43" s="25"/>
      <c r="C43" s="25"/>
      <c r="D43" s="25"/>
      <c r="E43" s="25"/>
      <c r="F43" s="25"/>
    </row>
    <row r="44" spans="1:6" ht="12.75">
      <c r="A44" s="24"/>
      <c r="B44" s="25"/>
      <c r="C44" s="25"/>
      <c r="D44" s="25"/>
      <c r="E44" s="25"/>
      <c r="F44" s="25"/>
    </row>
    <row r="45" spans="1:6" ht="12.75">
      <c r="A45" s="24"/>
      <c r="B45" s="25"/>
      <c r="C45" s="25"/>
      <c r="D45" s="25"/>
      <c r="E45" s="25"/>
      <c r="F45" s="25"/>
    </row>
    <row r="46" spans="1:6" ht="12.75">
      <c r="A46" s="24"/>
      <c r="B46" s="25"/>
      <c r="C46" s="25"/>
      <c r="D46" s="25"/>
      <c r="E46" s="25"/>
      <c r="F46" s="25"/>
    </row>
    <row r="47" spans="1:6" ht="12.75">
      <c r="A47" s="24"/>
      <c r="B47" s="25"/>
      <c r="C47" s="25"/>
      <c r="D47" s="25"/>
      <c r="E47" s="25"/>
      <c r="F47" s="25"/>
    </row>
    <row r="48" spans="1:6" ht="12.75">
      <c r="A48" s="24"/>
      <c r="B48" s="25"/>
      <c r="C48" s="25"/>
      <c r="D48" s="25"/>
      <c r="E48" s="25"/>
      <c r="F48" s="25"/>
    </row>
    <row r="49" spans="1:6" ht="12.75">
      <c r="A49" s="24"/>
      <c r="B49" s="25"/>
      <c r="C49" s="25"/>
      <c r="D49" s="25"/>
      <c r="E49" s="25"/>
      <c r="F49" s="25"/>
    </row>
    <row r="50" spans="1:6" ht="12.75">
      <c r="A50" s="26"/>
      <c r="B50" s="25"/>
      <c r="C50" s="25"/>
      <c r="D50" s="25"/>
      <c r="E50" s="25"/>
      <c r="F50" s="25"/>
    </row>
    <row r="51" spans="1:6" ht="12.75">
      <c r="A51" s="26"/>
      <c r="B51" s="25"/>
      <c r="C51" s="25"/>
      <c r="D51" s="25"/>
      <c r="E51" s="25"/>
      <c r="F51" s="25"/>
    </row>
    <row r="52" spans="1:6" ht="12.75">
      <c r="A52" s="26"/>
      <c r="B52" s="25"/>
      <c r="C52" s="25"/>
      <c r="D52" s="25"/>
      <c r="E52" s="25"/>
      <c r="F52" s="25"/>
    </row>
    <row r="53" spans="1:6" ht="12.75">
      <c r="A53" s="26"/>
      <c r="B53" s="25"/>
      <c r="C53" s="25"/>
      <c r="D53" s="25"/>
      <c r="E53" s="25"/>
      <c r="F53" s="25"/>
    </row>
    <row r="54" spans="1:6" ht="12.75">
      <c r="A54" s="26"/>
      <c r="B54" s="25"/>
      <c r="C54" s="25"/>
      <c r="D54" s="25"/>
      <c r="E54" s="25"/>
      <c r="F54" s="25"/>
    </row>
    <row r="55" spans="1:6" ht="12.75">
      <c r="A55" s="26"/>
      <c r="B55" s="25"/>
      <c r="C55" s="25"/>
      <c r="D55" s="25"/>
      <c r="E55" s="25"/>
      <c r="F55" s="25"/>
    </row>
    <row r="56" spans="1:6" ht="12.75">
      <c r="A56" s="26"/>
      <c r="B56" s="25"/>
      <c r="C56" s="25"/>
      <c r="D56" s="25"/>
      <c r="E56" s="25"/>
      <c r="F56" s="25"/>
    </row>
    <row r="57" spans="1:6" ht="12.75">
      <c r="A57" s="26"/>
      <c r="B57" s="25"/>
      <c r="C57" s="25"/>
      <c r="D57" s="25"/>
      <c r="E57" s="25"/>
      <c r="F57" s="25"/>
    </row>
    <row r="58" spans="1:6" ht="12.75">
      <c r="A58" s="26"/>
      <c r="B58" s="25"/>
      <c r="C58" s="25"/>
      <c r="D58" s="25"/>
      <c r="E58" s="25"/>
      <c r="F58" s="25"/>
    </row>
    <row r="59" spans="1:6" ht="12.75">
      <c r="A59" s="26"/>
      <c r="B59" s="25"/>
      <c r="C59" s="25"/>
      <c r="D59" s="25"/>
      <c r="E59" s="25"/>
      <c r="F59" s="25"/>
    </row>
    <row r="60" spans="1:6" ht="12.75">
      <c r="A60" s="26"/>
      <c r="B60" s="25"/>
      <c r="C60" s="25"/>
      <c r="D60" s="25"/>
      <c r="E60" s="25"/>
      <c r="F60" s="25"/>
    </row>
    <row r="61" spans="1:6" ht="12.75">
      <c r="A61" s="26"/>
      <c r="B61" s="25"/>
      <c r="C61" s="25"/>
      <c r="D61" s="25"/>
      <c r="E61" s="25"/>
      <c r="F61" s="25"/>
    </row>
    <row r="62" spans="1:6" ht="12.75">
      <c r="A62" s="26"/>
      <c r="B62" s="25"/>
      <c r="C62" s="25"/>
      <c r="D62" s="25"/>
      <c r="E62" s="25"/>
      <c r="F62" s="25"/>
    </row>
    <row r="63" spans="1:6" ht="12.75">
      <c r="A63" s="26"/>
      <c r="B63" s="25"/>
      <c r="C63" s="25"/>
      <c r="D63" s="25"/>
      <c r="E63" s="25"/>
      <c r="F63" s="25"/>
    </row>
    <row r="64" spans="1:6" ht="12.75">
      <c r="A64" s="26"/>
      <c r="B64" s="25"/>
      <c r="C64" s="25"/>
      <c r="D64" s="25"/>
      <c r="E64" s="25"/>
      <c r="F64" s="25"/>
    </row>
    <row r="65" spans="1:6" ht="12.75">
      <c r="A65" s="26"/>
      <c r="B65" s="25"/>
      <c r="C65" s="25"/>
      <c r="D65" s="25"/>
      <c r="E65" s="25"/>
      <c r="F65" s="25"/>
    </row>
    <row r="66" spans="1:6" ht="12.75">
      <c r="A66" s="26"/>
      <c r="B66" s="25"/>
      <c r="C66" s="25"/>
      <c r="D66" s="25"/>
      <c r="E66" s="25"/>
      <c r="F66" s="25"/>
    </row>
    <row r="67" spans="1:6" ht="12.75">
      <c r="A67" s="26"/>
      <c r="B67" s="25"/>
      <c r="C67" s="25"/>
      <c r="D67" s="25"/>
      <c r="E67" s="25"/>
      <c r="F67" s="25"/>
    </row>
    <row r="68" spans="1:6" ht="12.75">
      <c r="A68" s="26"/>
      <c r="B68" s="25"/>
      <c r="C68" s="25"/>
      <c r="D68" s="25"/>
      <c r="E68" s="25"/>
      <c r="F68" s="25"/>
    </row>
    <row r="69" spans="1:6" ht="12.75">
      <c r="A69" s="26"/>
      <c r="B69" s="25"/>
      <c r="C69" s="25"/>
      <c r="D69" s="25"/>
      <c r="E69" s="25"/>
      <c r="F69" s="25"/>
    </row>
    <row r="70" spans="1:6" ht="12.75">
      <c r="A70" s="26"/>
      <c r="B70" s="25"/>
      <c r="C70" s="25"/>
      <c r="D70" s="25"/>
      <c r="E70" s="25"/>
      <c r="F70" s="25"/>
    </row>
    <row r="71" spans="1:6" ht="12.75">
      <c r="A71" s="26"/>
      <c r="B71" s="25"/>
      <c r="C71" s="25"/>
      <c r="D71" s="25"/>
      <c r="E71" s="25"/>
      <c r="F71" s="25"/>
    </row>
    <row r="72" spans="1:6" ht="12.75">
      <c r="A72" s="26"/>
      <c r="B72" s="25"/>
      <c r="C72" s="25"/>
      <c r="D72" s="25"/>
      <c r="E72" s="25"/>
      <c r="F72" s="25"/>
    </row>
    <row r="73" spans="1:6" ht="12.75">
      <c r="A73" s="26"/>
      <c r="B73" s="25"/>
      <c r="C73" s="25"/>
      <c r="D73" s="25"/>
      <c r="E73" s="25"/>
      <c r="F73" s="25"/>
    </row>
    <row r="74" spans="1:6" ht="12.75">
      <c r="A74" s="26"/>
      <c r="B74" s="25"/>
      <c r="C74" s="25"/>
      <c r="D74" s="25"/>
      <c r="E74" s="25"/>
      <c r="F74" s="25"/>
    </row>
    <row r="75" spans="1:6" ht="12.75">
      <c r="A75" s="26"/>
      <c r="B75" s="25"/>
      <c r="C75" s="25"/>
      <c r="D75" s="25"/>
      <c r="E75" s="25"/>
      <c r="F75" s="25"/>
    </row>
    <row r="76" spans="1:6" ht="12.75">
      <c r="A76" s="26"/>
      <c r="B76" s="25"/>
      <c r="C76" s="25"/>
      <c r="D76" s="25"/>
      <c r="E76" s="25"/>
      <c r="F76" s="25"/>
    </row>
    <row r="77" spans="1:6" ht="12.75">
      <c r="A77" s="26"/>
      <c r="B77" s="25"/>
      <c r="C77" s="25"/>
      <c r="D77" s="25"/>
      <c r="E77" s="25"/>
      <c r="F77" s="25"/>
    </row>
    <row r="78" spans="1:6" ht="12.75">
      <c r="A78" s="26"/>
      <c r="B78" s="25"/>
      <c r="C78" s="25"/>
      <c r="D78" s="25"/>
      <c r="E78" s="25"/>
      <c r="F78" s="25"/>
    </row>
    <row r="79" spans="1:6" ht="12.75">
      <c r="A79" s="26"/>
      <c r="B79" s="25"/>
      <c r="C79" s="25"/>
      <c r="D79" s="25"/>
      <c r="E79" s="25"/>
      <c r="F79" s="25"/>
    </row>
    <row r="80" spans="1:6" ht="12.75">
      <c r="A80" s="26"/>
      <c r="B80" s="25"/>
      <c r="C80" s="25"/>
      <c r="D80" s="25"/>
      <c r="E80" s="25"/>
      <c r="F80" s="25"/>
    </row>
    <row r="81" spans="1:6" ht="12.75">
      <c r="A81" s="26"/>
      <c r="B81" s="25"/>
      <c r="C81" s="25"/>
      <c r="D81" s="25"/>
      <c r="E81" s="25"/>
      <c r="F81" s="25"/>
    </row>
    <row r="82" spans="1:6" ht="12.75">
      <c r="A82" s="26"/>
      <c r="B82" s="25"/>
      <c r="C82" s="25"/>
      <c r="D82" s="25"/>
      <c r="E82" s="25"/>
      <c r="F82" s="25"/>
    </row>
    <row r="83" spans="1:6" ht="12.75">
      <c r="A83" s="26"/>
      <c r="B83" s="25"/>
      <c r="C83" s="25"/>
      <c r="D83" s="25"/>
      <c r="E83" s="25"/>
      <c r="F83" s="25"/>
    </row>
    <row r="84" spans="1:6" ht="12.75">
      <c r="A84" s="26"/>
      <c r="B84" s="25"/>
      <c r="C84" s="25"/>
      <c r="D84" s="25"/>
      <c r="E84" s="25"/>
      <c r="F84" s="25"/>
    </row>
    <row r="85" spans="1:6" ht="12.75">
      <c r="A85" s="26"/>
      <c r="B85" s="25"/>
      <c r="C85" s="25"/>
      <c r="D85" s="25"/>
      <c r="E85" s="25"/>
      <c r="F85" s="25"/>
    </row>
    <row r="86" spans="1:6" ht="12.75">
      <c r="A86" s="26"/>
      <c r="B86" s="25"/>
      <c r="C86" s="25"/>
      <c r="D86" s="25"/>
      <c r="E86" s="25"/>
      <c r="F86" s="25"/>
    </row>
    <row r="87" spans="1:6" ht="12.75">
      <c r="A87" s="26"/>
      <c r="B87" s="25"/>
      <c r="C87" s="25"/>
      <c r="D87" s="25"/>
      <c r="E87" s="25"/>
      <c r="F87" s="25"/>
    </row>
    <row r="88" spans="1:6" ht="12.75">
      <c r="A88" s="26"/>
      <c r="B88" s="25"/>
      <c r="C88" s="25"/>
      <c r="D88" s="25"/>
      <c r="E88" s="25"/>
      <c r="F88" s="25"/>
    </row>
    <row r="89" spans="1:6" ht="12.75">
      <c r="A89" s="26"/>
      <c r="B89" s="25"/>
      <c r="C89" s="25"/>
      <c r="D89" s="25"/>
      <c r="E89" s="25"/>
      <c r="F89" s="25"/>
    </row>
    <row r="90" spans="1:6" ht="12.75">
      <c r="A90" s="26"/>
      <c r="B90" s="25"/>
      <c r="C90" s="25"/>
      <c r="D90" s="25"/>
      <c r="E90" s="25"/>
      <c r="F90" s="25"/>
    </row>
    <row r="91" spans="1:6" ht="12.75">
      <c r="A91" s="26"/>
      <c r="B91" s="25"/>
      <c r="C91" s="25"/>
      <c r="D91" s="25"/>
      <c r="E91" s="25"/>
      <c r="F91" s="25"/>
    </row>
    <row r="92" spans="1:6" ht="12.75">
      <c r="A92" s="26"/>
      <c r="B92" s="25"/>
      <c r="C92" s="25"/>
      <c r="D92" s="25"/>
      <c r="E92" s="25"/>
      <c r="F92" s="25"/>
    </row>
    <row r="93" spans="1:6" ht="12.75">
      <c r="A93" s="26"/>
      <c r="B93" s="25"/>
      <c r="C93" s="25"/>
      <c r="D93" s="25"/>
      <c r="E93" s="25"/>
      <c r="F93" s="25"/>
    </row>
    <row r="94" spans="1:6" ht="12.75">
      <c r="A94" s="26"/>
      <c r="B94" s="25"/>
      <c r="C94" s="25"/>
      <c r="D94" s="25"/>
      <c r="E94" s="25"/>
      <c r="F94" s="25"/>
    </row>
    <row r="95" spans="1:6" ht="12.75">
      <c r="A95" s="26"/>
      <c r="B95" s="25"/>
      <c r="C95" s="25"/>
      <c r="D95" s="25"/>
      <c r="E95" s="25"/>
      <c r="F95" s="25"/>
    </row>
    <row r="96" spans="1:6" ht="12.75">
      <c r="A96" s="26"/>
      <c r="B96" s="25"/>
      <c r="C96" s="25"/>
      <c r="D96" s="25"/>
      <c r="E96" s="25"/>
      <c r="F96" s="25"/>
    </row>
    <row r="97" spans="1:6" ht="12.75">
      <c r="A97" s="26"/>
      <c r="B97" s="25"/>
      <c r="C97" s="25"/>
      <c r="D97" s="25"/>
      <c r="E97" s="25"/>
      <c r="F97" s="25"/>
    </row>
    <row r="98" spans="1:6" ht="12.75">
      <c r="A98" s="26"/>
      <c r="B98" s="25"/>
      <c r="C98" s="25"/>
      <c r="D98" s="25"/>
      <c r="E98" s="25"/>
      <c r="F98" s="25"/>
    </row>
    <row r="99" spans="1:6" ht="12.75">
      <c r="A99" s="26"/>
      <c r="B99" s="25"/>
      <c r="C99" s="25"/>
      <c r="D99" s="25"/>
      <c r="E99" s="25"/>
      <c r="F99" s="25"/>
    </row>
    <row r="100" spans="1:6" ht="12.75">
      <c r="A100" s="26"/>
      <c r="B100" s="25"/>
      <c r="C100" s="25"/>
      <c r="D100" s="25"/>
      <c r="E100" s="25"/>
      <c r="F100" s="25"/>
    </row>
    <row r="101" spans="1:6" ht="12.75">
      <c r="A101" s="26"/>
      <c r="B101" s="25"/>
      <c r="C101" s="25"/>
      <c r="D101" s="25"/>
      <c r="E101" s="25"/>
      <c r="F101" s="25"/>
    </row>
    <row r="102" spans="1:6" ht="12.75">
      <c r="A102" s="26"/>
      <c r="B102" s="25"/>
      <c r="C102" s="25"/>
      <c r="D102" s="25"/>
      <c r="E102" s="25"/>
      <c r="F102" s="25"/>
    </row>
    <row r="103" spans="1:6" ht="12.75">
      <c r="A103" s="26"/>
      <c r="B103" s="25"/>
      <c r="C103" s="25"/>
      <c r="D103" s="25"/>
      <c r="E103" s="25"/>
      <c r="F103" s="25"/>
    </row>
    <row r="104" spans="1:6" ht="12.75">
      <c r="A104" s="26"/>
      <c r="B104" s="25"/>
      <c r="C104" s="25"/>
      <c r="D104" s="25"/>
      <c r="E104" s="25"/>
      <c r="F104" s="25"/>
    </row>
    <row r="105" spans="1:6" ht="12.75">
      <c r="A105" s="26"/>
      <c r="B105" s="25"/>
      <c r="C105" s="25"/>
      <c r="D105" s="25"/>
      <c r="E105" s="25"/>
      <c r="F105" s="25"/>
    </row>
    <row r="106" spans="1:6" ht="12.75">
      <c r="A106" s="26"/>
      <c r="B106" s="25"/>
      <c r="C106" s="25"/>
      <c r="D106" s="25"/>
      <c r="E106" s="25"/>
      <c r="F106" s="25"/>
    </row>
    <row r="107" spans="1:6" ht="12.75">
      <c r="A107" s="26"/>
      <c r="B107" s="25"/>
      <c r="C107" s="25"/>
      <c r="D107" s="25"/>
      <c r="E107" s="25"/>
      <c r="F107" s="25"/>
    </row>
    <row r="108" spans="1:6" ht="12.75">
      <c r="A108" s="26"/>
      <c r="B108" s="25"/>
      <c r="C108" s="25"/>
      <c r="D108" s="25"/>
      <c r="E108" s="25"/>
      <c r="F108" s="25"/>
    </row>
    <row r="109" spans="1:6" ht="12.75">
      <c r="A109" s="26"/>
      <c r="B109" s="25"/>
      <c r="C109" s="25"/>
      <c r="D109" s="25"/>
      <c r="E109" s="25"/>
      <c r="F109" s="25"/>
    </row>
    <row r="110" spans="1:6" ht="12.75">
      <c r="A110" s="26"/>
      <c r="B110" s="25"/>
      <c r="C110" s="25"/>
      <c r="D110" s="25"/>
      <c r="E110" s="25"/>
      <c r="F110" s="25"/>
    </row>
    <row r="111" spans="1:6" ht="12.75">
      <c r="A111" s="26"/>
      <c r="B111" s="25"/>
      <c r="C111" s="25"/>
      <c r="D111" s="25"/>
      <c r="E111" s="25"/>
      <c r="F111" s="25"/>
    </row>
    <row r="112" spans="1:6" ht="12.75">
      <c r="A112" s="26"/>
      <c r="B112" s="25"/>
      <c r="C112" s="25"/>
      <c r="D112" s="25"/>
      <c r="E112" s="25"/>
      <c r="F112" s="25"/>
    </row>
    <row r="113" spans="1:6" ht="12.75">
      <c r="A113" s="26"/>
      <c r="B113" s="25"/>
      <c r="C113" s="25"/>
      <c r="D113" s="25"/>
      <c r="E113" s="25"/>
      <c r="F113" s="25"/>
    </row>
    <row r="114" spans="1:6" ht="12.75">
      <c r="A114" s="26"/>
      <c r="B114" s="25"/>
      <c r="C114" s="25"/>
      <c r="D114" s="25"/>
      <c r="E114" s="25"/>
      <c r="F114" s="25"/>
    </row>
    <row r="115" spans="1:6" ht="12.75">
      <c r="A115" s="26"/>
      <c r="B115" s="25"/>
      <c r="C115" s="25"/>
      <c r="D115" s="25"/>
      <c r="E115" s="25"/>
      <c r="F115" s="25"/>
    </row>
    <row r="116" spans="1:6" ht="12.75">
      <c r="A116" s="26"/>
      <c r="B116" s="25"/>
      <c r="C116" s="25"/>
      <c r="D116" s="25"/>
      <c r="E116" s="25"/>
      <c r="F116" s="25"/>
    </row>
    <row r="117" spans="1:6" ht="12.75">
      <c r="A117" s="26"/>
      <c r="B117" s="25"/>
      <c r="C117" s="25"/>
      <c r="D117" s="25"/>
      <c r="E117" s="25"/>
      <c r="F117" s="25"/>
    </row>
    <row r="118" spans="1:6" ht="12.75">
      <c r="A118" s="26"/>
      <c r="B118" s="25"/>
      <c r="C118" s="25"/>
      <c r="D118" s="25"/>
      <c r="E118" s="25"/>
      <c r="F118" s="25"/>
    </row>
    <row r="119" spans="1:6" ht="12.75">
      <c r="A119" s="26"/>
      <c r="B119" s="25"/>
      <c r="C119" s="25"/>
      <c r="D119" s="25"/>
      <c r="E119" s="25"/>
      <c r="F119" s="25"/>
    </row>
    <row r="120" spans="1:6" ht="12.75">
      <c r="A120" s="26"/>
      <c r="B120" s="25"/>
      <c r="C120" s="25"/>
      <c r="D120" s="25"/>
      <c r="E120" s="25"/>
      <c r="F120" s="25"/>
    </row>
    <row r="121" spans="1:6" ht="12.75">
      <c r="A121" s="26"/>
      <c r="B121" s="25"/>
      <c r="C121" s="25"/>
      <c r="D121" s="25"/>
      <c r="E121" s="25"/>
      <c r="F121" s="25"/>
    </row>
    <row r="122" spans="1:6" ht="12.75">
      <c r="A122" s="26"/>
      <c r="B122" s="25"/>
      <c r="C122" s="25"/>
      <c r="D122" s="25"/>
      <c r="E122" s="25"/>
      <c r="F122" s="25"/>
    </row>
    <row r="123" spans="1:6" ht="12.75">
      <c r="A123" s="26"/>
      <c r="B123" s="25"/>
      <c r="C123" s="25"/>
      <c r="D123" s="25"/>
      <c r="E123" s="25"/>
      <c r="F123" s="25"/>
    </row>
    <row r="124" spans="1:6" ht="12.75">
      <c r="A124" s="26"/>
      <c r="B124" s="25"/>
      <c r="C124" s="25"/>
      <c r="D124" s="25"/>
      <c r="E124" s="25"/>
      <c r="F124" s="25"/>
    </row>
    <row r="125" spans="1:6" ht="12.75">
      <c r="A125" s="26"/>
      <c r="B125" s="25"/>
      <c r="C125" s="25"/>
      <c r="D125" s="25"/>
      <c r="E125" s="25"/>
      <c r="F125" s="25"/>
    </row>
    <row r="126" spans="1:6" ht="12.75">
      <c r="A126" s="26"/>
      <c r="B126" s="25"/>
      <c r="C126" s="25"/>
      <c r="D126" s="25"/>
      <c r="E126" s="25"/>
      <c r="F126" s="25"/>
    </row>
    <row r="127" spans="1:6" ht="12.75">
      <c r="A127" s="26"/>
      <c r="B127" s="25"/>
      <c r="C127" s="25"/>
      <c r="D127" s="25"/>
      <c r="E127" s="25"/>
      <c r="F127" s="25"/>
    </row>
    <row r="128" spans="1:6" ht="12.75">
      <c r="A128" s="26"/>
      <c r="B128" s="25"/>
      <c r="C128" s="25"/>
      <c r="D128" s="25"/>
      <c r="E128" s="25"/>
      <c r="F128" s="25"/>
    </row>
    <row r="129" spans="1:6" ht="12.75">
      <c r="A129" s="26"/>
      <c r="B129" s="25"/>
      <c r="C129" s="25"/>
      <c r="D129" s="25"/>
      <c r="E129" s="25"/>
      <c r="F129" s="25"/>
    </row>
    <row r="130" spans="1:6" ht="12.75">
      <c r="A130" s="26"/>
      <c r="B130" s="25"/>
      <c r="C130" s="25"/>
      <c r="D130" s="25"/>
      <c r="E130" s="25"/>
      <c r="F130" s="25"/>
    </row>
    <row r="131" spans="1:6" ht="12.75">
      <c r="A131" s="26"/>
      <c r="B131" s="25"/>
      <c r="C131" s="25"/>
      <c r="D131" s="25"/>
      <c r="E131" s="25"/>
      <c r="F131" s="25"/>
    </row>
    <row r="132" spans="1:6" ht="12.75">
      <c r="A132" s="26"/>
      <c r="B132" s="25"/>
      <c r="C132" s="25"/>
      <c r="D132" s="25"/>
      <c r="E132" s="25"/>
      <c r="F132" s="25"/>
    </row>
    <row r="133" spans="1:6" ht="12.75">
      <c r="A133" s="26"/>
      <c r="B133" s="25"/>
      <c r="C133" s="25"/>
      <c r="D133" s="25"/>
      <c r="E133" s="25"/>
      <c r="F133" s="25"/>
    </row>
    <row r="134" spans="1:6" ht="12.75">
      <c r="A134" s="26"/>
      <c r="B134" s="25"/>
      <c r="C134" s="25"/>
      <c r="D134" s="25"/>
      <c r="E134" s="25"/>
      <c r="F134" s="25"/>
    </row>
    <row r="135" spans="1:6" ht="12.75">
      <c r="A135" s="26"/>
      <c r="B135" s="25"/>
      <c r="C135" s="25"/>
      <c r="D135" s="25"/>
      <c r="E135" s="25"/>
      <c r="F135" s="25"/>
    </row>
    <row r="136" spans="1:6" ht="12.75">
      <c r="A136" s="26"/>
      <c r="B136" s="25"/>
      <c r="C136" s="25"/>
      <c r="D136" s="25"/>
      <c r="E136" s="25"/>
      <c r="F136" s="25"/>
    </row>
    <row r="137" spans="1:6" ht="12.75">
      <c r="A137" s="26"/>
      <c r="B137" s="25"/>
      <c r="C137" s="25"/>
      <c r="D137" s="25"/>
      <c r="E137" s="25"/>
      <c r="F137" s="25"/>
    </row>
    <row r="138" spans="1:6" ht="12.75">
      <c r="A138" s="26"/>
      <c r="B138" s="25"/>
      <c r="C138" s="25"/>
      <c r="D138" s="25"/>
      <c r="E138" s="25"/>
      <c r="F138" s="25"/>
    </row>
    <row r="139" spans="1:6" ht="12.75">
      <c r="A139" s="26"/>
      <c r="B139" s="25"/>
      <c r="C139" s="25"/>
      <c r="D139" s="25"/>
      <c r="E139" s="25"/>
      <c r="F139" s="25"/>
    </row>
    <row r="140" spans="1:6" ht="12.75">
      <c r="A140" s="26"/>
      <c r="B140" s="25"/>
      <c r="C140" s="25"/>
      <c r="D140" s="25"/>
      <c r="E140" s="25"/>
      <c r="F140" s="25"/>
    </row>
    <row r="141" spans="1:6" ht="12.75">
      <c r="A141" s="26"/>
      <c r="B141" s="25"/>
      <c r="C141" s="25"/>
      <c r="D141" s="25"/>
      <c r="E141" s="25"/>
      <c r="F141" s="25"/>
    </row>
    <row r="142" spans="1:6" ht="12.75">
      <c r="A142" s="26"/>
      <c r="B142" s="25"/>
      <c r="C142" s="25"/>
      <c r="D142" s="25"/>
      <c r="E142" s="25"/>
      <c r="F142" s="25"/>
    </row>
    <row r="143" spans="1:6" ht="12.75">
      <c r="A143" s="26"/>
      <c r="B143" s="25"/>
      <c r="C143" s="25"/>
      <c r="D143" s="25"/>
      <c r="E143" s="25"/>
      <c r="F143" s="25"/>
    </row>
    <row r="144" spans="1:6" ht="12.75">
      <c r="A144" s="26"/>
      <c r="B144" s="25"/>
      <c r="C144" s="25"/>
      <c r="D144" s="25"/>
      <c r="E144" s="25"/>
      <c r="F144" s="25"/>
    </row>
    <row r="145" spans="1:6" ht="12.75">
      <c r="A145" s="26"/>
      <c r="B145" s="25"/>
      <c r="C145" s="25"/>
      <c r="D145" s="25"/>
      <c r="E145" s="25"/>
      <c r="F145" s="25"/>
    </row>
    <row r="146" spans="1:6" ht="12.75">
      <c r="A146" s="26"/>
      <c r="B146" s="25"/>
      <c r="C146" s="25"/>
      <c r="D146" s="25"/>
      <c r="E146" s="25"/>
      <c r="F146" s="25"/>
    </row>
    <row r="147" spans="1:6" ht="12.75">
      <c r="A147" s="26"/>
      <c r="B147" s="25"/>
      <c r="C147" s="25"/>
      <c r="D147" s="25"/>
      <c r="E147" s="25"/>
      <c r="F147" s="25"/>
    </row>
    <row r="148" spans="1:6" ht="12.75">
      <c r="A148" s="26"/>
      <c r="B148" s="25"/>
      <c r="C148" s="25"/>
      <c r="D148" s="25"/>
      <c r="E148" s="25"/>
      <c r="F148" s="25"/>
    </row>
    <row r="149" spans="1:6" ht="12.75">
      <c r="A149" s="26"/>
      <c r="B149" s="25"/>
      <c r="C149" s="25"/>
      <c r="D149" s="25"/>
      <c r="E149" s="25"/>
      <c r="F149" s="25"/>
    </row>
    <row r="150" spans="1:6" ht="12.75">
      <c r="A150" s="26"/>
      <c r="B150" s="25"/>
      <c r="C150" s="25"/>
      <c r="D150" s="25"/>
      <c r="E150" s="25"/>
      <c r="F150" s="25"/>
    </row>
    <row r="151" spans="1:6" ht="12.75">
      <c r="A151" s="26"/>
      <c r="B151" s="25"/>
      <c r="C151" s="25"/>
      <c r="D151" s="25"/>
      <c r="E151" s="25"/>
      <c r="F151" s="25"/>
    </row>
    <row r="152" spans="1:6" ht="12.75">
      <c r="A152" s="26"/>
      <c r="B152" s="25"/>
      <c r="C152" s="25"/>
      <c r="D152" s="25"/>
      <c r="E152" s="25"/>
      <c r="F152" s="25"/>
    </row>
    <row r="153" spans="1:6" ht="12.75">
      <c r="A153" s="26"/>
      <c r="B153" s="25"/>
      <c r="C153" s="25"/>
      <c r="D153" s="25"/>
      <c r="E153" s="25"/>
      <c r="F153" s="25"/>
    </row>
    <row r="154" spans="1:6" ht="12.75">
      <c r="A154" s="26"/>
      <c r="B154" s="25"/>
      <c r="C154" s="25"/>
      <c r="D154" s="25"/>
      <c r="E154" s="25"/>
      <c r="F154" s="25"/>
    </row>
    <row r="155" spans="1:6" ht="12.75">
      <c r="A155" s="26"/>
      <c r="B155" s="25"/>
      <c r="C155" s="25"/>
      <c r="D155" s="25"/>
      <c r="E155" s="25"/>
      <c r="F155" s="25"/>
    </row>
    <row r="156" spans="1:6" ht="12.75">
      <c r="A156" s="26"/>
      <c r="B156" s="25"/>
      <c r="C156" s="25"/>
      <c r="D156" s="25"/>
      <c r="E156" s="25"/>
      <c r="F156" s="25"/>
    </row>
    <row r="157" spans="1:6" ht="12.75">
      <c r="A157" s="26"/>
      <c r="B157" s="25"/>
      <c r="C157" s="25"/>
      <c r="D157" s="25"/>
      <c r="E157" s="25"/>
      <c r="F157" s="25"/>
    </row>
    <row r="158" spans="1:6" ht="12.75">
      <c r="A158" s="26"/>
      <c r="B158" s="25"/>
      <c r="C158" s="25"/>
      <c r="D158" s="25"/>
      <c r="E158" s="25"/>
      <c r="F158" s="25"/>
    </row>
    <row r="159" spans="1:6" ht="12.75">
      <c r="A159" s="26"/>
      <c r="B159" s="25"/>
      <c r="C159" s="25"/>
      <c r="D159" s="25"/>
      <c r="E159" s="25"/>
      <c r="F159" s="25"/>
    </row>
    <row r="160" spans="1:6" ht="12.75">
      <c r="A160" s="26"/>
      <c r="B160" s="25"/>
      <c r="C160" s="25"/>
      <c r="D160" s="25"/>
      <c r="E160" s="25"/>
      <c r="F160" s="25"/>
    </row>
    <row r="161" spans="1:6" ht="12.75">
      <c r="A161" s="26"/>
      <c r="B161" s="25"/>
      <c r="C161" s="25"/>
      <c r="D161" s="25"/>
      <c r="E161" s="25"/>
      <c r="F161" s="25"/>
    </row>
    <row r="162" spans="1:6" ht="12.75">
      <c r="A162" s="26"/>
      <c r="B162" s="25"/>
      <c r="C162" s="25"/>
      <c r="D162" s="25"/>
      <c r="E162" s="25"/>
      <c r="F162" s="25"/>
    </row>
    <row r="163" spans="1:6" ht="12.75">
      <c r="A163" s="26"/>
      <c r="B163" s="25"/>
      <c r="C163" s="25"/>
      <c r="D163" s="25"/>
      <c r="E163" s="25"/>
      <c r="F163" s="25"/>
    </row>
    <row r="164" spans="1:6" ht="12.75">
      <c r="A164" s="26"/>
      <c r="B164" s="25"/>
      <c r="C164" s="25"/>
      <c r="D164" s="25"/>
      <c r="E164" s="25"/>
      <c r="F164" s="25"/>
    </row>
    <row r="165" spans="1:6" ht="12.75">
      <c r="A165" s="26"/>
      <c r="B165" s="25"/>
      <c r="C165" s="25"/>
      <c r="D165" s="25"/>
      <c r="E165" s="25"/>
      <c r="F165" s="25"/>
    </row>
    <row r="166" spans="1:6" ht="12.75">
      <c r="A166" s="26"/>
      <c r="B166" s="25"/>
      <c r="C166" s="25"/>
      <c r="D166" s="25"/>
      <c r="E166" s="25"/>
      <c r="F166" s="25"/>
    </row>
    <row r="167" spans="1:6" ht="12.75">
      <c r="A167" s="26"/>
      <c r="B167" s="25"/>
      <c r="C167" s="25"/>
      <c r="D167" s="25"/>
      <c r="E167" s="25"/>
      <c r="F167" s="25"/>
    </row>
    <row r="168" spans="1:6" ht="12.75">
      <c r="A168" s="26"/>
      <c r="B168" s="25"/>
      <c r="C168" s="25"/>
      <c r="D168" s="25"/>
      <c r="E168" s="25"/>
      <c r="F168" s="25"/>
    </row>
    <row r="169" spans="1:6" ht="12.75">
      <c r="A169" s="26"/>
      <c r="B169" s="25"/>
      <c r="C169" s="25"/>
      <c r="D169" s="25"/>
      <c r="E169" s="25"/>
      <c r="F169" s="25"/>
    </row>
    <row r="170" spans="1:6" ht="12.75">
      <c r="A170" s="26"/>
      <c r="B170" s="25"/>
      <c r="C170" s="25"/>
      <c r="D170" s="25"/>
      <c r="E170" s="25"/>
      <c r="F170" s="25"/>
    </row>
    <row r="171" spans="1:6" ht="12.75">
      <c r="A171" s="26"/>
      <c r="B171" s="25"/>
      <c r="C171" s="25"/>
      <c r="D171" s="25"/>
      <c r="E171" s="25"/>
      <c r="F171" s="25"/>
    </row>
    <row r="172" spans="1:6" ht="12.75">
      <c r="A172" s="26"/>
      <c r="B172" s="25"/>
      <c r="C172" s="25"/>
      <c r="D172" s="25"/>
      <c r="E172" s="25"/>
      <c r="F172" s="25"/>
    </row>
    <row r="173" spans="1:6" ht="12.75">
      <c r="A173" s="26"/>
      <c r="B173" s="25"/>
      <c r="C173" s="25"/>
      <c r="D173" s="25"/>
      <c r="E173" s="25"/>
      <c r="F173" s="25"/>
    </row>
    <row r="174" spans="1:6" ht="12.75">
      <c r="A174" s="26"/>
      <c r="B174" s="25"/>
      <c r="C174" s="25"/>
      <c r="D174" s="25"/>
      <c r="E174" s="25"/>
      <c r="F174" s="25"/>
    </row>
    <row r="175" spans="1:6" ht="12.75">
      <c r="A175" s="26"/>
      <c r="B175" s="25"/>
      <c r="C175" s="25"/>
      <c r="D175" s="25"/>
      <c r="E175" s="25"/>
      <c r="F175" s="25"/>
    </row>
    <row r="176" spans="1:6" ht="12.75">
      <c r="A176" s="26"/>
      <c r="B176" s="25"/>
      <c r="C176" s="25"/>
      <c r="D176" s="25"/>
      <c r="E176" s="25"/>
      <c r="F176" s="25"/>
    </row>
    <row r="177" spans="1:6" ht="12.75">
      <c r="A177" s="26"/>
      <c r="B177" s="25"/>
      <c r="C177" s="25"/>
      <c r="D177" s="25"/>
      <c r="E177" s="25"/>
      <c r="F177" s="25"/>
    </row>
    <row r="178" spans="1:6" ht="12.75">
      <c r="A178" s="26"/>
      <c r="B178" s="25"/>
      <c r="C178" s="25"/>
      <c r="D178" s="25"/>
      <c r="E178" s="25"/>
      <c r="F178" s="25"/>
    </row>
    <row r="179" spans="1:6" ht="12.75">
      <c r="A179" s="26"/>
      <c r="B179" s="25"/>
      <c r="C179" s="25"/>
      <c r="D179" s="25"/>
      <c r="E179" s="25"/>
      <c r="F179" s="25"/>
    </row>
    <row r="180" spans="1:6" ht="12.75">
      <c r="A180" s="26"/>
      <c r="B180" s="25"/>
      <c r="C180" s="25"/>
      <c r="D180" s="25"/>
      <c r="E180" s="25"/>
      <c r="F180" s="25"/>
    </row>
    <row r="181" spans="1:6" ht="12.75">
      <c r="A181" s="26"/>
      <c r="B181" s="25"/>
      <c r="C181" s="25"/>
      <c r="D181" s="25"/>
      <c r="E181" s="25"/>
      <c r="F181" s="25"/>
    </row>
    <row r="182" spans="1:6" ht="12.75">
      <c r="A182" s="26"/>
      <c r="B182" s="25"/>
      <c r="C182" s="25"/>
      <c r="D182" s="25"/>
      <c r="E182" s="25"/>
      <c r="F182" s="25"/>
    </row>
    <row r="183" spans="1:6" ht="12.75">
      <c r="A183" s="26"/>
      <c r="B183" s="25"/>
      <c r="C183" s="25"/>
      <c r="D183" s="25"/>
      <c r="E183" s="25"/>
      <c r="F183" s="25"/>
    </row>
    <row r="184" spans="1:6" ht="12.75">
      <c r="A184" s="26"/>
      <c r="B184" s="25"/>
      <c r="C184" s="25"/>
      <c r="D184" s="25"/>
      <c r="E184" s="25"/>
      <c r="F184" s="25"/>
    </row>
    <row r="185" spans="1:6" ht="12.75">
      <c r="A185" s="26"/>
      <c r="B185" s="25"/>
      <c r="C185" s="25"/>
      <c r="D185" s="25"/>
      <c r="E185" s="25"/>
      <c r="F185" s="25"/>
    </row>
    <row r="186" spans="1:6" ht="12.75">
      <c r="A186" s="26"/>
      <c r="B186" s="25"/>
      <c r="C186" s="25"/>
      <c r="D186" s="25"/>
      <c r="E186" s="25"/>
      <c r="F186" s="25"/>
    </row>
    <row r="187" spans="1:6" ht="12.75">
      <c r="A187" s="26"/>
      <c r="B187" s="25"/>
      <c r="C187" s="25"/>
      <c r="D187" s="25"/>
      <c r="E187" s="25"/>
      <c r="F187" s="25"/>
    </row>
    <row r="188" spans="1:6" ht="12.75">
      <c r="A188" s="26"/>
      <c r="B188" s="25"/>
      <c r="C188" s="25"/>
      <c r="D188" s="25"/>
      <c r="E188" s="25"/>
      <c r="F188" s="25"/>
    </row>
    <row r="189" spans="1:6" ht="12.75">
      <c r="A189" s="26"/>
      <c r="B189" s="25"/>
      <c r="C189" s="25"/>
      <c r="D189" s="25"/>
      <c r="E189" s="25"/>
      <c r="F189" s="25"/>
    </row>
    <row r="190" spans="1:6" ht="12.75">
      <c r="A190" s="26"/>
      <c r="B190" s="25"/>
      <c r="C190" s="25"/>
      <c r="D190" s="25"/>
      <c r="E190" s="25"/>
      <c r="F190" s="25"/>
    </row>
    <row r="191" spans="1:6" ht="12.75">
      <c r="A191" s="26"/>
      <c r="B191" s="25"/>
      <c r="C191" s="25"/>
      <c r="D191" s="25"/>
      <c r="E191" s="25"/>
      <c r="F191" s="25"/>
    </row>
    <row r="192" spans="1:6" ht="12.75">
      <c r="A192" s="26"/>
      <c r="B192" s="25"/>
      <c r="C192" s="25"/>
      <c r="D192" s="25"/>
      <c r="E192" s="25"/>
      <c r="F192" s="25"/>
    </row>
    <row r="193" spans="1:6" ht="12.75">
      <c r="A193" s="26"/>
      <c r="B193" s="25"/>
      <c r="C193" s="25"/>
      <c r="D193" s="25"/>
      <c r="E193" s="25"/>
      <c r="F193" s="25"/>
    </row>
    <row r="194" spans="1:6" ht="12.75">
      <c r="A194" s="26"/>
      <c r="B194" s="25"/>
      <c r="C194" s="25"/>
      <c r="D194" s="25"/>
      <c r="E194" s="25"/>
      <c r="F194" s="25"/>
    </row>
    <row r="195" spans="1:6" ht="12.75">
      <c r="A195" s="26"/>
      <c r="B195" s="25"/>
      <c r="C195" s="25"/>
      <c r="D195" s="25"/>
      <c r="E195" s="25"/>
      <c r="F195" s="25"/>
    </row>
    <row r="196" spans="1:6" ht="12.75">
      <c r="A196" s="26"/>
      <c r="B196" s="25"/>
      <c r="C196" s="25"/>
      <c r="D196" s="25"/>
      <c r="E196" s="25"/>
      <c r="F196" s="25"/>
    </row>
    <row r="197" spans="1:6" ht="12.75">
      <c r="A197" s="26"/>
      <c r="B197" s="25"/>
      <c r="C197" s="25"/>
      <c r="D197" s="25"/>
      <c r="E197" s="25"/>
      <c r="F197" s="25"/>
    </row>
    <row r="198" spans="1:6" ht="12.75">
      <c r="A198" s="26"/>
      <c r="B198" s="25"/>
      <c r="C198" s="25"/>
      <c r="D198" s="25"/>
      <c r="E198" s="25"/>
      <c r="F198" s="25"/>
    </row>
    <row r="199" spans="1:6" ht="12.75">
      <c r="A199" s="26"/>
      <c r="B199" s="25"/>
      <c r="C199" s="25"/>
      <c r="D199" s="25"/>
      <c r="E199" s="25"/>
      <c r="F199" s="25"/>
    </row>
    <row r="200" spans="1:6" ht="12.75">
      <c r="A200" s="26"/>
      <c r="B200" s="25"/>
      <c r="C200" s="25"/>
      <c r="D200" s="25"/>
      <c r="E200" s="25"/>
      <c r="F200" s="25"/>
    </row>
    <row r="201" spans="1:6" ht="12.75">
      <c r="A201" s="26"/>
      <c r="B201" s="25"/>
      <c r="C201" s="25"/>
      <c r="D201" s="25"/>
      <c r="E201" s="25"/>
      <c r="F201" s="25"/>
    </row>
    <row r="202" spans="1:6" ht="12.75">
      <c r="A202" s="26"/>
      <c r="B202" s="25"/>
      <c r="C202" s="25"/>
      <c r="D202" s="25"/>
      <c r="E202" s="25"/>
      <c r="F202" s="25"/>
    </row>
    <row r="203" spans="1:6" ht="12.75">
      <c r="A203" s="26"/>
      <c r="B203" s="25"/>
      <c r="C203" s="25"/>
      <c r="D203" s="25"/>
      <c r="E203" s="25"/>
      <c r="F203" s="25"/>
    </row>
    <row r="204" spans="1:6" ht="12.75">
      <c r="A204" s="26"/>
      <c r="B204" s="25"/>
      <c r="C204" s="25"/>
      <c r="D204" s="25"/>
      <c r="E204" s="25"/>
      <c r="F204" s="25"/>
    </row>
    <row r="205" spans="1:6" ht="12.75">
      <c r="A205" s="26"/>
      <c r="B205" s="25"/>
      <c r="C205" s="25"/>
      <c r="D205" s="25"/>
      <c r="E205" s="25"/>
      <c r="F205" s="25"/>
    </row>
    <row r="206" spans="1:6" ht="12.75">
      <c r="A206" s="26"/>
      <c r="B206" s="25"/>
      <c r="C206" s="25"/>
      <c r="D206" s="25"/>
      <c r="E206" s="25"/>
      <c r="F206" s="25"/>
    </row>
    <row r="207" spans="1:6" ht="12.75">
      <c r="A207" s="26"/>
      <c r="B207" s="25"/>
      <c r="C207" s="25"/>
      <c r="D207" s="25"/>
      <c r="E207" s="25"/>
      <c r="F207" s="25"/>
    </row>
    <row r="208" spans="1:6" ht="12.75">
      <c r="A208" s="26"/>
      <c r="B208" s="25"/>
      <c r="C208" s="25"/>
      <c r="D208" s="25"/>
      <c r="E208" s="25"/>
      <c r="F208" s="25"/>
    </row>
    <row r="209" spans="1:6" ht="12.75">
      <c r="A209" s="26"/>
      <c r="B209" s="25"/>
      <c r="C209" s="25"/>
      <c r="D209" s="25"/>
      <c r="E209" s="25"/>
      <c r="F209" s="25"/>
    </row>
    <row r="210" spans="1:6" ht="12.75">
      <c r="A210" s="26"/>
      <c r="B210" s="25"/>
      <c r="C210" s="25"/>
      <c r="D210" s="25"/>
      <c r="E210" s="25"/>
      <c r="F210" s="25"/>
    </row>
    <row r="211" spans="1:6" ht="12.75">
      <c r="A211" s="26"/>
      <c r="B211" s="25"/>
      <c r="C211" s="25"/>
      <c r="D211" s="25"/>
      <c r="E211" s="25"/>
      <c r="F211" s="25"/>
    </row>
    <row r="212" spans="1:6" ht="12.75">
      <c r="A212" s="26"/>
      <c r="B212" s="25"/>
      <c r="C212" s="25"/>
      <c r="D212" s="25"/>
      <c r="E212" s="25"/>
      <c r="F212" s="25"/>
    </row>
    <row r="213" spans="1:6" ht="12.75">
      <c r="A213" s="26"/>
      <c r="B213" s="25"/>
      <c r="C213" s="25"/>
      <c r="D213" s="25"/>
      <c r="E213" s="25"/>
      <c r="F213" s="25"/>
    </row>
    <row r="214" spans="1:6" ht="12.75">
      <c r="A214" s="26"/>
      <c r="B214" s="25"/>
      <c r="C214" s="25"/>
      <c r="D214" s="25"/>
      <c r="E214" s="25"/>
      <c r="F214" s="25"/>
    </row>
    <row r="215" spans="1:6" ht="12.75">
      <c r="A215" s="26"/>
      <c r="B215" s="25"/>
      <c r="C215" s="25"/>
      <c r="D215" s="25"/>
      <c r="E215" s="25"/>
      <c r="F215" s="25"/>
    </row>
    <row r="216" spans="1:6" ht="12.75">
      <c r="A216" s="26"/>
      <c r="B216" s="25"/>
      <c r="C216" s="25"/>
      <c r="D216" s="25"/>
      <c r="E216" s="25"/>
      <c r="F216" s="25"/>
    </row>
    <row r="217" spans="1:6" ht="12.75">
      <c r="A217" s="26"/>
      <c r="B217" s="25"/>
      <c r="C217" s="25"/>
      <c r="D217" s="25"/>
      <c r="E217" s="25"/>
      <c r="F217" s="25"/>
    </row>
    <row r="218" spans="1:6" ht="12.75">
      <c r="A218" s="26"/>
      <c r="B218" s="25"/>
      <c r="C218" s="25"/>
      <c r="D218" s="25"/>
      <c r="E218" s="25"/>
      <c r="F218" s="25"/>
    </row>
    <row r="219" spans="1:6" ht="12.75">
      <c r="A219" s="26"/>
      <c r="B219" s="25"/>
      <c r="C219" s="25"/>
      <c r="D219" s="25"/>
      <c r="E219" s="25"/>
      <c r="F219" s="25"/>
    </row>
    <row r="220" spans="1:6" ht="12.75">
      <c r="A220" s="26"/>
      <c r="B220" s="25"/>
      <c r="C220" s="25"/>
      <c r="D220" s="25"/>
      <c r="E220" s="25"/>
      <c r="F220" s="25"/>
    </row>
    <row r="221" spans="1:6" ht="12.75">
      <c r="A221" s="26"/>
      <c r="B221" s="25"/>
      <c r="C221" s="25"/>
      <c r="D221" s="25"/>
      <c r="E221" s="25"/>
      <c r="F221" s="25"/>
    </row>
    <row r="222" spans="1:6" ht="12.75">
      <c r="A222" s="26"/>
      <c r="B222" s="25"/>
      <c r="C222" s="25"/>
      <c r="D222" s="25"/>
      <c r="E222" s="25"/>
      <c r="F222" s="25"/>
    </row>
    <row r="223" spans="1:6" ht="12.75">
      <c r="A223" s="26"/>
      <c r="B223" s="25"/>
      <c r="C223" s="25"/>
      <c r="D223" s="25"/>
      <c r="E223" s="25"/>
      <c r="F223" s="25"/>
    </row>
    <row r="224" spans="1:6" ht="12.75">
      <c r="A224" s="26"/>
      <c r="B224" s="25"/>
      <c r="C224" s="25"/>
      <c r="D224" s="25"/>
      <c r="E224" s="25"/>
      <c r="F224" s="25"/>
    </row>
    <row r="225" spans="1:6" ht="12.75">
      <c r="A225" s="26"/>
      <c r="B225" s="25"/>
      <c r="C225" s="25"/>
      <c r="D225" s="25"/>
      <c r="E225" s="25"/>
      <c r="F225" s="25"/>
    </row>
    <row r="226" spans="1:6" ht="12.75">
      <c r="A226" s="26"/>
      <c r="B226" s="25"/>
      <c r="C226" s="25"/>
      <c r="D226" s="25"/>
      <c r="E226" s="25"/>
      <c r="F226" s="25"/>
    </row>
    <row r="227" spans="1:6" ht="12.75">
      <c r="A227" s="26"/>
      <c r="B227" s="25"/>
      <c r="C227" s="25"/>
      <c r="D227" s="25"/>
      <c r="E227" s="25"/>
      <c r="F227" s="25"/>
    </row>
    <row r="228" spans="1:6" ht="12.75">
      <c r="A228" s="26"/>
      <c r="B228" s="25"/>
      <c r="C228" s="25"/>
      <c r="D228" s="25"/>
      <c r="E228" s="25"/>
      <c r="F228" s="25"/>
    </row>
    <row r="229" spans="1:6" ht="12.75">
      <c r="A229" s="26"/>
      <c r="B229" s="25"/>
      <c r="C229" s="25"/>
      <c r="D229" s="25"/>
      <c r="E229" s="25"/>
      <c r="F229" s="25"/>
    </row>
    <row r="230" spans="1:6" ht="12.75">
      <c r="A230" s="26"/>
      <c r="B230" s="25"/>
      <c r="C230" s="25"/>
      <c r="D230" s="25"/>
      <c r="E230" s="25"/>
      <c r="F230" s="25"/>
    </row>
    <row r="231" spans="1:6" ht="12.75">
      <c r="A231" s="26"/>
      <c r="B231" s="25"/>
      <c r="C231" s="25"/>
      <c r="D231" s="25"/>
      <c r="E231" s="25"/>
      <c r="F231" s="25"/>
    </row>
    <row r="232" spans="1:6" ht="12.75">
      <c r="A232" s="26"/>
      <c r="B232" s="25"/>
      <c r="C232" s="25"/>
      <c r="D232" s="25"/>
      <c r="E232" s="25"/>
      <c r="F232" s="25"/>
    </row>
    <row r="233" spans="1:6" ht="12.75">
      <c r="A233" s="26"/>
      <c r="B233" s="25"/>
      <c r="C233" s="25"/>
      <c r="D233" s="25"/>
      <c r="E233" s="25"/>
      <c r="F233" s="25"/>
    </row>
    <row r="234" spans="1:6" ht="12.75">
      <c r="A234" s="26"/>
      <c r="B234" s="25"/>
      <c r="C234" s="25"/>
      <c r="D234" s="25"/>
      <c r="E234" s="25"/>
      <c r="F234" s="25"/>
    </row>
    <row r="235" spans="1:6" ht="12.75">
      <c r="A235" s="26"/>
      <c r="B235" s="25"/>
      <c r="C235" s="25"/>
      <c r="D235" s="25"/>
      <c r="E235" s="25"/>
      <c r="F235" s="25"/>
    </row>
    <row r="236" spans="1:6" ht="12.75">
      <c r="A236" s="26"/>
      <c r="B236" s="25"/>
      <c r="C236" s="25"/>
      <c r="D236" s="25"/>
      <c r="E236" s="25"/>
      <c r="F236" s="25"/>
    </row>
    <row r="237" spans="1:6" ht="12.75">
      <c r="A237" s="26"/>
      <c r="B237" s="25"/>
      <c r="C237" s="25"/>
      <c r="D237" s="25"/>
      <c r="E237" s="25"/>
      <c r="F237" s="25"/>
    </row>
    <row r="238" spans="1:6" ht="12.75">
      <c r="A238" s="26"/>
      <c r="B238" s="25"/>
      <c r="C238" s="25"/>
      <c r="D238" s="25"/>
      <c r="E238" s="25"/>
      <c r="F238" s="25"/>
    </row>
    <row r="239" spans="1:6" ht="12.75">
      <c r="A239" s="26"/>
      <c r="B239" s="25"/>
      <c r="C239" s="25"/>
      <c r="D239" s="25"/>
      <c r="E239" s="25"/>
      <c r="F239" s="25"/>
    </row>
    <row r="240" spans="1:6" ht="12.75">
      <c r="A240" s="26"/>
      <c r="B240" s="25"/>
      <c r="C240" s="25"/>
      <c r="D240" s="25"/>
      <c r="E240" s="25"/>
      <c r="F240" s="25"/>
    </row>
    <row r="241" spans="1:6" ht="12.75">
      <c r="A241" s="26"/>
      <c r="B241" s="25"/>
      <c r="C241" s="25"/>
      <c r="D241" s="25"/>
      <c r="E241" s="25"/>
      <c r="F241" s="25"/>
    </row>
    <row r="242" spans="1:6" ht="12.75">
      <c r="A242" s="26"/>
      <c r="B242" s="25"/>
      <c r="C242" s="25"/>
      <c r="D242" s="25"/>
      <c r="E242" s="25"/>
      <c r="F242" s="25"/>
    </row>
    <row r="243" spans="1:6" ht="12.75">
      <c r="A243" s="26"/>
      <c r="B243" s="25"/>
      <c r="C243" s="25"/>
      <c r="D243" s="25"/>
      <c r="E243" s="25"/>
      <c r="F243" s="25"/>
    </row>
    <row r="244" spans="1:6" ht="12.75">
      <c r="A244" s="26"/>
      <c r="B244" s="25"/>
      <c r="C244" s="25"/>
      <c r="D244" s="25"/>
      <c r="E244" s="25"/>
      <c r="F244" s="25"/>
    </row>
    <row r="245" spans="1:6" ht="12.75">
      <c r="A245" s="26"/>
      <c r="B245" s="25"/>
      <c r="C245" s="25"/>
      <c r="D245" s="25"/>
      <c r="E245" s="25"/>
      <c r="F245" s="25"/>
    </row>
    <row r="246" spans="1:6" ht="12.75">
      <c r="A246" s="26"/>
      <c r="B246" s="25"/>
      <c r="C246" s="25"/>
      <c r="D246" s="25"/>
      <c r="E246" s="25"/>
      <c r="F246" s="25"/>
    </row>
    <row r="247" spans="1:6" ht="12.75">
      <c r="A247" s="26"/>
      <c r="B247" s="25"/>
      <c r="C247" s="25"/>
      <c r="D247" s="25"/>
      <c r="E247" s="25"/>
      <c r="F247" s="25"/>
    </row>
    <row r="248" spans="1:6" ht="12.75">
      <c r="A248" s="26"/>
      <c r="B248" s="25"/>
      <c r="C248" s="25"/>
      <c r="D248" s="25"/>
      <c r="E248" s="25"/>
      <c r="F248" s="25"/>
    </row>
    <row r="249" spans="1:6" ht="12.75">
      <c r="A249" s="26"/>
      <c r="B249" s="25"/>
      <c r="C249" s="25"/>
      <c r="D249" s="25"/>
      <c r="E249" s="25"/>
      <c r="F249" s="25"/>
    </row>
    <row r="250" spans="1:6" ht="12.75">
      <c r="A250" s="26"/>
      <c r="B250" s="25"/>
      <c r="C250" s="25"/>
      <c r="D250" s="25"/>
      <c r="E250" s="25"/>
      <c r="F250" s="25"/>
    </row>
    <row r="251" spans="1:6" ht="12.75">
      <c r="A251" s="26"/>
      <c r="B251" s="25"/>
      <c r="C251" s="25"/>
      <c r="D251" s="25"/>
      <c r="E251" s="25"/>
      <c r="F251" s="25"/>
    </row>
    <row r="252" spans="1:6" ht="12.75">
      <c r="A252" s="26"/>
      <c r="B252" s="25"/>
      <c r="C252" s="25"/>
      <c r="D252" s="25"/>
      <c r="E252" s="25"/>
      <c r="F252" s="25"/>
    </row>
    <row r="253" spans="1:6" ht="12.75">
      <c r="A253" s="26"/>
      <c r="B253" s="25"/>
      <c r="C253" s="25"/>
      <c r="D253" s="25"/>
      <c r="E253" s="25"/>
      <c r="F253" s="25"/>
    </row>
    <row r="254" spans="1:6" ht="12.75">
      <c r="A254" s="26"/>
      <c r="B254" s="25"/>
      <c r="C254" s="25"/>
      <c r="D254" s="25"/>
      <c r="E254" s="25"/>
      <c r="F254" s="25"/>
    </row>
    <row r="255" spans="1:6" ht="12.75">
      <c r="A255" s="26"/>
      <c r="B255" s="25"/>
      <c r="C255" s="25"/>
      <c r="D255" s="25"/>
      <c r="E255" s="25"/>
      <c r="F255" s="25"/>
    </row>
    <row r="256" spans="1:6" ht="12.75">
      <c r="A256" s="26"/>
      <c r="B256" s="25"/>
      <c r="C256" s="25"/>
      <c r="D256" s="25"/>
      <c r="E256" s="25"/>
      <c r="F256" s="25"/>
    </row>
    <row r="257" spans="1:6" ht="12.75">
      <c r="A257" s="26"/>
      <c r="B257" s="25"/>
      <c r="C257" s="25"/>
      <c r="D257" s="25"/>
      <c r="E257" s="25"/>
      <c r="F257" s="25"/>
    </row>
    <row r="258" spans="1:6" ht="12.75">
      <c r="A258" s="26"/>
      <c r="B258" s="25"/>
      <c r="C258" s="25"/>
      <c r="D258" s="25"/>
      <c r="E258" s="25"/>
      <c r="F258" s="25"/>
    </row>
    <row r="259" spans="1:6" ht="12.75">
      <c r="A259" s="26"/>
      <c r="B259" s="25"/>
      <c r="C259" s="25"/>
      <c r="D259" s="25"/>
      <c r="E259" s="25"/>
      <c r="F259" s="25"/>
    </row>
    <row r="260" spans="1:6" ht="12.75">
      <c r="A260" s="26"/>
      <c r="B260" s="25"/>
      <c r="C260" s="25"/>
      <c r="D260" s="25"/>
      <c r="E260" s="25"/>
      <c r="F260" s="25"/>
    </row>
    <row r="261" spans="1:6" ht="12.75">
      <c r="A261" s="26"/>
      <c r="B261" s="25"/>
      <c r="C261" s="25"/>
      <c r="D261" s="25"/>
      <c r="E261" s="25"/>
      <c r="F261" s="25"/>
    </row>
    <row r="262" spans="1:6" ht="12.75">
      <c r="A262" s="26"/>
      <c r="B262" s="25"/>
      <c r="C262" s="25"/>
      <c r="D262" s="25"/>
      <c r="E262" s="25"/>
      <c r="F262" s="25"/>
    </row>
    <row r="263" spans="1:6" ht="12.75">
      <c r="A263" s="26"/>
      <c r="B263" s="25"/>
      <c r="C263" s="25"/>
      <c r="D263" s="25"/>
      <c r="E263" s="25"/>
      <c r="F263" s="25"/>
    </row>
    <row r="264" spans="1:6" ht="12.75">
      <c r="A264" s="26"/>
      <c r="B264" s="25"/>
      <c r="C264" s="25"/>
      <c r="D264" s="25"/>
      <c r="E264" s="25"/>
      <c r="F264" s="25"/>
    </row>
    <row r="265" spans="1:6" ht="12.75">
      <c r="A265" s="26"/>
      <c r="B265" s="25"/>
      <c r="C265" s="25"/>
      <c r="D265" s="25"/>
      <c r="E265" s="25"/>
      <c r="F265" s="25"/>
    </row>
    <row r="266" spans="1:6" ht="12.75">
      <c r="A266" s="26"/>
      <c r="B266" s="25"/>
      <c r="C266" s="25"/>
      <c r="D266" s="25"/>
      <c r="E266" s="25"/>
      <c r="F266" s="25"/>
    </row>
    <row r="267" spans="1:6" ht="12.75">
      <c r="A267" s="26"/>
      <c r="B267" s="25"/>
      <c r="C267" s="25"/>
      <c r="D267" s="25"/>
      <c r="E267" s="25"/>
      <c r="F267" s="25"/>
    </row>
    <row r="268" spans="1:6" ht="12.75">
      <c r="A268" s="26"/>
      <c r="B268" s="25"/>
      <c r="C268" s="25"/>
      <c r="D268" s="25"/>
      <c r="E268" s="25"/>
      <c r="F268" s="25"/>
    </row>
    <row r="269" spans="1:6" ht="12.75">
      <c r="A269" s="26"/>
      <c r="B269" s="25"/>
      <c r="C269" s="25"/>
      <c r="D269" s="25"/>
      <c r="E269" s="25"/>
      <c r="F269" s="25"/>
    </row>
    <row r="270" spans="1:6" ht="12.75">
      <c r="A270" s="26"/>
      <c r="B270" s="25"/>
      <c r="C270" s="25"/>
      <c r="D270" s="25"/>
      <c r="E270" s="25"/>
      <c r="F270" s="25"/>
    </row>
    <row r="271" spans="1:6" ht="12.75">
      <c r="A271" s="26"/>
      <c r="B271" s="25"/>
      <c r="C271" s="25"/>
      <c r="D271" s="25"/>
      <c r="E271" s="25"/>
      <c r="F271" s="25"/>
    </row>
    <row r="272" spans="1:6" ht="12.75">
      <c r="A272" s="26"/>
      <c r="B272" s="25"/>
      <c r="C272" s="25"/>
      <c r="D272" s="25"/>
      <c r="E272" s="25"/>
      <c r="F272" s="25"/>
    </row>
    <row r="273" spans="1:6" ht="12.75">
      <c r="A273" s="26"/>
      <c r="B273" s="25"/>
      <c r="C273" s="25"/>
      <c r="D273" s="25"/>
      <c r="E273" s="25"/>
      <c r="F273" s="25"/>
    </row>
    <row r="274" spans="1:6" ht="12.75">
      <c r="A274" s="26"/>
      <c r="B274" s="25"/>
      <c r="C274" s="25"/>
      <c r="D274" s="25"/>
      <c r="E274" s="25"/>
      <c r="F274" s="25"/>
    </row>
    <row r="275" spans="1:6" ht="12.75">
      <c r="A275" s="26"/>
      <c r="B275" s="25"/>
      <c r="C275" s="25"/>
      <c r="D275" s="25"/>
      <c r="E275" s="25"/>
      <c r="F275" s="25"/>
    </row>
    <row r="276" spans="1:6" ht="12.75">
      <c r="A276" s="26"/>
      <c r="B276" s="25"/>
      <c r="C276" s="25"/>
      <c r="D276" s="25"/>
      <c r="E276" s="25"/>
      <c r="F276" s="25"/>
    </row>
    <row r="277" spans="1:6" ht="12.75">
      <c r="A277" s="26"/>
      <c r="B277" s="25"/>
      <c r="C277" s="25"/>
      <c r="D277" s="25"/>
      <c r="E277" s="25"/>
      <c r="F277" s="25"/>
    </row>
    <row r="278" spans="1:6" ht="12.75">
      <c r="A278" s="26"/>
      <c r="B278" s="25"/>
      <c r="C278" s="25"/>
      <c r="D278" s="25"/>
      <c r="E278" s="25"/>
      <c r="F278" s="25"/>
    </row>
    <row r="279" spans="1:6" ht="12.75">
      <c r="A279" s="26"/>
      <c r="B279" s="25"/>
      <c r="C279" s="25"/>
      <c r="D279" s="25"/>
      <c r="E279" s="25"/>
      <c r="F279" s="25"/>
    </row>
    <row r="280" spans="1:6" ht="12.75">
      <c r="A280" s="26"/>
      <c r="B280" s="25"/>
      <c r="C280" s="25"/>
      <c r="D280" s="25"/>
      <c r="E280" s="25"/>
      <c r="F280" s="25"/>
    </row>
    <row r="281" spans="1:6" ht="12.75">
      <c r="A281" s="26"/>
      <c r="B281" s="25"/>
      <c r="C281" s="25"/>
      <c r="D281" s="25"/>
      <c r="E281" s="25"/>
      <c r="F281" s="25"/>
    </row>
    <row r="282" spans="1:6" ht="12.75">
      <c r="A282" s="26"/>
      <c r="B282" s="25"/>
      <c r="C282" s="25"/>
      <c r="D282" s="25"/>
      <c r="E282" s="25"/>
      <c r="F282" s="25"/>
    </row>
    <row r="283" spans="1:6" ht="12.75">
      <c r="A283" s="26"/>
      <c r="B283" s="25"/>
      <c r="C283" s="25"/>
      <c r="D283" s="25"/>
      <c r="E283" s="25"/>
      <c r="F283" s="25"/>
    </row>
    <row r="284" spans="1:6" ht="12.75">
      <c r="A284" s="26"/>
      <c r="B284" s="25"/>
      <c r="C284" s="25"/>
      <c r="D284" s="25"/>
      <c r="E284" s="25"/>
      <c r="F284" s="25"/>
    </row>
    <row r="285" spans="1:6" ht="12.75">
      <c r="A285" s="26"/>
      <c r="B285" s="25"/>
      <c r="C285" s="25"/>
      <c r="D285" s="25"/>
      <c r="E285" s="25"/>
      <c r="F285" s="25"/>
    </row>
    <row r="286" spans="1:6" ht="12.75">
      <c r="A286" s="26"/>
      <c r="B286" s="25"/>
      <c r="C286" s="25"/>
      <c r="D286" s="25"/>
      <c r="E286" s="25"/>
      <c r="F286" s="25"/>
    </row>
    <row r="287" spans="1:6" ht="12.75">
      <c r="A287" s="26"/>
      <c r="B287" s="25"/>
      <c r="C287" s="25"/>
      <c r="D287" s="25"/>
      <c r="E287" s="25"/>
      <c r="F287" s="25"/>
    </row>
    <row r="288" spans="1:6" ht="12.75">
      <c r="A288" s="26"/>
      <c r="B288" s="25"/>
      <c r="C288" s="25"/>
      <c r="D288" s="25"/>
      <c r="E288" s="25"/>
      <c r="F288" s="25"/>
    </row>
    <row r="289" spans="1:6" ht="12.75">
      <c r="A289" s="26"/>
      <c r="B289" s="25"/>
      <c r="C289" s="25"/>
      <c r="D289" s="25"/>
      <c r="E289" s="25"/>
      <c r="F289" s="25"/>
    </row>
    <row r="290" spans="1:6" ht="12.75">
      <c r="A290" s="26"/>
      <c r="B290" s="25"/>
      <c r="C290" s="25"/>
      <c r="D290" s="25"/>
      <c r="E290" s="25"/>
      <c r="F290" s="25"/>
    </row>
    <row r="291" spans="1:6" ht="12.75">
      <c r="A291" s="26"/>
      <c r="B291" s="25"/>
      <c r="C291" s="25"/>
      <c r="D291" s="25"/>
      <c r="E291" s="25"/>
      <c r="F291" s="25"/>
    </row>
    <row r="292" spans="1:6" ht="12.75">
      <c r="A292" s="26"/>
      <c r="B292" s="25"/>
      <c r="C292" s="25"/>
      <c r="D292" s="25"/>
      <c r="E292" s="25"/>
      <c r="F292" s="25"/>
    </row>
    <row r="293" spans="1:6" ht="12.75">
      <c r="A293" s="26"/>
      <c r="B293" s="25"/>
      <c r="C293" s="25"/>
      <c r="D293" s="25"/>
      <c r="E293" s="25"/>
      <c r="F293" s="25"/>
    </row>
    <row r="294" spans="1:6" ht="12.75">
      <c r="A294" s="26"/>
      <c r="B294" s="25"/>
      <c r="C294" s="25"/>
      <c r="D294" s="25"/>
      <c r="E294" s="25"/>
      <c r="F294" s="25"/>
    </row>
    <row r="295" spans="1:6" ht="12.75">
      <c r="A295" s="26"/>
      <c r="B295" s="25"/>
      <c r="C295" s="25"/>
      <c r="D295" s="25"/>
      <c r="E295" s="25"/>
      <c r="F295" s="25"/>
    </row>
    <row r="296" spans="1:6" ht="12.75">
      <c r="A296" s="26"/>
      <c r="B296" s="25"/>
      <c r="C296" s="25"/>
      <c r="D296" s="25"/>
      <c r="E296" s="25"/>
      <c r="F296" s="25"/>
    </row>
    <row r="297" spans="1:6" ht="12.75">
      <c r="A297" s="26"/>
      <c r="B297" s="25"/>
      <c r="C297" s="25"/>
      <c r="D297" s="25"/>
      <c r="E297" s="25"/>
      <c r="F297" s="25"/>
    </row>
    <row r="298" spans="1:6" ht="12.75">
      <c r="A298" s="26"/>
      <c r="B298" s="25"/>
      <c r="C298" s="25"/>
      <c r="D298" s="25"/>
      <c r="E298" s="25"/>
      <c r="F298" s="25"/>
    </row>
    <row r="299" spans="1:6" ht="12.75">
      <c r="A299" s="26"/>
      <c r="B299" s="25"/>
      <c r="C299" s="25"/>
      <c r="D299" s="25"/>
      <c r="E299" s="25"/>
      <c r="F299" s="25"/>
    </row>
    <row r="300" spans="1:6" ht="12.75">
      <c r="A300" s="26"/>
      <c r="B300" s="25"/>
      <c r="C300" s="25"/>
      <c r="D300" s="25"/>
      <c r="E300" s="25"/>
      <c r="F300" s="25"/>
    </row>
    <row r="301" spans="1:6" ht="12.75">
      <c r="A301" s="26"/>
      <c r="B301" s="25"/>
      <c r="C301" s="25"/>
      <c r="D301" s="25"/>
      <c r="E301" s="25"/>
      <c r="F301" s="25"/>
    </row>
    <row r="302" spans="1:6" ht="12.75">
      <c r="A302" s="26"/>
      <c r="B302" s="25"/>
      <c r="C302" s="25"/>
      <c r="D302" s="25"/>
      <c r="E302" s="25"/>
      <c r="F302" s="25"/>
    </row>
    <row r="303" spans="1:6" ht="12.75">
      <c r="A303" s="26"/>
      <c r="B303" s="25"/>
      <c r="C303" s="25"/>
      <c r="D303" s="25"/>
      <c r="E303" s="25"/>
      <c r="F303" s="25"/>
    </row>
    <row r="304" spans="1:6" ht="12.75">
      <c r="A304" s="26"/>
      <c r="B304" s="25"/>
      <c r="C304" s="25"/>
      <c r="D304" s="25"/>
      <c r="E304" s="25"/>
      <c r="F304" s="25"/>
    </row>
    <row r="305" spans="1:6" ht="12.75">
      <c r="A305" s="26"/>
      <c r="B305" s="25"/>
      <c r="C305" s="25"/>
      <c r="D305" s="25"/>
      <c r="E305" s="25"/>
      <c r="F305" s="25"/>
    </row>
    <row r="306" spans="1:6" ht="12.75">
      <c r="A306" s="26"/>
      <c r="B306" s="25"/>
      <c r="C306" s="25"/>
      <c r="D306" s="25"/>
      <c r="E306" s="25"/>
      <c r="F306" s="25"/>
    </row>
    <row r="307" spans="1:6" ht="12.75">
      <c r="A307" s="26"/>
      <c r="B307" s="25"/>
      <c r="C307" s="25"/>
      <c r="D307" s="25"/>
      <c r="E307" s="25"/>
      <c r="F307" s="25"/>
    </row>
    <row r="308" spans="1:6" ht="12.75">
      <c r="A308" s="26"/>
      <c r="B308" s="25"/>
      <c r="C308" s="25"/>
      <c r="D308" s="25"/>
      <c r="E308" s="25"/>
      <c r="F308" s="25"/>
    </row>
    <row r="309" spans="1:6" ht="12.75">
      <c r="A309" s="26"/>
      <c r="B309" s="25"/>
      <c r="C309" s="25"/>
      <c r="D309" s="25"/>
      <c r="E309" s="25"/>
      <c r="F309" s="25"/>
    </row>
    <row r="310" spans="1:6" ht="12.75">
      <c r="A310" s="26"/>
      <c r="B310" s="25"/>
      <c r="C310" s="25"/>
      <c r="D310" s="25"/>
      <c r="E310" s="25"/>
      <c r="F310" s="25"/>
    </row>
    <row r="311" spans="1:6" ht="12.75">
      <c r="A311" s="26"/>
      <c r="B311" s="25"/>
      <c r="C311" s="25"/>
      <c r="D311" s="25"/>
      <c r="E311" s="25"/>
      <c r="F311" s="25"/>
    </row>
    <row r="312" spans="1:6" ht="12.75">
      <c r="A312" s="26"/>
      <c r="B312" s="25"/>
      <c r="C312" s="25"/>
      <c r="D312" s="25"/>
      <c r="E312" s="25"/>
      <c r="F312" s="25"/>
    </row>
    <row r="313" spans="1:6" ht="12.75">
      <c r="A313" s="26"/>
      <c r="B313" s="25"/>
      <c r="C313" s="25"/>
      <c r="D313" s="25"/>
      <c r="E313" s="25"/>
      <c r="F313" s="25"/>
    </row>
    <row r="314" spans="1:6" ht="12.75">
      <c r="A314" s="23"/>
      <c r="B314" s="25"/>
      <c r="C314" s="25"/>
      <c r="D314" s="25"/>
      <c r="E314" s="25"/>
      <c r="F314" s="25"/>
    </row>
    <row r="315" spans="1:6" ht="12.75">
      <c r="A315" s="23"/>
      <c r="B315" s="25"/>
      <c r="C315" s="25"/>
      <c r="D315" s="25"/>
      <c r="E315" s="25"/>
      <c r="F315" s="25"/>
    </row>
    <row r="316" spans="1:6" ht="12.75">
      <c r="A316" s="23"/>
      <c r="B316" s="25"/>
      <c r="C316" s="25"/>
      <c r="D316" s="25"/>
      <c r="E316" s="25"/>
      <c r="F316" s="25"/>
    </row>
    <row r="317" spans="1:6" ht="12.75">
      <c r="A317" s="23"/>
      <c r="B317" s="25"/>
      <c r="C317" s="25"/>
      <c r="D317" s="25"/>
      <c r="E317" s="25"/>
      <c r="F317" s="25"/>
    </row>
    <row r="318" spans="1:6" ht="12.75">
      <c r="A318" s="23"/>
      <c r="B318" s="25"/>
      <c r="C318" s="25"/>
      <c r="D318" s="25"/>
      <c r="E318" s="25"/>
      <c r="F318" s="25"/>
    </row>
    <row r="319" spans="1:6" ht="12.75">
      <c r="A319" s="23"/>
      <c r="B319" s="25"/>
      <c r="C319" s="25"/>
      <c r="D319" s="25"/>
      <c r="E319" s="25"/>
      <c r="F319" s="25"/>
    </row>
    <row r="320" spans="1:6" ht="12.75">
      <c r="A320" s="23"/>
      <c r="B320" s="25"/>
      <c r="C320" s="25"/>
      <c r="D320" s="25"/>
      <c r="E320" s="25"/>
      <c r="F320" s="25"/>
    </row>
    <row r="321" spans="1:6" ht="12.75">
      <c r="A321" s="23"/>
      <c r="B321" s="25"/>
      <c r="C321" s="25"/>
      <c r="D321" s="25"/>
      <c r="E321" s="25"/>
      <c r="F321" s="25"/>
    </row>
    <row r="322" spans="1:6" ht="12.75">
      <c r="A322" s="23"/>
      <c r="B322" s="25"/>
      <c r="C322" s="25"/>
      <c r="D322" s="25"/>
      <c r="E322" s="25"/>
      <c r="F322" s="25"/>
    </row>
    <row r="323" spans="1:6" ht="12.75">
      <c r="A323" s="23"/>
      <c r="B323" s="25"/>
      <c r="C323" s="25"/>
      <c r="D323" s="25"/>
      <c r="E323" s="25"/>
      <c r="F323" s="25"/>
    </row>
    <row r="324" spans="1:6" ht="12.75">
      <c r="A324" s="23"/>
      <c r="B324" s="25"/>
      <c r="C324" s="25"/>
      <c r="D324" s="25"/>
      <c r="E324" s="25"/>
      <c r="F324" s="25"/>
    </row>
    <row r="325" spans="1:6" ht="12.75">
      <c r="A325" s="23"/>
      <c r="B325" s="25"/>
      <c r="C325" s="25"/>
      <c r="D325" s="25"/>
      <c r="E325" s="25"/>
      <c r="F325" s="25"/>
    </row>
    <row r="326" spans="1:6" ht="12.75">
      <c r="A326" s="23"/>
      <c r="B326" s="25"/>
      <c r="C326" s="25"/>
      <c r="D326" s="25"/>
      <c r="E326" s="25"/>
      <c r="F326" s="25"/>
    </row>
    <row r="327" spans="1:6" ht="12.75">
      <c r="A327" s="23"/>
      <c r="B327" s="25"/>
      <c r="C327" s="25"/>
      <c r="D327" s="25"/>
      <c r="E327" s="25"/>
      <c r="F327" s="25"/>
    </row>
    <row r="328" spans="1:6" ht="12.75">
      <c r="A328" s="23"/>
      <c r="B328" s="25"/>
      <c r="C328" s="25"/>
      <c r="D328" s="25"/>
      <c r="E328" s="25"/>
      <c r="F328" s="25"/>
    </row>
    <row r="329" spans="1:6" ht="12.75">
      <c r="A329" s="23"/>
      <c r="B329" s="25"/>
      <c r="C329" s="25"/>
      <c r="D329" s="25"/>
      <c r="E329" s="25"/>
      <c r="F329" s="25"/>
    </row>
    <row r="330" spans="1:6" ht="12.75">
      <c r="A330" s="23"/>
      <c r="B330" s="25"/>
      <c r="C330" s="25"/>
      <c r="D330" s="25"/>
      <c r="E330" s="25"/>
      <c r="F330" s="25"/>
    </row>
    <row r="331" spans="1:6" ht="12.75">
      <c r="A331" s="23"/>
      <c r="B331" s="25"/>
      <c r="C331" s="25"/>
      <c r="D331" s="25"/>
      <c r="E331" s="25"/>
      <c r="F331" s="25"/>
    </row>
    <row r="332" spans="1:6" ht="12.75">
      <c r="A332" s="23"/>
      <c r="B332" s="25"/>
      <c r="C332" s="25"/>
      <c r="D332" s="25"/>
      <c r="E332" s="25"/>
      <c r="F332" s="25"/>
    </row>
    <row r="333" spans="1:6" ht="12.75">
      <c r="A333" s="23"/>
      <c r="B333" s="25"/>
      <c r="C333" s="25"/>
      <c r="D333" s="25"/>
      <c r="E333" s="25"/>
      <c r="F333" s="25"/>
    </row>
    <row r="334" spans="1:6" ht="12.75">
      <c r="A334" s="23"/>
      <c r="B334" s="25"/>
      <c r="C334" s="25"/>
      <c r="D334" s="25"/>
      <c r="E334" s="25"/>
      <c r="F334" s="25"/>
    </row>
    <row r="335" spans="1:6" ht="12.75">
      <c r="A335" s="27"/>
      <c r="B335" s="28"/>
      <c r="C335" s="28"/>
      <c r="D335" s="28"/>
      <c r="E335" s="28"/>
      <c r="F335" s="28"/>
    </row>
    <row r="336" spans="1:6" ht="12.75">
      <c r="A336" s="27"/>
      <c r="B336" s="28"/>
      <c r="C336" s="28"/>
      <c r="D336" s="28"/>
      <c r="E336" s="28"/>
      <c r="F336" s="28"/>
    </row>
    <row r="337" spans="1:6" ht="12.75">
      <c r="A337" s="27"/>
      <c r="B337" s="28"/>
      <c r="C337" s="28"/>
      <c r="D337" s="28"/>
      <c r="E337" s="28"/>
      <c r="F337" s="28"/>
    </row>
    <row r="338" spans="1:6" ht="12.75">
      <c r="A338" s="27"/>
      <c r="B338" s="28"/>
      <c r="C338" s="28"/>
      <c r="D338" s="28"/>
      <c r="E338" s="28"/>
      <c r="F338" s="28"/>
    </row>
    <row r="339" spans="1:6" ht="12.75">
      <c r="A339" s="27"/>
      <c r="B339" s="28"/>
      <c r="C339" s="28"/>
      <c r="D339" s="28"/>
      <c r="E339" s="28"/>
      <c r="F339" s="28"/>
    </row>
    <row r="340" spans="1:6" ht="12.75">
      <c r="A340" s="27"/>
      <c r="B340" s="28"/>
      <c r="C340" s="28"/>
      <c r="D340" s="28"/>
      <c r="E340" s="28"/>
      <c r="F340" s="28"/>
    </row>
    <row r="341" spans="1:6" ht="12.75">
      <c r="A341" s="27"/>
      <c r="B341" s="28"/>
      <c r="C341" s="28"/>
      <c r="D341" s="28"/>
      <c r="E341" s="28"/>
      <c r="F341" s="28"/>
    </row>
    <row r="342" spans="1:6" ht="12.75">
      <c r="A342" s="27"/>
      <c r="B342" s="28"/>
      <c r="C342" s="28"/>
      <c r="D342" s="28"/>
      <c r="E342" s="28"/>
      <c r="F342" s="28"/>
    </row>
    <row r="343" spans="1:6" ht="12.75">
      <c r="A343" s="27"/>
      <c r="B343" s="28"/>
      <c r="C343" s="28"/>
      <c r="D343" s="28"/>
      <c r="E343" s="28"/>
      <c r="F343" s="28"/>
    </row>
    <row r="344" spans="1:6" ht="12.75">
      <c r="A344" s="27"/>
      <c r="B344" s="28"/>
      <c r="C344" s="28"/>
      <c r="D344" s="28"/>
      <c r="E344" s="28"/>
      <c r="F344" s="28"/>
    </row>
    <row r="345" spans="1:6" ht="12.75">
      <c r="A345" s="27"/>
      <c r="B345" s="28"/>
      <c r="C345" s="28"/>
      <c r="D345" s="28"/>
      <c r="E345" s="28"/>
      <c r="F345" s="28"/>
    </row>
    <row r="346" spans="1:6" ht="12.75">
      <c r="A346" s="27"/>
      <c r="B346" s="28"/>
      <c r="C346" s="28"/>
      <c r="D346" s="28"/>
      <c r="E346" s="28"/>
      <c r="F346" s="28"/>
    </row>
    <row r="347" spans="1:6" ht="12.75">
      <c r="A347" s="27"/>
      <c r="B347" s="28"/>
      <c r="C347" s="28"/>
      <c r="D347" s="28"/>
      <c r="E347" s="28"/>
      <c r="F347" s="28"/>
    </row>
    <row r="348" spans="1:6" ht="12.75">
      <c r="A348" s="27"/>
      <c r="B348" s="28"/>
      <c r="C348" s="28"/>
      <c r="D348" s="28"/>
      <c r="E348" s="28"/>
      <c r="F348" s="28"/>
    </row>
    <row r="349" spans="1:6" ht="12.75">
      <c r="A349" s="27"/>
      <c r="B349" s="28"/>
      <c r="C349" s="28"/>
      <c r="D349" s="28"/>
      <c r="E349" s="28"/>
      <c r="F349" s="28"/>
    </row>
    <row r="350" spans="1:6" ht="12.75">
      <c r="A350" s="27"/>
      <c r="B350" s="28"/>
      <c r="C350" s="28"/>
      <c r="D350" s="28"/>
      <c r="E350" s="28"/>
      <c r="F350" s="28"/>
    </row>
    <row r="351" spans="1:6" ht="12.75">
      <c r="A351" s="27"/>
      <c r="B351" s="28"/>
      <c r="C351" s="28"/>
      <c r="D351" s="28"/>
      <c r="E351" s="28"/>
      <c r="F351" s="28"/>
    </row>
    <row r="352" spans="1:6" ht="12.75">
      <c r="A352" s="27"/>
      <c r="B352" s="28"/>
      <c r="C352" s="28"/>
      <c r="D352" s="28"/>
      <c r="E352" s="28"/>
      <c r="F352" s="28"/>
    </row>
    <row r="353" spans="1:6" ht="12.75">
      <c r="A353" s="27"/>
      <c r="B353" s="28"/>
      <c r="C353" s="28"/>
      <c r="D353" s="28"/>
      <c r="E353" s="28"/>
      <c r="F353" s="28"/>
    </row>
    <row r="354" spans="1:6" ht="12.75">
      <c r="A354" s="27"/>
      <c r="B354" s="28"/>
      <c r="C354" s="28"/>
      <c r="D354" s="28"/>
      <c r="E354" s="28"/>
      <c r="F354" s="28"/>
    </row>
    <row r="355" spans="1:6" ht="12.75">
      <c r="A355" s="27"/>
      <c r="B355" s="28"/>
      <c r="C355" s="28"/>
      <c r="D355" s="28"/>
      <c r="E355" s="28"/>
      <c r="F355" s="28"/>
    </row>
    <row r="356" spans="1:6" ht="12.75">
      <c r="A356" s="27"/>
      <c r="B356" s="28"/>
      <c r="C356" s="28"/>
      <c r="D356" s="28"/>
      <c r="E356" s="28"/>
      <c r="F356" s="28"/>
    </row>
    <row r="357" spans="1:6" ht="12.75">
      <c r="A357" s="27"/>
      <c r="B357" s="28"/>
      <c r="C357" s="28"/>
      <c r="D357" s="28"/>
      <c r="E357" s="28"/>
      <c r="F357" s="28"/>
    </row>
    <row r="358" spans="1:6" ht="12.75">
      <c r="A358" s="27"/>
      <c r="B358" s="28"/>
      <c r="C358" s="28"/>
      <c r="D358" s="28"/>
      <c r="E358" s="28"/>
      <c r="F358" s="28"/>
    </row>
    <row r="359" spans="1:6" ht="12.75">
      <c r="A359" s="27"/>
      <c r="B359" s="28"/>
      <c r="C359" s="28"/>
      <c r="D359" s="28"/>
      <c r="E359" s="28"/>
      <c r="F359" s="28"/>
    </row>
    <row r="360" spans="1:6" ht="12.75">
      <c r="A360" s="27"/>
      <c r="B360" s="28"/>
      <c r="C360" s="28"/>
      <c r="D360" s="28"/>
      <c r="E360" s="28"/>
      <c r="F360" s="28"/>
    </row>
    <row r="361" spans="1:6" ht="12.75">
      <c r="A361" s="27"/>
      <c r="B361" s="28"/>
      <c r="C361" s="28"/>
      <c r="D361" s="28"/>
      <c r="E361" s="28"/>
      <c r="F361" s="28"/>
    </row>
    <row r="362" spans="1:6" ht="12.75">
      <c r="A362" s="27"/>
      <c r="B362" s="28"/>
      <c r="C362" s="28"/>
      <c r="D362" s="28"/>
      <c r="E362" s="28"/>
      <c r="F362" s="28"/>
    </row>
    <row r="363" spans="1:6" ht="12.75">
      <c r="A363" s="27"/>
      <c r="B363" s="28"/>
      <c r="C363" s="28"/>
      <c r="D363" s="28"/>
      <c r="E363" s="28"/>
      <c r="F363" s="28"/>
    </row>
    <row r="364" spans="1:6" ht="12.75">
      <c r="A364" s="27"/>
      <c r="B364" s="28"/>
      <c r="C364" s="28"/>
      <c r="D364" s="28"/>
      <c r="E364" s="28"/>
      <c r="F364" s="28"/>
    </row>
    <row r="365" spans="1:6" ht="12.75">
      <c r="A365" s="27"/>
      <c r="B365" s="28"/>
      <c r="C365" s="28"/>
      <c r="D365" s="28"/>
      <c r="E365" s="28"/>
      <c r="F365" s="28"/>
    </row>
    <row r="366" spans="1:6" ht="12.75">
      <c r="A366" s="27"/>
      <c r="B366" s="28"/>
      <c r="C366" s="28"/>
      <c r="D366" s="28"/>
      <c r="E366" s="28"/>
      <c r="F366" s="28"/>
    </row>
    <row r="367" spans="1:6" ht="12.75">
      <c r="A367" s="27"/>
      <c r="B367" s="28"/>
      <c r="C367" s="28"/>
      <c r="D367" s="28"/>
      <c r="E367" s="28"/>
      <c r="F367" s="28"/>
    </row>
    <row r="368" spans="1:6" ht="12.75">
      <c r="A368" s="27"/>
      <c r="B368" s="28"/>
      <c r="C368" s="28"/>
      <c r="D368" s="28"/>
      <c r="E368" s="28"/>
      <c r="F368" s="28"/>
    </row>
    <row r="369" spans="1:6" ht="12.75">
      <c r="A369" s="27"/>
      <c r="B369" s="28"/>
      <c r="C369" s="28"/>
      <c r="D369" s="28"/>
      <c r="E369" s="28"/>
      <c r="F369" s="28"/>
    </row>
    <row r="370" spans="1:6" ht="12.75">
      <c r="A370" s="27"/>
      <c r="B370" s="28"/>
      <c r="C370" s="28"/>
      <c r="D370" s="28"/>
      <c r="E370" s="28"/>
      <c r="F370" s="28"/>
    </row>
    <row r="371" spans="1:6" ht="12.75">
      <c r="A371" s="27"/>
      <c r="B371" s="28"/>
      <c r="C371" s="28"/>
      <c r="D371" s="28"/>
      <c r="E371" s="28"/>
      <c r="F371" s="28"/>
    </row>
    <row r="372" spans="1:6" ht="12.75">
      <c r="A372" s="27"/>
      <c r="B372" s="28"/>
      <c r="C372" s="28"/>
      <c r="D372" s="28"/>
      <c r="E372" s="28"/>
      <c r="F372" s="28"/>
    </row>
    <row r="373" spans="1:6" ht="12.75">
      <c r="A373" s="27"/>
      <c r="B373" s="28"/>
      <c r="C373" s="28"/>
      <c r="D373" s="28"/>
      <c r="E373" s="28"/>
      <c r="F373" s="28"/>
    </row>
    <row r="374" spans="1:6" ht="12.75">
      <c r="A374" s="27"/>
      <c r="B374" s="28"/>
      <c r="C374" s="28"/>
      <c r="D374" s="28"/>
      <c r="E374" s="28"/>
      <c r="F374" s="28"/>
    </row>
    <row r="375" spans="1:6" ht="12.75">
      <c r="A375" s="27"/>
      <c r="B375" s="28"/>
      <c r="C375" s="28"/>
      <c r="D375" s="28"/>
      <c r="E375" s="28"/>
      <c r="F375" s="28"/>
    </row>
    <row r="376" spans="1:6" ht="12.75">
      <c r="A376" s="27"/>
      <c r="B376" s="28"/>
      <c r="C376" s="28"/>
      <c r="D376" s="28"/>
      <c r="E376" s="28"/>
      <c r="F376" s="28"/>
    </row>
    <row r="377" spans="1:6" ht="12.75">
      <c r="A377" s="27"/>
      <c r="B377" s="28"/>
      <c r="C377" s="28"/>
      <c r="D377" s="28"/>
      <c r="E377" s="28"/>
      <c r="F377" s="28"/>
    </row>
    <row r="378" spans="1:6" ht="12.75">
      <c r="A378" s="27"/>
      <c r="B378" s="28"/>
      <c r="C378" s="28"/>
      <c r="D378" s="28"/>
      <c r="E378" s="28"/>
      <c r="F378" s="28"/>
    </row>
    <row r="379" spans="1:6" ht="12.75">
      <c r="A379" s="27"/>
      <c r="B379" s="28"/>
      <c r="C379" s="28"/>
      <c r="D379" s="28"/>
      <c r="E379" s="28"/>
      <c r="F379" s="28"/>
    </row>
    <row r="380" spans="1:6" ht="12.75">
      <c r="A380" s="27"/>
      <c r="B380" s="28"/>
      <c r="C380" s="28"/>
      <c r="D380" s="28"/>
      <c r="E380" s="28"/>
      <c r="F380" s="28"/>
    </row>
    <row r="381" spans="1:6" ht="12.75">
      <c r="A381" s="27"/>
      <c r="B381" s="28"/>
      <c r="C381" s="28"/>
      <c r="D381" s="28"/>
      <c r="E381" s="28"/>
      <c r="F381" s="28"/>
    </row>
    <row r="382" spans="1:6" ht="12.75">
      <c r="A382" s="27"/>
      <c r="B382" s="28"/>
      <c r="C382" s="28"/>
      <c r="D382" s="28"/>
      <c r="E382" s="28"/>
      <c r="F382" s="28"/>
    </row>
    <row r="383" spans="1:6" ht="12.75">
      <c r="A383" s="27"/>
      <c r="B383" s="28"/>
      <c r="C383" s="28"/>
      <c r="D383" s="28"/>
      <c r="E383" s="28"/>
      <c r="F383" s="28"/>
    </row>
    <row r="384" spans="1:6" ht="12.75">
      <c r="A384" s="27"/>
      <c r="B384" s="28"/>
      <c r="C384" s="28"/>
      <c r="D384" s="28"/>
      <c r="E384" s="28"/>
      <c r="F384" s="28"/>
    </row>
    <row r="385" spans="1:6" ht="12.75">
      <c r="A385" s="27"/>
      <c r="B385" s="28"/>
      <c r="C385" s="28"/>
      <c r="D385" s="28"/>
      <c r="E385" s="28"/>
      <c r="F385" s="28"/>
    </row>
    <row r="386" spans="1:6" ht="12.75">
      <c r="A386" s="27"/>
      <c r="B386" s="28"/>
      <c r="C386" s="28"/>
      <c r="D386" s="28"/>
      <c r="E386" s="28"/>
      <c r="F386" s="28"/>
    </row>
    <row r="387" spans="1:6" ht="12.75">
      <c r="A387" s="27"/>
      <c r="B387" s="28"/>
      <c r="C387" s="28"/>
      <c r="D387" s="28"/>
      <c r="E387" s="28"/>
      <c r="F387" s="28"/>
    </row>
    <row r="388" spans="1:6" ht="12.75">
      <c r="A388" s="27"/>
      <c r="B388" s="28"/>
      <c r="C388" s="28"/>
      <c r="D388" s="28"/>
      <c r="E388" s="28"/>
      <c r="F388" s="28"/>
    </row>
    <row r="389" spans="1:6" ht="12.75">
      <c r="A389" s="27"/>
      <c r="B389" s="28"/>
      <c r="C389" s="28"/>
      <c r="D389" s="28"/>
      <c r="E389" s="28"/>
      <c r="F389" s="28"/>
    </row>
    <row r="390" spans="1:6" ht="12.75">
      <c r="A390" s="27"/>
      <c r="B390" s="28"/>
      <c r="C390" s="28"/>
      <c r="D390" s="28"/>
      <c r="E390" s="28"/>
      <c r="F390" s="28"/>
    </row>
    <row r="391" spans="1:6" ht="12.75">
      <c r="A391" s="27"/>
      <c r="B391" s="28"/>
      <c r="C391" s="28"/>
      <c r="D391" s="28"/>
      <c r="E391" s="28"/>
      <c r="F391" s="28"/>
    </row>
    <row r="392" spans="1:6" ht="12.75">
      <c r="A392" s="27"/>
      <c r="B392" s="28"/>
      <c r="C392" s="28"/>
      <c r="D392" s="28"/>
      <c r="E392" s="28"/>
      <c r="F392" s="28"/>
    </row>
    <row r="393" spans="1:6" ht="12.75">
      <c r="A393" s="27"/>
      <c r="B393" s="28"/>
      <c r="C393" s="28"/>
      <c r="D393" s="28"/>
      <c r="E393" s="28"/>
      <c r="F393" s="28"/>
    </row>
    <row r="394" spans="1:6" ht="12.75">
      <c r="A394" s="27"/>
      <c r="B394" s="28"/>
      <c r="C394" s="28"/>
      <c r="D394" s="28"/>
      <c r="E394" s="28"/>
      <c r="F394" s="28"/>
    </row>
    <row r="395" spans="1:6" ht="12.75">
      <c r="A395" s="27"/>
      <c r="B395" s="28"/>
      <c r="C395" s="28"/>
      <c r="D395" s="28"/>
      <c r="E395" s="28"/>
      <c r="F395" s="28"/>
    </row>
    <row r="396" spans="1:6" ht="12.75">
      <c r="A396" s="27"/>
      <c r="B396" s="28"/>
      <c r="C396" s="28"/>
      <c r="D396" s="28"/>
      <c r="E396" s="28"/>
      <c r="F396" s="28"/>
    </row>
    <row r="397" spans="1:6" ht="12.75">
      <c r="A397" s="27"/>
      <c r="B397" s="28"/>
      <c r="C397" s="28"/>
      <c r="D397" s="28"/>
      <c r="E397" s="28"/>
      <c r="F397" s="28"/>
    </row>
    <row r="398" spans="1:6" ht="12.75">
      <c r="A398" s="27"/>
      <c r="B398" s="28"/>
      <c r="C398" s="28"/>
      <c r="D398" s="28"/>
      <c r="E398" s="28"/>
      <c r="F398" s="28"/>
    </row>
    <row r="399" spans="1:6" ht="12.75">
      <c r="A399" s="27"/>
      <c r="B399" s="28"/>
      <c r="C399" s="28"/>
      <c r="D399" s="28"/>
      <c r="E399" s="28"/>
      <c r="F399" s="28"/>
    </row>
    <row r="400" spans="1:6" ht="12.75">
      <c r="A400" s="27"/>
      <c r="B400" s="28"/>
      <c r="C400" s="28"/>
      <c r="D400" s="28"/>
      <c r="E400" s="28"/>
      <c r="F400" s="28"/>
    </row>
    <row r="401" spans="1:6" ht="12.75">
      <c r="A401" s="27"/>
      <c r="B401" s="28"/>
      <c r="C401" s="28"/>
      <c r="D401" s="28"/>
      <c r="E401" s="28"/>
      <c r="F401" s="28"/>
    </row>
    <row r="402" spans="1:6" ht="12.75">
      <c r="A402" s="27"/>
      <c r="B402" s="28"/>
      <c r="C402" s="28"/>
      <c r="D402" s="28"/>
      <c r="E402" s="28"/>
      <c r="F402" s="28"/>
    </row>
    <row r="403" spans="1:6" ht="12.75">
      <c r="A403" s="27"/>
      <c r="B403" s="28"/>
      <c r="C403" s="28"/>
      <c r="D403" s="28"/>
      <c r="E403" s="28"/>
      <c r="F403" s="28"/>
    </row>
    <row r="404" spans="1:6" ht="12.75">
      <c r="A404" s="27"/>
      <c r="B404" s="28"/>
      <c r="C404" s="28"/>
      <c r="D404" s="28"/>
      <c r="E404" s="28"/>
      <c r="F404" s="28"/>
    </row>
    <row r="405" spans="1:6" ht="12.75">
      <c r="A405" s="27"/>
      <c r="B405" s="28"/>
      <c r="C405" s="28"/>
      <c r="D405" s="28"/>
      <c r="E405" s="28"/>
      <c r="F405" s="28"/>
    </row>
    <row r="406" spans="1:6" ht="12.75">
      <c r="A406" s="27"/>
      <c r="B406" s="28"/>
      <c r="C406" s="28"/>
      <c r="D406" s="28"/>
      <c r="E406" s="28"/>
      <c r="F406" s="28"/>
    </row>
    <row r="407" spans="1:6" ht="12.75">
      <c r="A407" s="27"/>
      <c r="B407" s="28"/>
      <c r="C407" s="28"/>
      <c r="D407" s="28"/>
      <c r="E407" s="28"/>
      <c r="F407" s="28"/>
    </row>
    <row r="408" spans="1:6" ht="12.75">
      <c r="A408" s="27"/>
      <c r="B408" s="28"/>
      <c r="C408" s="28"/>
      <c r="D408" s="28"/>
      <c r="E408" s="28"/>
      <c r="F408" s="28"/>
    </row>
    <row r="409" spans="1:6" ht="12.75">
      <c r="A409" s="27"/>
      <c r="B409" s="28"/>
      <c r="C409" s="28"/>
      <c r="D409" s="28"/>
      <c r="E409" s="28"/>
      <c r="F409" s="28"/>
    </row>
    <row r="410" spans="1:6" ht="12.75">
      <c r="A410" s="27"/>
      <c r="B410" s="28"/>
      <c r="C410" s="28"/>
      <c r="D410" s="28"/>
      <c r="E410" s="28"/>
      <c r="F410" s="28"/>
    </row>
    <row r="411" spans="1:6" ht="12.75">
      <c r="A411" s="27"/>
      <c r="B411" s="28"/>
      <c r="C411" s="28"/>
      <c r="D411" s="28"/>
      <c r="E411" s="28"/>
      <c r="F411" s="28"/>
    </row>
    <row r="412" spans="1:6" ht="12.75">
      <c r="A412" s="27"/>
      <c r="B412" s="28"/>
      <c r="C412" s="28"/>
      <c r="D412" s="28"/>
      <c r="E412" s="28"/>
      <c r="F412" s="28"/>
    </row>
    <row r="413" spans="1:6" ht="12.75">
      <c r="A413" s="27"/>
      <c r="B413" s="28"/>
      <c r="C413" s="28"/>
      <c r="D413" s="28"/>
      <c r="E413" s="28"/>
      <c r="F413" s="28"/>
    </row>
    <row r="414" spans="1:6" ht="12.75">
      <c r="A414" s="27"/>
      <c r="B414" s="28"/>
      <c r="C414" s="28"/>
      <c r="D414" s="28"/>
      <c r="E414" s="28"/>
      <c r="F414" s="28"/>
    </row>
    <row r="415" spans="1:6" ht="12.75">
      <c r="A415" s="27"/>
      <c r="B415" s="28"/>
      <c r="C415" s="28"/>
      <c r="D415" s="28"/>
      <c r="E415" s="28"/>
      <c r="F415" s="28"/>
    </row>
    <row r="416" spans="1:6" ht="12.75">
      <c r="A416" s="27"/>
      <c r="B416" s="28"/>
      <c r="C416" s="28"/>
      <c r="D416" s="28"/>
      <c r="E416" s="28"/>
      <c r="F416" s="28"/>
    </row>
    <row r="417" spans="1:6" ht="12.75">
      <c r="A417" s="27"/>
      <c r="B417" s="28"/>
      <c r="C417" s="28"/>
      <c r="D417" s="28"/>
      <c r="E417" s="28"/>
      <c r="F417" s="28"/>
    </row>
    <row r="418" spans="1:6" ht="12.75">
      <c r="A418" s="27"/>
      <c r="B418" s="28"/>
      <c r="C418" s="28"/>
      <c r="D418" s="28"/>
      <c r="E418" s="28"/>
      <c r="F418" s="28"/>
    </row>
    <row r="419" spans="1:6" ht="12.75">
      <c r="A419" s="27"/>
      <c r="B419" s="28"/>
      <c r="C419" s="28"/>
      <c r="D419" s="28"/>
      <c r="E419" s="28"/>
      <c r="F419" s="28"/>
    </row>
    <row r="420" spans="1:6" ht="12.75">
      <c r="A420" s="27"/>
      <c r="B420" s="28"/>
      <c r="C420" s="28"/>
      <c r="D420" s="28"/>
      <c r="E420" s="28"/>
      <c r="F420" s="28"/>
    </row>
    <row r="421" spans="1:6" ht="12.75">
      <c r="A421" s="27"/>
      <c r="B421" s="28"/>
      <c r="C421" s="28"/>
      <c r="D421" s="28"/>
      <c r="E421" s="28"/>
      <c r="F421" s="28"/>
    </row>
    <row r="422" spans="1:6" ht="12.75">
      <c r="A422" s="27"/>
      <c r="B422" s="28"/>
      <c r="C422" s="28"/>
      <c r="D422" s="28"/>
      <c r="E422" s="28"/>
      <c r="F422" s="28"/>
    </row>
    <row r="423" spans="1:6" ht="12.75">
      <c r="A423" s="27"/>
      <c r="B423" s="28"/>
      <c r="C423" s="28"/>
      <c r="D423" s="28"/>
      <c r="E423" s="28"/>
      <c r="F423" s="28"/>
    </row>
    <row r="424" spans="1:6" ht="12.75">
      <c r="A424" s="27"/>
      <c r="B424" s="28"/>
      <c r="C424" s="28"/>
      <c r="D424" s="28"/>
      <c r="E424" s="28"/>
      <c r="F424" s="28"/>
    </row>
    <row r="425" spans="1:6" ht="12.75">
      <c r="A425" s="27"/>
      <c r="B425" s="28"/>
      <c r="C425" s="28"/>
      <c r="D425" s="28"/>
      <c r="E425" s="28"/>
      <c r="F425" s="28"/>
    </row>
    <row r="426" spans="1:6" ht="12.75">
      <c r="A426" s="27"/>
      <c r="B426" s="28"/>
      <c r="C426" s="28"/>
      <c r="D426" s="28"/>
      <c r="E426" s="28"/>
      <c r="F426" s="28"/>
    </row>
    <row r="427" spans="1:6" ht="12.75">
      <c r="A427" s="27"/>
      <c r="B427" s="28"/>
      <c r="C427" s="28"/>
      <c r="D427" s="28"/>
      <c r="E427" s="28"/>
      <c r="F427" s="28"/>
    </row>
    <row r="428" spans="1:6" ht="12.75">
      <c r="A428" s="27"/>
      <c r="B428" s="28"/>
      <c r="C428" s="28"/>
      <c r="D428" s="28"/>
      <c r="E428" s="28"/>
      <c r="F428" s="28"/>
    </row>
    <row r="429" spans="1:6" ht="12.75">
      <c r="A429" s="27"/>
      <c r="B429" s="28"/>
      <c r="C429" s="28"/>
      <c r="D429" s="28"/>
      <c r="E429" s="28"/>
      <c r="F429" s="28"/>
    </row>
    <row r="430" spans="1:6" ht="12.75">
      <c r="A430" s="27"/>
      <c r="B430" s="28"/>
      <c r="C430" s="28"/>
      <c r="D430" s="28"/>
      <c r="E430" s="28"/>
      <c r="F430" s="28"/>
    </row>
    <row r="431" spans="1:6" ht="12.75">
      <c r="A431" s="27"/>
      <c r="B431" s="28"/>
      <c r="C431" s="28"/>
      <c r="D431" s="28"/>
      <c r="E431" s="28"/>
      <c r="F431" s="28"/>
    </row>
    <row r="432" spans="1:6" ht="12.75">
      <c r="A432" s="27"/>
      <c r="B432" s="28"/>
      <c r="C432" s="28"/>
      <c r="D432" s="28"/>
      <c r="E432" s="28"/>
      <c r="F432" s="28"/>
    </row>
    <row r="433" spans="1:6" ht="12.75">
      <c r="A433" s="27"/>
      <c r="B433" s="28"/>
      <c r="C433" s="28"/>
      <c r="D433" s="28"/>
      <c r="E433" s="28"/>
      <c r="F433" s="28"/>
    </row>
    <row r="434" spans="1:6" ht="12.75">
      <c r="A434" s="27"/>
      <c r="B434" s="28"/>
      <c r="C434" s="28"/>
      <c r="D434" s="28"/>
      <c r="E434" s="28"/>
      <c r="F434" s="28"/>
    </row>
    <row r="435" spans="1:6" ht="12.75">
      <c r="A435" s="27"/>
      <c r="B435" s="28"/>
      <c r="C435" s="28"/>
      <c r="D435" s="28"/>
      <c r="E435" s="28"/>
      <c r="F435" s="28"/>
    </row>
    <row r="436" spans="1:6" ht="12.75">
      <c r="A436" s="27"/>
      <c r="B436" s="28"/>
      <c r="C436" s="28"/>
      <c r="D436" s="28"/>
      <c r="E436" s="28"/>
      <c r="F436" s="28"/>
    </row>
    <row r="437" spans="1:6" ht="12.75">
      <c r="A437" s="27"/>
      <c r="B437" s="28"/>
      <c r="C437" s="28"/>
      <c r="D437" s="28"/>
      <c r="E437" s="28"/>
      <c r="F437" s="28"/>
    </row>
    <row r="438" spans="1:6" ht="12.75">
      <c r="A438" s="27"/>
      <c r="B438" s="28"/>
      <c r="C438" s="28"/>
      <c r="D438" s="28"/>
      <c r="E438" s="28"/>
      <c r="F438" s="28"/>
    </row>
    <row r="439" spans="1:6" ht="12.75">
      <c r="A439" s="27"/>
      <c r="B439" s="28"/>
      <c r="C439" s="28"/>
      <c r="D439" s="28"/>
      <c r="E439" s="28"/>
      <c r="F439" s="28"/>
    </row>
    <row r="440" spans="1:6" ht="12.75">
      <c r="A440" s="27"/>
      <c r="B440" s="28"/>
      <c r="C440" s="28"/>
      <c r="D440" s="28"/>
      <c r="E440" s="28"/>
      <c r="F440" s="28"/>
    </row>
    <row r="441" spans="1:6" ht="12.75">
      <c r="A441" s="27"/>
      <c r="B441" s="28"/>
      <c r="C441" s="28"/>
      <c r="D441" s="28"/>
      <c r="E441" s="28"/>
      <c r="F441" s="28"/>
    </row>
    <row r="442" spans="1:6" ht="12.75">
      <c r="A442" s="27"/>
      <c r="B442" s="28"/>
      <c r="C442" s="28"/>
      <c r="D442" s="28"/>
      <c r="E442" s="28"/>
      <c r="F442" s="28"/>
    </row>
    <row r="443" spans="1:6" ht="12.75">
      <c r="A443" s="27"/>
      <c r="B443" s="28"/>
      <c r="C443" s="28"/>
      <c r="D443" s="28"/>
      <c r="E443" s="28"/>
      <c r="F443" s="28"/>
    </row>
    <row r="444" spans="1:6" ht="12.75">
      <c r="A444" s="27"/>
      <c r="B444" s="28"/>
      <c r="C444" s="28"/>
      <c r="D444" s="28"/>
      <c r="E444" s="28"/>
      <c r="F444" s="28"/>
    </row>
    <row r="445" spans="1:6" ht="12.75">
      <c r="A445" s="27"/>
      <c r="B445" s="28"/>
      <c r="C445" s="28"/>
      <c r="D445" s="28"/>
      <c r="E445" s="28"/>
      <c r="F445" s="28"/>
    </row>
    <row r="446" spans="1:6" ht="12.75">
      <c r="A446" s="27"/>
      <c r="B446" s="28"/>
      <c r="C446" s="28"/>
      <c r="D446" s="28"/>
      <c r="E446" s="28"/>
      <c r="F446" s="28"/>
    </row>
    <row r="447" spans="1:6" ht="12.75">
      <c r="A447" s="27"/>
      <c r="B447" s="28"/>
      <c r="C447" s="28"/>
      <c r="D447" s="28"/>
      <c r="E447" s="28"/>
      <c r="F447" s="28"/>
    </row>
    <row r="448" spans="1:6" ht="12.75">
      <c r="A448" s="27"/>
      <c r="B448" s="28"/>
      <c r="C448" s="28"/>
      <c r="D448" s="28"/>
      <c r="E448" s="28"/>
      <c r="F448" s="28"/>
    </row>
    <row r="449" spans="1:6" ht="12.75">
      <c r="A449" s="27"/>
      <c r="B449" s="28"/>
      <c r="C449" s="28"/>
      <c r="D449" s="28"/>
      <c r="E449" s="28"/>
      <c r="F449" s="28"/>
    </row>
    <row r="450" spans="1:6" ht="12.75">
      <c r="A450" s="27"/>
      <c r="B450" s="28"/>
      <c r="C450" s="28"/>
      <c r="D450" s="28"/>
      <c r="E450" s="28"/>
      <c r="F450" s="28"/>
    </row>
    <row r="451" spans="1:6" ht="12.75">
      <c r="A451" s="27"/>
      <c r="B451" s="28"/>
      <c r="C451" s="28"/>
      <c r="D451" s="28"/>
      <c r="E451" s="28"/>
      <c r="F451" s="28"/>
    </row>
    <row r="452" spans="1:6" ht="12.75">
      <c r="A452" s="27"/>
      <c r="B452" s="28"/>
      <c r="C452" s="28"/>
      <c r="D452" s="28"/>
      <c r="E452" s="28"/>
      <c r="F452" s="28"/>
    </row>
    <row r="453" spans="1:6" ht="12.75">
      <c r="A453" s="27"/>
      <c r="B453" s="28"/>
      <c r="C453" s="28"/>
      <c r="D453" s="28"/>
      <c r="E453" s="28"/>
      <c r="F453" s="28"/>
    </row>
    <row r="454" spans="1:6" ht="12.75">
      <c r="A454" s="27"/>
      <c r="B454" s="28"/>
      <c r="C454" s="28"/>
      <c r="D454" s="28"/>
      <c r="E454" s="28"/>
      <c r="F454" s="28"/>
    </row>
    <row r="455" spans="1:6" ht="12.75">
      <c r="A455" s="27"/>
      <c r="B455" s="28"/>
      <c r="C455" s="28"/>
      <c r="D455" s="28"/>
      <c r="E455" s="28"/>
      <c r="F455" s="28"/>
    </row>
    <row r="456" spans="1:6" ht="12.75">
      <c r="A456" s="27"/>
      <c r="B456" s="28"/>
      <c r="C456" s="28"/>
      <c r="D456" s="28"/>
      <c r="E456" s="28"/>
      <c r="F456" s="28"/>
    </row>
    <row r="457" spans="1:6" ht="12.75">
      <c r="A457" s="27"/>
      <c r="B457" s="28"/>
      <c r="C457" s="28"/>
      <c r="D457" s="28"/>
      <c r="E457" s="28"/>
      <c r="F457" s="28"/>
    </row>
    <row r="458" spans="1:6" ht="12.75">
      <c r="A458" s="27"/>
      <c r="B458" s="28"/>
      <c r="C458" s="28"/>
      <c r="D458" s="28"/>
      <c r="E458" s="28"/>
      <c r="F458" s="28"/>
    </row>
    <row r="459" spans="1:6" ht="12.75">
      <c r="A459" s="27"/>
      <c r="B459" s="28"/>
      <c r="C459" s="28"/>
      <c r="D459" s="28"/>
      <c r="E459" s="28"/>
      <c r="F459" s="28"/>
    </row>
    <row r="460" spans="1:6" ht="12.75">
      <c r="A460" s="27"/>
      <c r="B460" s="28"/>
      <c r="C460" s="28"/>
      <c r="D460" s="28"/>
      <c r="E460" s="28"/>
      <c r="F460" s="28"/>
    </row>
    <row r="461" spans="1:6" ht="12.75">
      <c r="A461" s="27"/>
      <c r="B461" s="28"/>
      <c r="C461" s="28"/>
      <c r="D461" s="28"/>
      <c r="E461" s="28"/>
      <c r="F461" s="28"/>
    </row>
    <row r="462" spans="1:6" ht="12.75">
      <c r="A462" s="27"/>
      <c r="B462" s="28"/>
      <c r="C462" s="28"/>
      <c r="D462" s="28"/>
      <c r="E462" s="28"/>
      <c r="F462" s="28"/>
    </row>
    <row r="463" spans="1:6" ht="12.75">
      <c r="A463" s="27"/>
      <c r="B463" s="28"/>
      <c r="C463" s="28"/>
      <c r="D463" s="28"/>
      <c r="E463" s="28"/>
      <c r="F463" s="28"/>
    </row>
    <row r="464" spans="1:6" ht="12.75">
      <c r="A464" s="27"/>
      <c r="B464" s="28"/>
      <c r="C464" s="28"/>
      <c r="D464" s="28"/>
      <c r="E464" s="28"/>
      <c r="F464" s="28"/>
    </row>
    <row r="465" spans="1:6" ht="12.75">
      <c r="A465" s="27"/>
      <c r="B465" s="28"/>
      <c r="C465" s="28"/>
      <c r="D465" s="28"/>
      <c r="E465" s="28"/>
      <c r="F465" s="28"/>
    </row>
    <row r="466" spans="1:6" ht="12.75">
      <c r="A466" s="27"/>
      <c r="B466" s="28"/>
      <c r="C466" s="28"/>
      <c r="D466" s="28"/>
      <c r="E466" s="28"/>
      <c r="F466" s="28"/>
    </row>
    <row r="467" spans="1:6" ht="12.75">
      <c r="A467" s="27"/>
      <c r="B467" s="28"/>
      <c r="C467" s="28"/>
      <c r="D467" s="28"/>
      <c r="E467" s="28"/>
      <c r="F467" s="28"/>
    </row>
    <row r="468" spans="1:6" ht="12.75">
      <c r="A468" s="27"/>
      <c r="B468" s="28"/>
      <c r="C468" s="28"/>
      <c r="D468" s="28"/>
      <c r="E468" s="28"/>
      <c r="F468" s="28"/>
    </row>
    <row r="469" spans="1:6" ht="12.75">
      <c r="A469" s="27"/>
      <c r="B469" s="28"/>
      <c r="C469" s="28"/>
      <c r="D469" s="28"/>
      <c r="E469" s="28"/>
      <c r="F469" s="28"/>
    </row>
    <row r="470" spans="1:6" ht="12.75">
      <c r="A470" s="27"/>
      <c r="B470" s="28"/>
      <c r="C470" s="28"/>
      <c r="D470" s="28"/>
      <c r="E470" s="28"/>
      <c r="F470" s="28"/>
    </row>
    <row r="471" spans="1:6" ht="12.75">
      <c r="A471" s="27"/>
      <c r="B471" s="28"/>
      <c r="C471" s="28"/>
      <c r="D471" s="28"/>
      <c r="E471" s="28"/>
      <c r="F471" s="28"/>
    </row>
    <row r="472" spans="1:6" ht="12.75">
      <c r="A472" s="27"/>
      <c r="B472" s="28"/>
      <c r="C472" s="28"/>
      <c r="D472" s="28"/>
      <c r="E472" s="28"/>
      <c r="F472" s="28"/>
    </row>
    <row r="473" spans="1:6" ht="12.75">
      <c r="A473" s="27"/>
      <c r="B473" s="28"/>
      <c r="C473" s="28"/>
      <c r="D473" s="28"/>
      <c r="E473" s="28"/>
      <c r="F473" s="28"/>
    </row>
    <row r="474" spans="1:6" ht="12.75">
      <c r="A474" s="27"/>
      <c r="B474" s="28"/>
      <c r="C474" s="28"/>
      <c r="D474" s="28"/>
      <c r="E474" s="28"/>
      <c r="F474" s="28"/>
    </row>
    <row r="475" spans="1:6" ht="12.75">
      <c r="A475" s="27"/>
      <c r="B475" s="28"/>
      <c r="C475" s="28"/>
      <c r="D475" s="28"/>
      <c r="E475" s="28"/>
      <c r="F475" s="28"/>
    </row>
    <row r="476" spans="1:6" ht="12.75">
      <c r="A476" s="27"/>
      <c r="B476" s="28"/>
      <c r="C476" s="28"/>
      <c r="D476" s="28"/>
      <c r="E476" s="28"/>
      <c r="F476" s="28"/>
    </row>
    <row r="477" spans="1:6" ht="12.75">
      <c r="A477" s="27"/>
      <c r="B477" s="28"/>
      <c r="C477" s="28"/>
      <c r="D477" s="28"/>
      <c r="E477" s="28"/>
      <c r="F477" s="28"/>
    </row>
    <row r="478" spans="1:6" ht="12.75">
      <c r="A478" s="27"/>
      <c r="B478" s="28"/>
      <c r="C478" s="28"/>
      <c r="D478" s="28"/>
      <c r="E478" s="28"/>
      <c r="F478" s="28"/>
    </row>
    <row r="479" spans="1:6" ht="12.75">
      <c r="A479" s="27"/>
      <c r="B479" s="28"/>
      <c r="C479" s="28"/>
      <c r="D479" s="28"/>
      <c r="E479" s="28"/>
      <c r="F479" s="28"/>
    </row>
    <row r="480" spans="1:6" ht="12.75">
      <c r="A480" s="27"/>
      <c r="B480" s="28"/>
      <c r="C480" s="28"/>
      <c r="D480" s="28"/>
      <c r="E480" s="28"/>
      <c r="F480" s="28"/>
    </row>
    <row r="481" spans="1:6" ht="12.75">
      <c r="A481" s="27"/>
      <c r="B481" s="28"/>
      <c r="C481" s="28"/>
      <c r="D481" s="28"/>
      <c r="E481" s="28"/>
      <c r="F481" s="28"/>
    </row>
    <row r="482" spans="1:6" ht="12.75">
      <c r="A482" s="27"/>
      <c r="B482" s="28"/>
      <c r="C482" s="28"/>
      <c r="D482" s="28"/>
      <c r="E482" s="28"/>
      <c r="F482" s="28"/>
    </row>
    <row r="483" spans="1:6" ht="12.75">
      <c r="A483" s="27"/>
      <c r="B483" s="28"/>
      <c r="C483" s="28"/>
      <c r="D483" s="28"/>
      <c r="E483" s="28"/>
      <c r="F483" s="28"/>
    </row>
    <row r="484" spans="1:6" ht="12.75">
      <c r="A484" s="27"/>
      <c r="B484" s="28"/>
      <c r="C484" s="28"/>
      <c r="D484" s="28"/>
      <c r="E484" s="28"/>
      <c r="F484" s="28"/>
    </row>
    <row r="485" spans="1:6" ht="12.75">
      <c r="A485" s="27"/>
      <c r="B485" s="28"/>
      <c r="C485" s="28"/>
      <c r="D485" s="28"/>
      <c r="E485" s="28"/>
      <c r="F485" s="28"/>
    </row>
    <row r="486" spans="1:6" ht="12.75">
      <c r="A486" s="27"/>
      <c r="B486" s="28"/>
      <c r="C486" s="28"/>
      <c r="D486" s="28"/>
      <c r="E486" s="28"/>
      <c r="F486" s="28"/>
    </row>
    <row r="487" spans="1:6" ht="12.75">
      <c r="A487" s="27"/>
      <c r="B487" s="28"/>
      <c r="C487" s="28"/>
      <c r="D487" s="28"/>
      <c r="E487" s="28"/>
      <c r="F487" s="28"/>
    </row>
    <row r="488" spans="1:6" ht="12.75">
      <c r="A488" s="27"/>
      <c r="B488" s="28"/>
      <c r="C488" s="28"/>
      <c r="D488" s="28"/>
      <c r="E488" s="28"/>
      <c r="F488" s="28"/>
    </row>
    <row r="489" spans="1:6" ht="12.75">
      <c r="A489" s="27"/>
      <c r="B489" s="28"/>
      <c r="C489" s="28"/>
      <c r="D489" s="28"/>
      <c r="E489" s="28"/>
      <c r="F489" s="28"/>
    </row>
    <row r="490" spans="1:6" ht="12.75">
      <c r="A490" s="27"/>
      <c r="B490" s="28"/>
      <c r="C490" s="28"/>
      <c r="D490" s="28"/>
      <c r="E490" s="28"/>
      <c r="F490" s="28"/>
    </row>
    <row r="491" spans="1:6" ht="12.75">
      <c r="A491" s="27"/>
      <c r="B491" s="28"/>
      <c r="C491" s="28"/>
      <c r="D491" s="28"/>
      <c r="E491" s="28"/>
      <c r="F491" s="28"/>
    </row>
    <row r="492" spans="1:6" ht="12.75">
      <c r="A492" s="27"/>
      <c r="B492" s="28"/>
      <c r="C492" s="28"/>
      <c r="D492" s="28"/>
      <c r="E492" s="28"/>
      <c r="F492" s="28"/>
    </row>
    <row r="493" spans="1:6" ht="12.75">
      <c r="A493" s="27"/>
      <c r="B493" s="28"/>
      <c r="C493" s="28"/>
      <c r="D493" s="28"/>
      <c r="E493" s="28"/>
      <c r="F493" s="28"/>
    </row>
    <row r="494" spans="1:6" ht="12.75">
      <c r="A494" s="27"/>
      <c r="B494" s="28"/>
      <c r="C494" s="28"/>
      <c r="D494" s="28"/>
      <c r="E494" s="28"/>
      <c r="F494" s="28"/>
    </row>
    <row r="495" spans="1:6" ht="12.75">
      <c r="A495" s="27"/>
      <c r="B495" s="28"/>
      <c r="C495" s="28"/>
      <c r="D495" s="28"/>
      <c r="E495" s="28"/>
      <c r="F495" s="28"/>
    </row>
    <row r="496" spans="1:6" ht="12.75">
      <c r="A496" s="27"/>
      <c r="B496" s="28"/>
      <c r="C496" s="28"/>
      <c r="D496" s="28"/>
      <c r="E496" s="28"/>
      <c r="F496" s="28"/>
    </row>
    <row r="497" spans="1:6" ht="12.75">
      <c r="A497" s="27"/>
      <c r="B497" s="28"/>
      <c r="C497" s="28"/>
      <c r="D497" s="28"/>
      <c r="E497" s="28"/>
      <c r="F497" s="28"/>
    </row>
    <row r="498" spans="1:6" ht="12.75">
      <c r="A498" s="27"/>
      <c r="B498" s="28"/>
      <c r="C498" s="28"/>
      <c r="D498" s="28"/>
      <c r="E498" s="28"/>
      <c r="F498" s="28"/>
    </row>
    <row r="499" spans="1:6" ht="12.75">
      <c r="A499" s="27"/>
      <c r="B499" s="28"/>
      <c r="C499" s="28"/>
      <c r="D499" s="28"/>
      <c r="E499" s="28"/>
      <c r="F499" s="28"/>
    </row>
    <row r="500" spans="1:6" ht="12.75">
      <c r="A500" s="27"/>
      <c r="B500" s="28"/>
      <c r="C500" s="28"/>
      <c r="D500" s="28"/>
      <c r="E500" s="28"/>
      <c r="F500" s="28"/>
    </row>
    <row r="501" spans="1:6" ht="12.75">
      <c r="A501" s="27"/>
      <c r="B501" s="28"/>
      <c r="C501" s="28"/>
      <c r="D501" s="28"/>
      <c r="E501" s="28"/>
      <c r="F501" s="28"/>
    </row>
    <row r="502" spans="1:6" ht="12.75">
      <c r="A502" s="27"/>
      <c r="B502" s="28"/>
      <c r="C502" s="28"/>
      <c r="D502" s="28"/>
      <c r="E502" s="28"/>
      <c r="F502" s="28"/>
    </row>
    <row r="503" spans="1:6" ht="12.75">
      <c r="A503" s="27"/>
      <c r="B503" s="28"/>
      <c r="C503" s="28"/>
      <c r="D503" s="28"/>
      <c r="E503" s="28"/>
      <c r="F503" s="28"/>
    </row>
    <row r="504" spans="1:6" ht="12.75">
      <c r="A504" s="27"/>
      <c r="B504" s="28"/>
      <c r="C504" s="28"/>
      <c r="D504" s="28"/>
      <c r="E504" s="28"/>
      <c r="F504" s="28"/>
    </row>
    <row r="505" spans="1:6" ht="12.75">
      <c r="A505" s="27"/>
      <c r="B505" s="28"/>
      <c r="C505" s="28"/>
      <c r="D505" s="28"/>
      <c r="E505" s="28"/>
      <c r="F505" s="28"/>
    </row>
    <row r="506" spans="1:6" ht="12.75">
      <c r="A506" s="27"/>
      <c r="B506" s="28"/>
      <c r="C506" s="28"/>
      <c r="D506" s="28"/>
      <c r="E506" s="28"/>
      <c r="F506" s="28"/>
    </row>
    <row r="507" spans="1:6" ht="12.75">
      <c r="A507" s="27"/>
      <c r="B507" s="28"/>
      <c r="C507" s="28"/>
      <c r="D507" s="28"/>
      <c r="E507" s="28"/>
      <c r="F507" s="28"/>
    </row>
    <row r="508" spans="1:6" ht="12.75">
      <c r="A508" s="27"/>
      <c r="B508" s="28"/>
      <c r="C508" s="28"/>
      <c r="D508" s="28"/>
      <c r="E508" s="28"/>
      <c r="F508" s="28"/>
    </row>
    <row r="509" spans="1:6" ht="12.75">
      <c r="A509" s="27"/>
      <c r="B509" s="28"/>
      <c r="C509" s="28"/>
      <c r="D509" s="28"/>
      <c r="E509" s="28"/>
      <c r="F509" s="28"/>
    </row>
    <row r="510" spans="1:6" ht="12.75">
      <c r="A510" s="27"/>
      <c r="B510" s="28"/>
      <c r="C510" s="28"/>
      <c r="D510" s="28"/>
      <c r="E510" s="28"/>
      <c r="F510" s="28"/>
    </row>
    <row r="511" spans="1:6" ht="12.75">
      <c r="A511" s="27"/>
      <c r="B511" s="28"/>
      <c r="C511" s="28"/>
      <c r="D511" s="28"/>
      <c r="E511" s="28"/>
      <c r="F511" s="28"/>
    </row>
    <row r="512" spans="1:6" ht="12.75">
      <c r="A512" s="27"/>
      <c r="B512" s="28"/>
      <c r="C512" s="28"/>
      <c r="D512" s="28"/>
      <c r="E512" s="28"/>
      <c r="F512" s="28"/>
    </row>
    <row r="513" spans="1:6" ht="12.75">
      <c r="A513" s="27"/>
      <c r="B513" s="28"/>
      <c r="C513" s="28"/>
      <c r="D513" s="28"/>
      <c r="E513" s="28"/>
      <c r="F513" s="28"/>
    </row>
    <row r="514" spans="1:6" ht="12.75">
      <c r="A514" s="27"/>
      <c r="B514" s="28"/>
      <c r="C514" s="28"/>
      <c r="D514" s="28"/>
      <c r="E514" s="28"/>
      <c r="F514" s="28"/>
    </row>
    <row r="515" spans="1:6" ht="12.75">
      <c r="A515" s="27"/>
      <c r="B515" s="28"/>
      <c r="C515" s="28"/>
      <c r="D515" s="28"/>
      <c r="E515" s="28"/>
      <c r="F515" s="28"/>
    </row>
    <row r="516" spans="1:6" ht="12.75">
      <c r="A516" s="27"/>
      <c r="B516" s="28"/>
      <c r="C516" s="28"/>
      <c r="D516" s="28"/>
      <c r="E516" s="28"/>
      <c r="F516" s="28"/>
    </row>
    <row r="517" spans="1:6" ht="12.75">
      <c r="A517" s="27"/>
      <c r="B517" s="28"/>
      <c r="C517" s="28"/>
      <c r="D517" s="28"/>
      <c r="E517" s="28"/>
      <c r="F517" s="28"/>
    </row>
    <row r="518" spans="1:6" ht="12.75">
      <c r="A518" s="27"/>
      <c r="B518" s="28"/>
      <c r="C518" s="28"/>
      <c r="D518" s="28"/>
      <c r="E518" s="28"/>
      <c r="F518" s="28"/>
    </row>
    <row r="519" spans="1:6" ht="12.75">
      <c r="A519" s="27"/>
      <c r="B519" s="28"/>
      <c r="C519" s="28"/>
      <c r="D519" s="28"/>
      <c r="E519" s="28"/>
      <c r="F519" s="28"/>
    </row>
    <row r="520" spans="1:6" ht="12.75">
      <c r="A520" s="27"/>
      <c r="B520" s="28"/>
      <c r="C520" s="28"/>
      <c r="D520" s="28"/>
      <c r="E520" s="28"/>
      <c r="F520" s="28"/>
    </row>
    <row r="521" spans="1:6" ht="12.75">
      <c r="A521" s="27"/>
      <c r="B521" s="28"/>
      <c r="C521" s="28"/>
      <c r="D521" s="28"/>
      <c r="E521" s="28"/>
      <c r="F521" s="28"/>
    </row>
    <row r="522" spans="1:6" ht="12.75">
      <c r="A522" s="27"/>
      <c r="B522" s="28"/>
      <c r="C522" s="28"/>
      <c r="D522" s="28"/>
      <c r="E522" s="28"/>
      <c r="F522" s="28"/>
    </row>
    <row r="523" spans="1:6" ht="12.75">
      <c r="A523" s="27"/>
      <c r="B523" s="28"/>
      <c r="C523" s="28"/>
      <c r="D523" s="28"/>
      <c r="E523" s="28"/>
      <c r="F523" s="28"/>
    </row>
    <row r="524" spans="1:6" ht="12.75">
      <c r="A524" s="27"/>
      <c r="B524" s="28"/>
      <c r="C524" s="28"/>
      <c r="D524" s="28"/>
      <c r="E524" s="28"/>
      <c r="F524" s="28"/>
    </row>
    <row r="525" spans="1:6" ht="12.75">
      <c r="A525" s="27"/>
      <c r="B525" s="28"/>
      <c r="C525" s="28"/>
      <c r="D525" s="28"/>
      <c r="E525" s="28"/>
      <c r="F525" s="28"/>
    </row>
    <row r="526" spans="1:6" ht="12.75">
      <c r="A526" s="27"/>
      <c r="B526" s="28"/>
      <c r="C526" s="28"/>
      <c r="D526" s="28"/>
      <c r="E526" s="28"/>
      <c r="F526" s="28"/>
    </row>
    <row r="527" spans="1:6" ht="12.75">
      <c r="A527" s="27"/>
      <c r="B527" s="28"/>
      <c r="C527" s="28"/>
      <c r="D527" s="28"/>
      <c r="E527" s="28"/>
      <c r="F527" s="28"/>
    </row>
    <row r="528" spans="1:6" ht="12.75">
      <c r="A528" s="27"/>
      <c r="B528" s="28"/>
      <c r="C528" s="28"/>
      <c r="D528" s="28"/>
      <c r="E528" s="28"/>
      <c r="F528" s="28"/>
    </row>
    <row r="529" spans="1:6" ht="12.75">
      <c r="A529" s="27"/>
      <c r="B529" s="28"/>
      <c r="C529" s="28"/>
      <c r="D529" s="28"/>
      <c r="E529" s="28"/>
      <c r="F529" s="28"/>
    </row>
    <row r="530" spans="1:6" ht="12.75">
      <c r="A530" s="27"/>
      <c r="B530" s="28"/>
      <c r="C530" s="28"/>
      <c r="D530" s="28"/>
      <c r="E530" s="28"/>
      <c r="F530" s="28"/>
    </row>
    <row r="531" spans="1:6" ht="12.75">
      <c r="A531" s="27"/>
      <c r="B531" s="28"/>
      <c r="C531" s="28"/>
      <c r="D531" s="28"/>
      <c r="E531" s="28"/>
      <c r="F531" s="28"/>
    </row>
    <row r="532" spans="1:6" ht="12.75">
      <c r="A532" s="27"/>
      <c r="B532" s="28"/>
      <c r="C532" s="28"/>
      <c r="D532" s="28"/>
      <c r="E532" s="28"/>
      <c r="F532" s="28"/>
    </row>
    <row r="533" spans="1:6" ht="12.75">
      <c r="A533" s="27"/>
      <c r="B533" s="28"/>
      <c r="C533" s="28"/>
      <c r="D533" s="28"/>
      <c r="E533" s="28"/>
      <c r="F533" s="28"/>
    </row>
    <row r="534" spans="1:6" ht="12.75">
      <c r="A534" s="27"/>
      <c r="B534" s="28"/>
      <c r="C534" s="28"/>
      <c r="D534" s="28"/>
      <c r="E534" s="28"/>
      <c r="F534" s="28"/>
    </row>
    <row r="535" spans="1:6" ht="12.75">
      <c r="A535" s="27"/>
      <c r="B535" s="28"/>
      <c r="C535" s="28"/>
      <c r="D535" s="28"/>
      <c r="E535" s="28"/>
      <c r="F535" s="28"/>
    </row>
    <row r="536" spans="1:6" ht="12.75">
      <c r="A536" s="27"/>
      <c r="B536" s="28"/>
      <c r="C536" s="28"/>
      <c r="D536" s="28"/>
      <c r="E536" s="28"/>
      <c r="F536" s="28"/>
    </row>
    <row r="537" spans="1:6" ht="12.75">
      <c r="A537" s="27"/>
      <c r="B537" s="28"/>
      <c r="C537" s="28"/>
      <c r="D537" s="28"/>
      <c r="E537" s="28"/>
      <c r="F537" s="28"/>
    </row>
    <row r="538" spans="1:6" ht="12.75">
      <c r="A538" s="27"/>
      <c r="B538" s="28"/>
      <c r="C538" s="28"/>
      <c r="D538" s="28"/>
      <c r="E538" s="28"/>
      <c r="F538" s="28"/>
    </row>
    <row r="539" spans="1:6" ht="12.75">
      <c r="A539" s="27"/>
      <c r="B539" s="28"/>
      <c r="C539" s="28"/>
      <c r="D539" s="28"/>
      <c r="E539" s="28"/>
      <c r="F539" s="28"/>
    </row>
    <row r="540" spans="1:6" ht="12.75">
      <c r="A540" s="27"/>
      <c r="B540" s="28"/>
      <c r="C540" s="28"/>
      <c r="D540" s="28"/>
      <c r="E540" s="28"/>
      <c r="F540" s="28"/>
    </row>
    <row r="541" spans="1:6" ht="12.75">
      <c r="A541" s="27"/>
      <c r="B541" s="28"/>
      <c r="C541" s="28"/>
      <c r="D541" s="28"/>
      <c r="E541" s="28"/>
      <c r="F541" s="28"/>
    </row>
    <row r="542" spans="1:6" ht="12.75">
      <c r="A542" s="27"/>
      <c r="B542" s="28"/>
      <c r="C542" s="28"/>
      <c r="D542" s="28"/>
      <c r="E542" s="28"/>
      <c r="F542" s="28"/>
    </row>
    <row r="543" spans="1:6" ht="12.75">
      <c r="A543" s="27"/>
      <c r="B543" s="28"/>
      <c r="C543" s="28"/>
      <c r="D543" s="28"/>
      <c r="E543" s="28"/>
      <c r="F543" s="28"/>
    </row>
    <row r="544" spans="1:6" ht="12.75">
      <c r="A544" s="27"/>
      <c r="B544" s="28"/>
      <c r="C544" s="28"/>
      <c r="D544" s="28"/>
      <c r="E544" s="28"/>
      <c r="F544" s="28"/>
    </row>
    <row r="545" spans="1:6" ht="12.75">
      <c r="A545" s="27"/>
      <c r="B545" s="28"/>
      <c r="C545" s="28"/>
      <c r="D545" s="28"/>
      <c r="E545" s="28"/>
      <c r="F545" s="28"/>
    </row>
    <row r="546" spans="1:6" ht="12.75">
      <c r="A546" s="27"/>
      <c r="B546" s="28"/>
      <c r="C546" s="28"/>
      <c r="D546" s="28"/>
      <c r="E546" s="28"/>
      <c r="F546" s="28"/>
    </row>
    <row r="547" spans="1:6" ht="12.75">
      <c r="A547" s="27"/>
      <c r="B547" s="28"/>
      <c r="C547" s="28"/>
      <c r="D547" s="28"/>
      <c r="E547" s="28"/>
      <c r="F547" s="28"/>
    </row>
    <row r="548" spans="1:6" ht="12.75">
      <c r="A548" s="27"/>
      <c r="B548" s="28"/>
      <c r="C548" s="28"/>
      <c r="D548" s="28"/>
      <c r="E548" s="28"/>
      <c r="F548" s="28"/>
    </row>
    <row r="549" spans="1:6" ht="12.75">
      <c r="A549" s="27"/>
      <c r="B549" s="28"/>
      <c r="C549" s="28"/>
      <c r="D549" s="28"/>
      <c r="E549" s="28"/>
      <c r="F549" s="28"/>
    </row>
    <row r="550" spans="1:6" ht="12.75">
      <c r="A550" s="27"/>
      <c r="B550" s="28"/>
      <c r="C550" s="28"/>
      <c r="D550" s="28"/>
      <c r="E550" s="28"/>
      <c r="F550" s="28"/>
    </row>
    <row r="551" spans="1:6" ht="12.75">
      <c r="A551" s="27"/>
      <c r="B551" s="28"/>
      <c r="C551" s="28"/>
      <c r="D551" s="28"/>
      <c r="E551" s="28"/>
      <c r="F551" s="28"/>
    </row>
    <row r="552" spans="1:6" ht="12.75">
      <c r="A552" s="27"/>
      <c r="B552" s="28"/>
      <c r="C552" s="28"/>
      <c r="D552" s="28"/>
      <c r="E552" s="28"/>
      <c r="F552" s="28"/>
    </row>
    <row r="553" spans="1:6" ht="12.75">
      <c r="A553" s="27"/>
      <c r="B553" s="28"/>
      <c r="C553" s="28"/>
      <c r="D553" s="28"/>
      <c r="E553" s="28"/>
      <c r="F553" s="28"/>
    </row>
    <row r="554" spans="1:6" ht="12.75">
      <c r="A554" s="27"/>
      <c r="B554" s="28"/>
      <c r="C554" s="28"/>
      <c r="D554" s="28"/>
      <c r="E554" s="28"/>
      <c r="F554" s="28"/>
    </row>
    <row r="555" spans="1:6" ht="12.75">
      <c r="A555" s="27"/>
      <c r="B555" s="28"/>
      <c r="C555" s="28"/>
      <c r="D555" s="28"/>
      <c r="E555" s="28"/>
      <c r="F555" s="28"/>
    </row>
    <row r="556" spans="1:6" ht="12.75">
      <c r="A556" s="27"/>
      <c r="B556" s="28"/>
      <c r="C556" s="28"/>
      <c r="D556" s="28"/>
      <c r="E556" s="28"/>
      <c r="F556" s="28"/>
    </row>
    <row r="557" spans="1:6" ht="12.75">
      <c r="A557" s="27"/>
      <c r="B557" s="28"/>
      <c r="C557" s="28"/>
      <c r="D557" s="28"/>
      <c r="E557" s="28"/>
      <c r="F557" s="28"/>
    </row>
    <row r="558" spans="1:6" ht="12.75">
      <c r="A558" s="27"/>
      <c r="B558" s="28"/>
      <c r="C558" s="28"/>
      <c r="D558" s="28"/>
      <c r="E558" s="28"/>
      <c r="F558" s="28"/>
    </row>
    <row r="559" spans="1:6" ht="12.75">
      <c r="A559" s="27"/>
      <c r="B559" s="28"/>
      <c r="C559" s="28"/>
      <c r="D559" s="28"/>
      <c r="E559" s="28"/>
      <c r="F559" s="28"/>
    </row>
    <row r="560" spans="1:6" ht="12.75">
      <c r="A560" s="27"/>
      <c r="B560" s="28"/>
      <c r="C560" s="28"/>
      <c r="D560" s="28"/>
      <c r="E560" s="28"/>
      <c r="F560" s="28"/>
    </row>
    <row r="561" spans="1:6" ht="12.75">
      <c r="A561" s="27"/>
      <c r="B561" s="28"/>
      <c r="C561" s="28"/>
      <c r="D561" s="28"/>
      <c r="E561" s="28"/>
      <c r="F561" s="28"/>
    </row>
    <row r="562" spans="1:6" ht="12.75">
      <c r="A562" s="27"/>
      <c r="B562" s="28"/>
      <c r="C562" s="28"/>
      <c r="D562" s="28"/>
      <c r="E562" s="28"/>
      <c r="F562" s="28"/>
    </row>
    <row r="563" spans="1:6" ht="12.75">
      <c r="A563" s="27"/>
      <c r="B563" s="28"/>
      <c r="C563" s="28"/>
      <c r="D563" s="28"/>
      <c r="E563" s="28"/>
      <c r="F563" s="28"/>
    </row>
    <row r="564" spans="1:6" ht="12.75">
      <c r="A564" s="27"/>
      <c r="B564" s="28"/>
      <c r="C564" s="28"/>
      <c r="D564" s="28"/>
      <c r="E564" s="28"/>
      <c r="F564" s="28"/>
    </row>
    <row r="565" spans="1:6" ht="12.75">
      <c r="A565" s="27"/>
      <c r="B565" s="28"/>
      <c r="C565" s="28"/>
      <c r="D565" s="28"/>
      <c r="E565" s="28"/>
      <c r="F565" s="28"/>
    </row>
    <row r="566" spans="1:6" ht="12.75">
      <c r="A566" s="27"/>
      <c r="B566" s="28"/>
      <c r="C566" s="28"/>
      <c r="D566" s="28"/>
      <c r="E566" s="28"/>
      <c r="F566" s="28"/>
    </row>
    <row r="567" spans="1:6" ht="12.75">
      <c r="A567" s="27"/>
      <c r="B567" s="28"/>
      <c r="C567" s="28"/>
      <c r="D567" s="28"/>
      <c r="E567" s="28"/>
      <c r="F567" s="28"/>
    </row>
    <row r="568" spans="1:6" ht="12.75">
      <c r="A568" s="27"/>
      <c r="B568" s="28"/>
      <c r="C568" s="28"/>
      <c r="D568" s="28"/>
      <c r="E568" s="28"/>
      <c r="F568" s="28"/>
    </row>
    <row r="569" spans="1:6" ht="12.75">
      <c r="A569" s="27"/>
      <c r="B569" s="28"/>
      <c r="C569" s="28"/>
      <c r="D569" s="28"/>
      <c r="E569" s="28"/>
      <c r="F569" s="28"/>
    </row>
    <row r="570" spans="1:6" ht="12.75">
      <c r="A570" s="27"/>
      <c r="B570" s="28"/>
      <c r="C570" s="28"/>
      <c r="D570" s="28"/>
      <c r="E570" s="28"/>
      <c r="F570" s="28"/>
    </row>
    <row r="571" spans="1:6" ht="12.75">
      <c r="A571" s="27"/>
      <c r="B571" s="28"/>
      <c r="C571" s="28"/>
      <c r="D571" s="28"/>
      <c r="E571" s="28"/>
      <c r="F571" s="28"/>
    </row>
    <row r="572" spans="1:6" ht="12.75">
      <c r="A572" s="27"/>
      <c r="B572" s="28"/>
      <c r="C572" s="28"/>
      <c r="D572" s="28"/>
      <c r="E572" s="28"/>
      <c r="F572" s="28"/>
    </row>
    <row r="573" spans="1:6" ht="12.75">
      <c r="A573" s="27"/>
      <c r="B573" s="28"/>
      <c r="C573" s="28"/>
      <c r="D573" s="28"/>
      <c r="E573" s="28"/>
      <c r="F573" s="28"/>
    </row>
    <row r="574" spans="1:6" ht="12.75">
      <c r="A574" s="27"/>
      <c r="B574" s="28"/>
      <c r="C574" s="28"/>
      <c r="D574" s="28"/>
      <c r="E574" s="28"/>
      <c r="F574" s="28"/>
    </row>
    <row r="575" spans="1:6" ht="12.75">
      <c r="A575" s="27"/>
      <c r="B575" s="28"/>
      <c r="C575" s="28"/>
      <c r="D575" s="28"/>
      <c r="E575" s="28"/>
      <c r="F575" s="28"/>
    </row>
    <row r="576" spans="1:6" ht="12.75">
      <c r="A576" s="27"/>
      <c r="B576" s="28"/>
      <c r="C576" s="28"/>
      <c r="D576" s="28"/>
      <c r="E576" s="28"/>
      <c r="F576" s="28"/>
    </row>
    <row r="577" spans="1:6" ht="12.75">
      <c r="A577" s="27"/>
      <c r="B577" s="28"/>
      <c r="C577" s="28"/>
      <c r="D577" s="28"/>
      <c r="E577" s="28"/>
      <c r="F577" s="28"/>
    </row>
    <row r="578" spans="1:6" ht="12.75">
      <c r="A578" s="27"/>
      <c r="B578" s="28"/>
      <c r="C578" s="28"/>
      <c r="D578" s="28"/>
      <c r="E578" s="28"/>
      <c r="F578" s="28"/>
    </row>
    <row r="579" spans="1:6" ht="12.75">
      <c r="A579" s="27"/>
      <c r="B579" s="28"/>
      <c r="C579" s="28"/>
      <c r="D579" s="28"/>
      <c r="E579" s="28"/>
      <c r="F579" s="28"/>
    </row>
    <row r="580" spans="1:6" ht="12.75">
      <c r="A580" s="27"/>
      <c r="B580" s="28"/>
      <c r="C580" s="28"/>
      <c r="D580" s="28"/>
      <c r="E580" s="28"/>
      <c r="F580" s="28"/>
    </row>
    <row r="581" spans="1:6" ht="12.75">
      <c r="A581" s="27"/>
      <c r="B581" s="28"/>
      <c r="C581" s="28"/>
      <c r="D581" s="28"/>
      <c r="E581" s="28"/>
      <c r="F581" s="28"/>
    </row>
    <row r="582" spans="1:6" ht="12.75">
      <c r="A582" s="27"/>
      <c r="B582" s="28"/>
      <c r="C582" s="28"/>
      <c r="D582" s="28"/>
      <c r="E582" s="28"/>
      <c r="F582" s="28"/>
    </row>
    <row r="583" spans="1:6" ht="12.75">
      <c r="A583" s="27"/>
      <c r="B583" s="28"/>
      <c r="C583" s="28"/>
      <c r="D583" s="28"/>
      <c r="E583" s="28"/>
      <c r="F583" s="28"/>
    </row>
    <row r="584" spans="1:6" ht="12.75">
      <c r="A584" s="27"/>
      <c r="B584" s="28"/>
      <c r="C584" s="28"/>
      <c r="D584" s="28"/>
      <c r="E584" s="28"/>
      <c r="F584" s="28"/>
    </row>
    <row r="585" spans="1:6" ht="12.75">
      <c r="A585" s="27"/>
      <c r="B585" s="28"/>
      <c r="C585" s="28"/>
      <c r="D585" s="28"/>
      <c r="E585" s="28"/>
      <c r="F585" s="28"/>
    </row>
    <row r="586" spans="1:6" ht="12.75">
      <c r="A586" s="27"/>
      <c r="B586" s="28"/>
      <c r="C586" s="28"/>
      <c r="D586" s="28"/>
      <c r="E586" s="28"/>
      <c r="F586" s="28"/>
    </row>
    <row r="587" spans="1:6" ht="12.75">
      <c r="A587" s="27"/>
      <c r="B587" s="28"/>
      <c r="C587" s="28"/>
      <c r="D587" s="28"/>
      <c r="E587" s="28"/>
      <c r="F587" s="28"/>
    </row>
    <row r="588" spans="1:6" ht="12.75">
      <c r="A588" s="27"/>
      <c r="B588" s="28"/>
      <c r="C588" s="28"/>
      <c r="D588" s="28"/>
      <c r="E588" s="28"/>
      <c r="F588" s="28"/>
    </row>
    <row r="589" spans="1:6" ht="12.75">
      <c r="A589" s="27"/>
      <c r="B589" s="28"/>
      <c r="C589" s="28"/>
      <c r="D589" s="28"/>
      <c r="E589" s="28"/>
      <c r="F589" s="28"/>
    </row>
    <row r="590" spans="1:6" ht="12.75">
      <c r="A590" s="27"/>
      <c r="B590" s="28"/>
      <c r="C590" s="28"/>
      <c r="D590" s="28"/>
      <c r="E590" s="28"/>
      <c r="F590" s="28"/>
    </row>
    <row r="591" spans="1:6" ht="12.75">
      <c r="A591" s="27"/>
      <c r="B591" s="28"/>
      <c r="C591" s="28"/>
      <c r="D591" s="28"/>
      <c r="E591" s="28"/>
      <c r="F591" s="28"/>
    </row>
    <row r="592" spans="1:6" ht="12.75">
      <c r="A592" s="27"/>
      <c r="B592" s="28"/>
      <c r="C592" s="28"/>
      <c r="D592" s="28"/>
      <c r="E592" s="28"/>
      <c r="F592" s="28"/>
    </row>
    <row r="593" spans="1:6" ht="12.75">
      <c r="A593" s="27"/>
      <c r="B593" s="28"/>
      <c r="C593" s="28"/>
      <c r="D593" s="28"/>
      <c r="E593" s="28"/>
      <c r="F593" s="28"/>
    </row>
    <row r="594" spans="1:6" ht="12.75">
      <c r="A594" s="27"/>
      <c r="B594" s="28"/>
      <c r="C594" s="28"/>
      <c r="D594" s="28"/>
      <c r="E594" s="28"/>
      <c r="F594" s="28"/>
    </row>
    <row r="595" spans="1:6" ht="12.75">
      <c r="A595" s="27"/>
      <c r="B595" s="28"/>
      <c r="C595" s="28"/>
      <c r="D595" s="28"/>
      <c r="E595" s="28"/>
      <c r="F595" s="28"/>
    </row>
    <row r="596" spans="1:6" ht="12.75">
      <c r="A596" s="27"/>
      <c r="B596" s="28"/>
      <c r="C596" s="28"/>
      <c r="D596" s="28"/>
      <c r="E596" s="28"/>
      <c r="F596" s="28"/>
    </row>
    <row r="597" spans="1:6" ht="12.75">
      <c r="A597" s="27"/>
      <c r="B597" s="28"/>
      <c r="C597" s="28"/>
      <c r="D597" s="28"/>
      <c r="E597" s="28"/>
      <c r="F597" s="28"/>
    </row>
    <row r="598" spans="1:6" ht="12.75">
      <c r="A598" s="27"/>
      <c r="B598" s="28"/>
      <c r="C598" s="28"/>
      <c r="D598" s="28"/>
      <c r="E598" s="28"/>
      <c r="F598" s="28"/>
    </row>
    <row r="599" spans="1:6" ht="12.75">
      <c r="A599" s="27"/>
      <c r="B599" s="28"/>
      <c r="C599" s="28"/>
      <c r="D599" s="28"/>
      <c r="E599" s="28"/>
      <c r="F599" s="28"/>
    </row>
    <row r="600" spans="1:6" ht="12.75">
      <c r="A600" s="27"/>
      <c r="B600" s="28"/>
      <c r="C600" s="28"/>
      <c r="D600" s="28"/>
      <c r="E600" s="28"/>
      <c r="F600" s="28"/>
    </row>
    <row r="601" spans="1:6" ht="12.75">
      <c r="A601" s="27"/>
      <c r="B601" s="28"/>
      <c r="C601" s="28"/>
      <c r="D601" s="28"/>
      <c r="E601" s="28"/>
      <c r="F601" s="28"/>
    </row>
    <row r="602" spans="1:6" ht="12.75">
      <c r="A602" s="27"/>
      <c r="B602" s="28"/>
      <c r="C602" s="28"/>
      <c r="D602" s="28"/>
      <c r="E602" s="28"/>
      <c r="F602" s="28"/>
    </row>
    <row r="603" spans="1:6" ht="12.75">
      <c r="A603" s="27"/>
      <c r="B603" s="28"/>
      <c r="C603" s="28"/>
      <c r="D603" s="28"/>
      <c r="E603" s="28"/>
      <c r="F603" s="28"/>
    </row>
    <row r="604" spans="1:6" ht="12.75">
      <c r="A604" s="27"/>
      <c r="B604" s="28"/>
      <c r="C604" s="28"/>
      <c r="D604" s="28"/>
      <c r="E604" s="28"/>
      <c r="F604" s="28"/>
    </row>
    <row r="605" spans="1:6" ht="12.75">
      <c r="A605" s="27"/>
      <c r="B605" s="28"/>
      <c r="C605" s="28"/>
      <c r="D605" s="28"/>
      <c r="E605" s="28"/>
      <c r="F605" s="28"/>
    </row>
    <row r="606" spans="1:6" ht="12.75">
      <c r="A606" s="27"/>
      <c r="B606" s="28"/>
      <c r="C606" s="28"/>
      <c r="D606" s="28"/>
      <c r="E606" s="28"/>
      <c r="F606" s="28"/>
    </row>
    <row r="607" spans="1:6" ht="12.75">
      <c r="A607" s="27"/>
      <c r="B607" s="28"/>
      <c r="C607" s="28"/>
      <c r="D607" s="28"/>
      <c r="E607" s="28"/>
      <c r="F607" s="28"/>
    </row>
    <row r="608" spans="1:6" ht="12.75">
      <c r="A608" s="27"/>
      <c r="B608" s="28"/>
      <c r="C608" s="28"/>
      <c r="D608" s="28"/>
      <c r="E608" s="28"/>
      <c r="F608" s="28"/>
    </row>
    <row r="609" spans="1:6" ht="12.75">
      <c r="A609" s="27"/>
      <c r="B609" s="28"/>
      <c r="C609" s="28"/>
      <c r="D609" s="28"/>
      <c r="E609" s="28"/>
      <c r="F609" s="28"/>
    </row>
    <row r="610" spans="1:6" ht="12.75">
      <c r="A610" s="27"/>
      <c r="B610" s="28"/>
      <c r="C610" s="28"/>
      <c r="D610" s="28"/>
      <c r="E610" s="28"/>
      <c r="F610" s="28"/>
    </row>
    <row r="611" spans="1:6" ht="12.75">
      <c r="A611" s="27"/>
      <c r="B611" s="28"/>
      <c r="C611" s="28"/>
      <c r="D611" s="28"/>
      <c r="E611" s="28"/>
      <c r="F611" s="28"/>
    </row>
    <row r="612" spans="1:6" ht="12.75">
      <c r="A612" s="27"/>
      <c r="B612" s="28"/>
      <c r="C612" s="28"/>
      <c r="D612" s="28"/>
      <c r="E612" s="28"/>
      <c r="F612" s="28"/>
    </row>
    <row r="613" spans="1:6" ht="12.75">
      <c r="A613" s="27"/>
      <c r="B613" s="28"/>
      <c r="C613" s="28"/>
      <c r="D613" s="28"/>
      <c r="E613" s="28"/>
      <c r="F613" s="28"/>
    </row>
    <row r="614" spans="1:6" ht="12.75">
      <c r="A614" s="27"/>
      <c r="B614" s="28"/>
      <c r="C614" s="28"/>
      <c r="D614" s="28"/>
      <c r="E614" s="28"/>
      <c r="F614" s="28"/>
    </row>
    <row r="615" spans="1:6" ht="12.75">
      <c r="A615" s="27"/>
      <c r="B615" s="28"/>
      <c r="C615" s="28"/>
      <c r="D615" s="28"/>
      <c r="E615" s="28"/>
      <c r="F615" s="28"/>
    </row>
    <row r="616" spans="1:6" ht="12.75">
      <c r="A616" s="27"/>
      <c r="B616" s="28"/>
      <c r="C616" s="28"/>
      <c r="D616" s="28"/>
      <c r="E616" s="28"/>
      <c r="F616" s="28"/>
    </row>
    <row r="617" spans="1:6" ht="12.75">
      <c r="A617" s="27"/>
      <c r="B617" s="28"/>
      <c r="C617" s="28"/>
      <c r="D617" s="28"/>
      <c r="E617" s="28"/>
      <c r="F617" s="28"/>
    </row>
    <row r="618" spans="1:6" ht="12.75">
      <c r="A618" s="27"/>
      <c r="B618" s="28"/>
      <c r="C618" s="28"/>
      <c r="D618" s="28"/>
      <c r="E618" s="28"/>
      <c r="F618" s="28"/>
    </row>
    <row r="619" spans="1:6" ht="12.75">
      <c r="A619" s="27"/>
      <c r="B619" s="28"/>
      <c r="C619" s="28"/>
      <c r="D619" s="28"/>
      <c r="E619" s="28"/>
      <c r="F619" s="28"/>
    </row>
    <row r="620" spans="1:6" ht="12.75">
      <c r="A620" s="27"/>
      <c r="B620" s="28"/>
      <c r="C620" s="28"/>
      <c r="D620" s="28"/>
      <c r="E620" s="28"/>
      <c r="F620" s="28"/>
    </row>
    <row r="621" spans="1:6" ht="12.75">
      <c r="A621" s="27"/>
      <c r="B621" s="28"/>
      <c r="C621" s="28"/>
      <c r="D621" s="28"/>
      <c r="E621" s="28"/>
      <c r="F621" s="28"/>
    </row>
    <row r="622" spans="1:6" ht="12.75">
      <c r="A622" s="27"/>
      <c r="B622" s="28"/>
      <c r="C622" s="28"/>
      <c r="D622" s="28"/>
      <c r="E622" s="28"/>
      <c r="F622" s="28"/>
    </row>
    <row r="623" spans="1:6" ht="12.75">
      <c r="A623" s="27"/>
      <c r="B623" s="28"/>
      <c r="C623" s="28"/>
      <c r="D623" s="28"/>
      <c r="E623" s="28"/>
      <c r="F623" s="28"/>
    </row>
    <row r="624" spans="1:6" ht="12.75">
      <c r="A624" s="27"/>
      <c r="B624" s="28"/>
      <c r="C624" s="28"/>
      <c r="D624" s="28"/>
      <c r="E624" s="28"/>
      <c r="F624" s="28"/>
    </row>
    <row r="625" spans="1:6" ht="12.75">
      <c r="A625" s="27"/>
      <c r="B625" s="28"/>
      <c r="C625" s="28"/>
      <c r="D625" s="28"/>
      <c r="E625" s="28"/>
      <c r="F625" s="28"/>
    </row>
    <row r="626" spans="1:6" ht="12.75">
      <c r="A626" s="27"/>
      <c r="B626" s="28"/>
      <c r="C626" s="28"/>
      <c r="D626" s="28"/>
      <c r="E626" s="28"/>
      <c r="F626" s="28"/>
    </row>
    <row r="627" spans="1:6" ht="12.75">
      <c r="A627" s="27"/>
      <c r="B627" s="28"/>
      <c r="C627" s="28"/>
      <c r="D627" s="28"/>
      <c r="E627" s="28"/>
      <c r="F627" s="28"/>
    </row>
    <row r="628" spans="1:6" ht="12.75">
      <c r="A628" s="27"/>
      <c r="B628" s="28"/>
      <c r="C628" s="28"/>
      <c r="D628" s="28"/>
      <c r="E628" s="28"/>
      <c r="F628" s="28"/>
    </row>
    <row r="629" spans="1:6" ht="12.75">
      <c r="A629" s="27"/>
      <c r="B629" s="28"/>
      <c r="C629" s="28"/>
      <c r="D629" s="28"/>
      <c r="E629" s="28"/>
      <c r="F629" s="28"/>
    </row>
    <row r="630" spans="1:6" ht="12.75">
      <c r="A630" s="27"/>
      <c r="B630" s="28"/>
      <c r="C630" s="28"/>
      <c r="D630" s="28"/>
      <c r="E630" s="28"/>
      <c r="F630" s="28"/>
    </row>
    <row r="631" spans="1:6" ht="12.75">
      <c r="A631" s="27"/>
      <c r="B631" s="28"/>
      <c r="C631" s="28"/>
      <c r="D631" s="28"/>
      <c r="E631" s="28"/>
      <c r="F631" s="28"/>
    </row>
    <row r="632" spans="1:6" ht="12.75">
      <c r="A632" s="27"/>
      <c r="B632" s="28"/>
      <c r="C632" s="28"/>
      <c r="D632" s="28"/>
      <c r="E632" s="28"/>
      <c r="F632" s="28"/>
    </row>
    <row r="633" spans="1:6" ht="12.75">
      <c r="A633" s="27"/>
      <c r="B633" s="28"/>
      <c r="C633" s="28"/>
      <c r="D633" s="28"/>
      <c r="E633" s="28"/>
      <c r="F633" s="28"/>
    </row>
    <row r="634" spans="1:6" ht="12.75">
      <c r="A634" s="27"/>
      <c r="B634" s="28"/>
      <c r="C634" s="28"/>
      <c r="D634" s="28"/>
      <c r="E634" s="28"/>
      <c r="F634" s="28"/>
    </row>
    <row r="635" spans="1:6" ht="12.75">
      <c r="A635" s="27"/>
      <c r="B635" s="28"/>
      <c r="C635" s="28"/>
      <c r="D635" s="28"/>
      <c r="E635" s="28"/>
      <c r="F635" s="28"/>
    </row>
    <row r="636" spans="1:6" ht="12.75">
      <c r="A636" s="27"/>
      <c r="B636" s="28"/>
      <c r="C636" s="28"/>
      <c r="D636" s="28"/>
      <c r="E636" s="28"/>
      <c r="F636" s="28"/>
    </row>
    <row r="637" spans="1:6" ht="12.75">
      <c r="A637" s="27"/>
      <c r="B637" s="28"/>
      <c r="C637" s="28"/>
      <c r="D637" s="28"/>
      <c r="E637" s="28"/>
      <c r="F637" s="28"/>
    </row>
    <row r="638" spans="1:6" ht="12.75">
      <c r="A638" s="27"/>
      <c r="B638" s="28"/>
      <c r="C638" s="28"/>
      <c r="D638" s="28"/>
      <c r="E638" s="28"/>
      <c r="F638" s="28"/>
    </row>
    <row r="639" spans="1:6" ht="12.75">
      <c r="A639" s="27"/>
      <c r="B639" s="28"/>
      <c r="C639" s="28"/>
      <c r="D639" s="28"/>
      <c r="E639" s="28"/>
      <c r="F639" s="28"/>
    </row>
    <row r="640" spans="1:6" ht="12.75">
      <c r="A640" s="27"/>
      <c r="B640" s="28"/>
      <c r="C640" s="28"/>
      <c r="D640" s="28"/>
      <c r="E640" s="28"/>
      <c r="F640" s="28"/>
    </row>
    <row r="641" spans="1:6" ht="12.75">
      <c r="A641" s="27"/>
      <c r="B641" s="28"/>
      <c r="C641" s="28"/>
      <c r="D641" s="28"/>
      <c r="E641" s="28"/>
      <c r="F641" s="28"/>
    </row>
    <row r="642" spans="1:6" ht="12.75">
      <c r="A642" s="27"/>
      <c r="B642" s="28"/>
      <c r="C642" s="28"/>
      <c r="D642" s="28"/>
      <c r="E642" s="28"/>
      <c r="F642" s="28"/>
    </row>
    <row r="643" spans="1:6" ht="12.75">
      <c r="A643" s="27"/>
      <c r="B643" s="28"/>
      <c r="C643" s="28"/>
      <c r="D643" s="28"/>
      <c r="E643" s="28"/>
      <c r="F643" s="28"/>
    </row>
    <row r="644" spans="1:6" ht="12.75">
      <c r="A644" s="27"/>
      <c r="B644" s="28"/>
      <c r="C644" s="28"/>
      <c r="D644" s="28"/>
      <c r="E644" s="28"/>
      <c r="F644" s="28"/>
    </row>
    <row r="645" spans="1:6" ht="12.75">
      <c r="A645" s="27"/>
      <c r="B645" s="28"/>
      <c r="C645" s="28"/>
      <c r="D645" s="28"/>
      <c r="E645" s="28"/>
      <c r="F645" s="28"/>
    </row>
    <row r="646" spans="1:6" ht="12.75">
      <c r="A646" s="27"/>
      <c r="B646" s="28"/>
      <c r="C646" s="28"/>
      <c r="D646" s="28"/>
      <c r="E646" s="28"/>
      <c r="F646" s="28"/>
    </row>
    <row r="647" spans="1:6" ht="12.75">
      <c r="A647" s="27"/>
      <c r="B647" s="28"/>
      <c r="C647" s="28"/>
      <c r="D647" s="28"/>
      <c r="E647" s="28"/>
      <c r="F647" s="28"/>
    </row>
    <row r="648" spans="1:6" ht="12.75">
      <c r="A648" s="27"/>
      <c r="B648" s="28"/>
      <c r="C648" s="28"/>
      <c r="D648" s="28"/>
      <c r="E648" s="28"/>
      <c r="F648" s="28"/>
    </row>
    <row r="649" spans="1:6" ht="12.75">
      <c r="A649" s="27"/>
      <c r="B649" s="28"/>
      <c r="C649" s="28"/>
      <c r="D649" s="28"/>
      <c r="E649" s="28"/>
      <c r="F649" s="28"/>
    </row>
    <row r="650" spans="1:6" ht="12.75">
      <c r="A650" s="27"/>
      <c r="B650" s="28"/>
      <c r="C650" s="28"/>
      <c r="D650" s="28"/>
      <c r="E650" s="28"/>
      <c r="F650" s="28"/>
    </row>
    <row r="651" spans="1:6" ht="12.75">
      <c r="A651" s="27"/>
      <c r="B651" s="28"/>
      <c r="C651" s="28"/>
      <c r="D651" s="28"/>
      <c r="E651" s="28"/>
      <c r="F651" s="28"/>
    </row>
    <row r="652" spans="1:6" ht="12.75">
      <c r="A652" s="27"/>
      <c r="B652" s="28"/>
      <c r="C652" s="28"/>
      <c r="D652" s="28"/>
      <c r="E652" s="28"/>
      <c r="F652" s="28"/>
    </row>
    <row r="653" spans="1:6" ht="12.75">
      <c r="A653" s="27"/>
      <c r="B653" s="28"/>
      <c r="C653" s="28"/>
      <c r="D653" s="28"/>
      <c r="E653" s="28"/>
      <c r="F653" s="28"/>
    </row>
    <row r="654" spans="1:6" ht="12.75">
      <c r="A654" s="27"/>
      <c r="B654" s="28"/>
      <c r="C654" s="28"/>
      <c r="D654" s="28"/>
      <c r="E654" s="28"/>
      <c r="F654" s="28"/>
    </row>
    <row r="655" spans="1:6" ht="12.75">
      <c r="A655" s="27"/>
      <c r="B655" s="28"/>
      <c r="C655" s="28"/>
      <c r="D655" s="28"/>
      <c r="E655" s="28"/>
      <c r="F655" s="28"/>
    </row>
    <row r="656" spans="1:6" ht="12.75">
      <c r="A656" s="27"/>
      <c r="B656" s="28"/>
      <c r="C656" s="28"/>
      <c r="D656" s="28"/>
      <c r="E656" s="28"/>
      <c r="F656" s="28"/>
    </row>
    <row r="657" spans="1:6" ht="12.75">
      <c r="A657" s="27"/>
      <c r="B657" s="28"/>
      <c r="C657" s="28"/>
      <c r="D657" s="28"/>
      <c r="E657" s="28"/>
      <c r="F657" s="28"/>
    </row>
    <row r="658" spans="1:6" ht="12.75">
      <c r="A658" s="27"/>
      <c r="B658" s="28"/>
      <c r="C658" s="28"/>
      <c r="D658" s="28"/>
      <c r="E658" s="28"/>
      <c r="F658" s="28"/>
    </row>
    <row r="659" spans="1:6" ht="12.75">
      <c r="A659" s="27"/>
      <c r="B659" s="28"/>
      <c r="C659" s="28"/>
      <c r="D659" s="28"/>
      <c r="E659" s="28"/>
      <c r="F659" s="28"/>
    </row>
    <row r="660" spans="1:6" ht="12.75">
      <c r="A660" s="27"/>
      <c r="B660" s="28"/>
      <c r="C660" s="28"/>
      <c r="D660" s="28"/>
      <c r="E660" s="28"/>
      <c r="F660" s="28"/>
    </row>
    <row r="661" spans="1:6" ht="12.75">
      <c r="A661" s="28"/>
      <c r="B661" s="28"/>
      <c r="C661" s="28"/>
      <c r="D661" s="28"/>
      <c r="E661" s="28"/>
      <c r="F661" s="28"/>
    </row>
    <row r="662" spans="1:6" ht="12.75">
      <c r="A662" s="28"/>
      <c r="B662" s="28"/>
      <c r="C662" s="28"/>
      <c r="D662" s="28"/>
      <c r="E662" s="28"/>
      <c r="F662" s="28"/>
    </row>
    <row r="663" spans="1:6" ht="12.75">
      <c r="A663" s="28"/>
      <c r="B663" s="28"/>
      <c r="C663" s="28"/>
      <c r="D663" s="28"/>
      <c r="E663" s="28"/>
      <c r="F663" s="28"/>
    </row>
    <row r="664" spans="1:6" ht="12.75">
      <c r="A664" s="28"/>
      <c r="B664" s="28"/>
      <c r="C664" s="28"/>
      <c r="D664" s="28"/>
      <c r="E664" s="28"/>
      <c r="F664" s="28"/>
    </row>
    <row r="665" spans="1:6" ht="12.75">
      <c r="A665" s="28"/>
      <c r="B665" s="28"/>
      <c r="C665" s="28"/>
      <c r="D665" s="28"/>
      <c r="E665" s="28"/>
      <c r="F665" s="28"/>
    </row>
    <row r="666" spans="1:6" ht="12.75">
      <c r="A666" s="28"/>
      <c r="B666" s="28"/>
      <c r="C666" s="28"/>
      <c r="D666" s="28"/>
      <c r="E666" s="28"/>
      <c r="F666" s="28"/>
    </row>
    <row r="667" spans="1:6" ht="12.75">
      <c r="A667" s="28"/>
      <c r="B667" s="28"/>
      <c r="C667" s="28"/>
      <c r="D667" s="28"/>
      <c r="E667" s="28"/>
      <c r="F667" s="28"/>
    </row>
    <row r="668" spans="1:6" ht="12.75">
      <c r="A668" s="28"/>
      <c r="B668" s="28"/>
      <c r="C668" s="28"/>
      <c r="D668" s="28"/>
      <c r="E668" s="28"/>
      <c r="F668" s="28"/>
    </row>
    <row r="669" spans="1:6" ht="12.75">
      <c r="A669" s="28"/>
      <c r="B669" s="28"/>
      <c r="C669" s="28"/>
      <c r="D669" s="28"/>
      <c r="E669" s="28"/>
      <c r="F669" s="28"/>
    </row>
    <row r="670" spans="1:6" ht="12.75">
      <c r="A670" s="28"/>
      <c r="B670" s="28"/>
      <c r="C670" s="28"/>
      <c r="D670" s="28"/>
      <c r="E670" s="28"/>
      <c r="F670" s="28"/>
    </row>
    <row r="671" spans="1:6" ht="12.75">
      <c r="A671" s="28"/>
      <c r="B671" s="28"/>
      <c r="C671" s="28"/>
      <c r="D671" s="28"/>
      <c r="E671" s="28"/>
      <c r="F671" s="28"/>
    </row>
    <row r="672" spans="1:6" ht="12.75">
      <c r="A672" s="28"/>
      <c r="B672" s="28"/>
      <c r="C672" s="28"/>
      <c r="D672" s="28"/>
      <c r="E672" s="28"/>
      <c r="F672" s="28"/>
    </row>
    <row r="673" spans="1:6" ht="12.75">
      <c r="A673" s="28"/>
      <c r="B673" s="28"/>
      <c r="C673" s="28"/>
      <c r="D673" s="28"/>
      <c r="E673" s="28"/>
      <c r="F673" s="28"/>
    </row>
    <row r="674" spans="1:6" ht="12.75">
      <c r="A674" s="28"/>
      <c r="B674" s="28"/>
      <c r="C674" s="28"/>
      <c r="D674" s="28"/>
      <c r="E674" s="28"/>
      <c r="F674" s="28"/>
    </row>
    <row r="675" spans="1:6" ht="12.75">
      <c r="A675" s="28"/>
      <c r="B675" s="28"/>
      <c r="C675" s="28"/>
      <c r="D675" s="28"/>
      <c r="E675" s="28"/>
      <c r="F675" s="28"/>
    </row>
    <row r="676" spans="1:6" ht="12.75">
      <c r="A676" s="28"/>
      <c r="B676" s="28"/>
      <c r="C676" s="28"/>
      <c r="D676" s="28"/>
      <c r="E676" s="28"/>
      <c r="F676" s="28"/>
    </row>
    <row r="677" spans="1:6" ht="12.75">
      <c r="A677" s="28"/>
      <c r="B677" s="28"/>
      <c r="C677" s="28"/>
      <c r="D677" s="28"/>
      <c r="E677" s="28"/>
      <c r="F677" s="28"/>
    </row>
    <row r="678" spans="1:6" ht="12.75">
      <c r="A678" s="28"/>
      <c r="B678" s="28"/>
      <c r="C678" s="28"/>
      <c r="D678" s="28"/>
      <c r="E678" s="28"/>
      <c r="F678" s="28"/>
    </row>
    <row r="679" spans="1:6" ht="12.75">
      <c r="A679" s="28"/>
      <c r="B679" s="28"/>
      <c r="C679" s="28"/>
      <c r="D679" s="28"/>
      <c r="E679" s="28"/>
      <c r="F679" s="28"/>
    </row>
    <row r="680" spans="1:6" ht="12.75">
      <c r="A680" s="28"/>
      <c r="B680" s="28"/>
      <c r="C680" s="28"/>
      <c r="D680" s="28"/>
      <c r="E680" s="28"/>
      <c r="F680" s="28"/>
    </row>
    <row r="681" spans="1:6" ht="12.75">
      <c r="A681" s="28"/>
      <c r="B681" s="28"/>
      <c r="C681" s="28"/>
      <c r="D681" s="28"/>
      <c r="E681" s="28"/>
      <c r="F681" s="28"/>
    </row>
    <row r="682" spans="1:6" ht="12.75">
      <c r="A682" s="28"/>
      <c r="B682" s="28"/>
      <c r="C682" s="28"/>
      <c r="D682" s="28"/>
      <c r="E682" s="28"/>
      <c r="F682" s="28"/>
    </row>
    <row r="683" spans="1:6" ht="12.75">
      <c r="A683" s="28"/>
      <c r="B683" s="28"/>
      <c r="C683" s="28"/>
      <c r="D683" s="28"/>
      <c r="E683" s="28"/>
      <c r="F683" s="28"/>
    </row>
    <row r="684" spans="1:6" ht="12.75">
      <c r="A684" s="28"/>
      <c r="B684" s="28"/>
      <c r="C684" s="28"/>
      <c r="D684" s="28"/>
      <c r="E684" s="28"/>
      <c r="F684" s="28"/>
    </row>
    <row r="685" spans="1:6" ht="12.75">
      <c r="A685" s="28"/>
      <c r="B685" s="28"/>
      <c r="C685" s="28"/>
      <c r="D685" s="28"/>
      <c r="E685" s="28"/>
      <c r="F685" s="28"/>
    </row>
  </sheetData>
  <printOptions gridLines="1" horizontalCentered="1"/>
  <pageMargins left="0.5511811023622047" right="0.5511811023622047" top="1.1811023622047245" bottom="1.0236220472440944" header="0.63" footer="0.5118110236220472"/>
  <pageSetup horizontalDpi="600" verticalDpi="600" orientation="portrait" paperSize="9" scale="90" r:id="rId1"/>
  <headerFooter alignWithMargins="0">
    <oddHeader>&amp;C&amp;"Arial CE,Pogrubiony"Wykonanie rozchodów budżetu miasta Opola za I półrocze 2004 roku&amp;R&amp;9Załącznik Nr 4&amp;8
</oddHeader>
    <oddFooter>&amp;L&amp;8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workbookViewId="0" topLeftCell="A1">
      <selection activeCell="A1" sqref="A1"/>
    </sheetView>
  </sheetViews>
  <sheetFormatPr defaultColWidth="9.00390625" defaultRowHeight="12.75"/>
  <cols>
    <col min="1" max="1" width="4.375" style="92" bestFit="1" customWidth="1"/>
    <col min="2" max="2" width="39.875" style="92" customWidth="1"/>
    <col min="3" max="4" width="14.75390625" style="92" customWidth="1"/>
    <col min="5" max="5" width="14.75390625" style="92" hidden="1" customWidth="1"/>
    <col min="6" max="6" width="14.75390625" style="92" customWidth="1"/>
    <col min="7" max="7" width="9.25390625" style="92" bestFit="1" customWidth="1"/>
    <col min="8" max="16384" width="9.125" style="92" customWidth="1"/>
  </cols>
  <sheetData>
    <row r="1" spans="1:7" s="86" customFormat="1" ht="72">
      <c r="A1" s="85" t="s">
        <v>503</v>
      </c>
      <c r="B1" s="85" t="s">
        <v>526</v>
      </c>
      <c r="C1" s="79" t="s">
        <v>188</v>
      </c>
      <c r="D1" s="1" t="s">
        <v>504</v>
      </c>
      <c r="E1" s="141" t="s">
        <v>505</v>
      </c>
      <c r="F1" s="148" t="s">
        <v>501</v>
      </c>
      <c r="G1" s="143" t="s">
        <v>506</v>
      </c>
    </row>
    <row r="2" spans="1:7" s="87" customFormat="1" ht="11.25">
      <c r="A2" s="140">
        <v>1</v>
      </c>
      <c r="B2" s="140">
        <v>2</v>
      </c>
      <c r="C2" s="140">
        <v>3</v>
      </c>
      <c r="D2" s="140">
        <v>4</v>
      </c>
      <c r="E2" s="142">
        <v>6</v>
      </c>
      <c r="F2" s="149">
        <v>5</v>
      </c>
      <c r="G2" s="144">
        <v>6</v>
      </c>
    </row>
    <row r="3" spans="1:7" ht="24">
      <c r="A3" s="88">
        <v>1</v>
      </c>
      <c r="B3" s="89" t="s">
        <v>425</v>
      </c>
      <c r="C3" s="91"/>
      <c r="D3" s="196"/>
      <c r="E3" s="90"/>
      <c r="F3" s="150"/>
      <c r="G3" s="145"/>
    </row>
    <row r="4" spans="1:7" ht="15" customHeight="1">
      <c r="A4" s="99"/>
      <c r="B4" s="93" t="s">
        <v>507</v>
      </c>
      <c r="C4" s="197">
        <v>150000</v>
      </c>
      <c r="D4" s="98">
        <v>150000</v>
      </c>
      <c r="E4" s="98"/>
      <c r="F4" s="151">
        <v>651082</v>
      </c>
      <c r="G4" s="146">
        <f>F4/D4</f>
        <v>4.3405466666666666</v>
      </c>
    </row>
    <row r="5" spans="1:7" ht="15" customHeight="1">
      <c r="A5" s="100"/>
      <c r="B5" s="94" t="s">
        <v>508</v>
      </c>
      <c r="C5" s="197"/>
      <c r="D5" s="98"/>
      <c r="E5" s="98"/>
      <c r="F5" s="151">
        <v>1103655</v>
      </c>
      <c r="G5" s="146"/>
    </row>
    <row r="6" spans="1:7" ht="15" customHeight="1">
      <c r="A6" s="101"/>
      <c r="B6" s="95" t="s">
        <v>509</v>
      </c>
      <c r="C6" s="198">
        <v>1300000</v>
      </c>
      <c r="D6" s="96">
        <v>1300000</v>
      </c>
      <c r="E6" s="96"/>
      <c r="F6" s="152">
        <v>757399</v>
      </c>
      <c r="G6" s="146">
        <f>F6/D6</f>
        <v>0.5826146153846153</v>
      </c>
    </row>
    <row r="7" spans="1:7" ht="15" customHeight="1">
      <c r="A7" s="102"/>
      <c r="B7" s="97" t="s">
        <v>510</v>
      </c>
      <c r="C7" s="197">
        <v>1450000</v>
      </c>
      <c r="D7" s="98">
        <v>1450000</v>
      </c>
      <c r="E7" s="98"/>
      <c r="F7" s="151">
        <v>304826</v>
      </c>
      <c r="G7" s="146">
        <f>F7/D7</f>
        <v>0.2102248275862069</v>
      </c>
    </row>
    <row r="8" spans="1:7" ht="24">
      <c r="A8" s="88">
        <v>2</v>
      </c>
      <c r="B8" s="89" t="s">
        <v>512</v>
      </c>
      <c r="C8" s="91"/>
      <c r="D8" s="90"/>
      <c r="E8" s="90"/>
      <c r="F8" s="150"/>
      <c r="G8" s="145"/>
    </row>
    <row r="9" spans="1:7" ht="15" customHeight="1">
      <c r="A9" s="100"/>
      <c r="B9" s="93" t="s">
        <v>507</v>
      </c>
      <c r="C9" s="197">
        <v>100000</v>
      </c>
      <c r="D9" s="98">
        <v>100000</v>
      </c>
      <c r="E9" s="98"/>
      <c r="F9" s="151">
        <v>293037</v>
      </c>
      <c r="G9" s="146">
        <f>F9/D9</f>
        <v>2.93037</v>
      </c>
    </row>
    <row r="10" spans="1:7" ht="15" customHeight="1">
      <c r="A10" s="100"/>
      <c r="B10" s="94" t="s">
        <v>508</v>
      </c>
      <c r="C10" s="197"/>
      <c r="D10" s="98"/>
      <c r="E10" s="98"/>
      <c r="F10" s="151">
        <v>458136</v>
      </c>
      <c r="G10" s="146"/>
    </row>
    <row r="11" spans="1:7" ht="15" customHeight="1">
      <c r="A11" s="100"/>
      <c r="B11" s="95" t="s">
        <v>509</v>
      </c>
      <c r="C11" s="197">
        <v>465000</v>
      </c>
      <c r="D11" s="98">
        <v>465000</v>
      </c>
      <c r="E11" s="98"/>
      <c r="F11" s="151">
        <v>207674</v>
      </c>
      <c r="G11" s="146">
        <f>F11/D11</f>
        <v>0.446610752688172</v>
      </c>
    </row>
    <row r="12" spans="1:7" ht="15" customHeight="1" thickBot="1">
      <c r="A12" s="102"/>
      <c r="B12" s="97" t="s">
        <v>510</v>
      </c>
      <c r="C12" s="199">
        <v>565000</v>
      </c>
      <c r="D12" s="103">
        <v>565000</v>
      </c>
      <c r="E12" s="103"/>
      <c r="F12" s="153">
        <v>42575</v>
      </c>
      <c r="G12" s="147">
        <f>F12/D12</f>
        <v>0.07535398230088496</v>
      </c>
    </row>
    <row r="13" spans="2:6" ht="12.75">
      <c r="B13" s="104"/>
      <c r="C13" s="104"/>
      <c r="D13" s="104"/>
      <c r="E13" s="104"/>
      <c r="F13" s="104"/>
    </row>
    <row r="14" spans="2:6" ht="12.75">
      <c r="B14" s="104"/>
      <c r="C14" s="104"/>
      <c r="D14" s="104"/>
      <c r="E14" s="104"/>
      <c r="F14" s="104"/>
    </row>
    <row r="15" spans="2:6" ht="12.75">
      <c r="B15" s="104"/>
      <c r="C15" s="104"/>
      <c r="D15" s="104"/>
      <c r="E15" s="104"/>
      <c r="F15" s="104"/>
    </row>
    <row r="16" spans="2:6" ht="12.75">
      <c r="B16" s="104"/>
      <c r="C16" s="104"/>
      <c r="D16" s="104"/>
      <c r="E16" s="104"/>
      <c r="F16" s="104"/>
    </row>
    <row r="17" spans="2:6" ht="12.75">
      <c r="B17" s="104"/>
      <c r="C17" s="104"/>
      <c r="D17" s="104"/>
      <c r="E17" s="104"/>
      <c r="F17" s="104"/>
    </row>
    <row r="18" spans="2:6" ht="12.75">
      <c r="B18" s="104"/>
      <c r="C18" s="104"/>
      <c r="D18" s="104"/>
      <c r="E18" s="104"/>
      <c r="F18" s="104"/>
    </row>
    <row r="19" spans="2:6" ht="12.75">
      <c r="B19" s="104"/>
      <c r="C19" s="104"/>
      <c r="D19" s="104"/>
      <c r="E19" s="104"/>
      <c r="F19" s="104"/>
    </row>
    <row r="20" spans="2:6" ht="12.75">
      <c r="B20" s="104"/>
      <c r="C20" s="104"/>
      <c r="D20" s="104"/>
      <c r="E20" s="104"/>
      <c r="F20" s="104"/>
    </row>
    <row r="21" spans="2:6" ht="12.75">
      <c r="B21" s="104"/>
      <c r="C21" s="104"/>
      <c r="D21" s="104"/>
      <c r="E21" s="104"/>
      <c r="F21" s="104"/>
    </row>
    <row r="22" spans="2:6" ht="12.75">
      <c r="B22" s="104"/>
      <c r="C22" s="104"/>
      <c r="D22" s="104"/>
      <c r="E22" s="104"/>
      <c r="F22" s="104"/>
    </row>
    <row r="23" spans="2:6" ht="12.75">
      <c r="B23" s="104"/>
      <c r="C23" s="104"/>
      <c r="D23" s="104"/>
      <c r="E23" s="104"/>
      <c r="F23" s="104"/>
    </row>
    <row r="24" spans="2:6" ht="12.75">
      <c r="B24" s="104"/>
      <c r="C24" s="104"/>
      <c r="D24" s="104"/>
      <c r="E24" s="104"/>
      <c r="F24" s="104"/>
    </row>
    <row r="25" spans="2:6" ht="12.75">
      <c r="B25" s="104"/>
      <c r="C25" s="104"/>
      <c r="D25" s="104"/>
      <c r="E25" s="104"/>
      <c r="F25" s="104"/>
    </row>
    <row r="26" spans="2:6" ht="12.75">
      <c r="B26" s="104"/>
      <c r="C26" s="104"/>
      <c r="D26" s="104"/>
      <c r="E26" s="104"/>
      <c r="F26" s="104"/>
    </row>
    <row r="27" spans="2:6" ht="12.75">
      <c r="B27" s="104"/>
      <c r="C27" s="104"/>
      <c r="D27" s="104"/>
      <c r="E27" s="104"/>
      <c r="F27" s="104"/>
    </row>
    <row r="28" spans="2:6" ht="12.75">
      <c r="B28" s="104"/>
      <c r="C28" s="104"/>
      <c r="D28" s="104"/>
      <c r="E28" s="104"/>
      <c r="F28" s="104"/>
    </row>
    <row r="29" spans="2:6" ht="12.75">
      <c r="B29" s="104"/>
      <c r="C29" s="104"/>
      <c r="D29" s="104"/>
      <c r="E29" s="104"/>
      <c r="F29" s="104"/>
    </row>
    <row r="30" spans="2:6" ht="12.75">
      <c r="B30" s="104"/>
      <c r="C30" s="104"/>
      <c r="D30" s="104"/>
      <c r="E30" s="104"/>
      <c r="F30" s="104"/>
    </row>
    <row r="31" spans="2:6" ht="12.75">
      <c r="B31" s="104"/>
      <c r="C31" s="104"/>
      <c r="D31" s="104"/>
      <c r="E31" s="104"/>
      <c r="F31" s="104"/>
    </row>
    <row r="32" spans="2:6" ht="12.75">
      <c r="B32" s="104"/>
      <c r="C32" s="104"/>
      <c r="D32" s="104"/>
      <c r="E32" s="104"/>
      <c r="F32" s="104"/>
    </row>
    <row r="33" spans="2:6" ht="12.75">
      <c r="B33" s="104"/>
      <c r="C33" s="104"/>
      <c r="D33" s="104"/>
      <c r="E33" s="104"/>
      <c r="F33" s="104"/>
    </row>
    <row r="34" spans="2:6" ht="12.75">
      <c r="B34" s="104"/>
      <c r="C34" s="104"/>
      <c r="D34" s="104"/>
      <c r="E34" s="104"/>
      <c r="F34" s="104"/>
    </row>
    <row r="35" spans="2:6" ht="12.75">
      <c r="B35" s="104"/>
      <c r="C35" s="104"/>
      <c r="D35" s="104"/>
      <c r="E35" s="104"/>
      <c r="F35" s="104"/>
    </row>
    <row r="36" spans="2:6" ht="12.75">
      <c r="B36" s="104"/>
      <c r="C36" s="104"/>
      <c r="D36" s="104"/>
      <c r="E36" s="104"/>
      <c r="F36" s="104"/>
    </row>
    <row r="37" spans="2:6" ht="12.75">
      <c r="B37" s="104"/>
      <c r="C37" s="104"/>
      <c r="D37" s="104"/>
      <c r="E37" s="104"/>
      <c r="F37" s="104"/>
    </row>
    <row r="38" spans="2:6" ht="12.75">
      <c r="B38" s="104"/>
      <c r="C38" s="104"/>
      <c r="D38" s="104"/>
      <c r="E38" s="104"/>
      <c r="F38" s="104"/>
    </row>
    <row r="39" spans="2:6" ht="12.75">
      <c r="B39" s="104"/>
      <c r="C39" s="104"/>
      <c r="D39" s="104"/>
      <c r="E39" s="104"/>
      <c r="F39" s="104"/>
    </row>
    <row r="40" spans="2:6" ht="12.75">
      <c r="B40" s="104"/>
      <c r="C40" s="104"/>
      <c r="D40" s="104"/>
      <c r="E40" s="104"/>
      <c r="F40" s="104"/>
    </row>
    <row r="41" spans="2:6" ht="12.75">
      <c r="B41" s="104"/>
      <c r="C41" s="104"/>
      <c r="D41" s="104"/>
      <c r="E41" s="104"/>
      <c r="F41" s="104"/>
    </row>
    <row r="42" spans="2:6" ht="12.75">
      <c r="B42" s="104"/>
      <c r="C42" s="104"/>
      <c r="D42" s="104"/>
      <c r="E42" s="104"/>
      <c r="F42" s="104"/>
    </row>
    <row r="43" spans="2:6" ht="12.75">
      <c r="B43" s="104"/>
      <c r="C43" s="104"/>
      <c r="D43" s="104"/>
      <c r="E43" s="104"/>
      <c r="F43" s="104"/>
    </row>
    <row r="44" spans="2:6" ht="12.75">
      <c r="B44" s="104"/>
      <c r="C44" s="104"/>
      <c r="D44" s="104"/>
      <c r="E44" s="104"/>
      <c r="F44" s="104"/>
    </row>
    <row r="45" spans="2:6" ht="12.75">
      <c r="B45" s="104"/>
      <c r="C45" s="104"/>
      <c r="D45" s="104"/>
      <c r="E45" s="104"/>
      <c r="F45" s="104"/>
    </row>
    <row r="46" spans="2:6" ht="12.75">
      <c r="B46" s="104"/>
      <c r="C46" s="104"/>
      <c r="D46" s="104"/>
      <c r="E46" s="104"/>
      <c r="F46" s="104"/>
    </row>
    <row r="47" spans="2:6" ht="12.75">
      <c r="B47" s="104"/>
      <c r="C47" s="104"/>
      <c r="D47" s="104"/>
      <c r="E47" s="104"/>
      <c r="F47" s="104"/>
    </row>
    <row r="48" spans="2:6" ht="12.75">
      <c r="B48" s="104"/>
      <c r="C48" s="104"/>
      <c r="D48" s="104"/>
      <c r="E48" s="104"/>
      <c r="F48" s="104"/>
    </row>
    <row r="49" spans="2:6" ht="12.75">
      <c r="B49" s="104"/>
      <c r="C49" s="104"/>
      <c r="D49" s="104"/>
      <c r="E49" s="104"/>
      <c r="F49" s="104"/>
    </row>
    <row r="50" spans="2:6" ht="12.75">
      <c r="B50" s="104"/>
      <c r="C50" s="104"/>
      <c r="D50" s="104"/>
      <c r="E50" s="104"/>
      <c r="F50" s="104"/>
    </row>
    <row r="51" spans="2:6" ht="12.75">
      <c r="B51" s="104"/>
      <c r="C51" s="104"/>
      <c r="D51" s="104"/>
      <c r="E51" s="104"/>
      <c r="F51" s="104"/>
    </row>
    <row r="52" spans="2:6" ht="12.75">
      <c r="B52" s="104"/>
      <c r="C52" s="104"/>
      <c r="D52" s="104"/>
      <c r="E52" s="104"/>
      <c r="F52" s="104"/>
    </row>
    <row r="53" spans="2:6" ht="12.75">
      <c r="B53" s="104"/>
      <c r="C53" s="104"/>
      <c r="D53" s="104"/>
      <c r="E53" s="104"/>
      <c r="F53" s="104"/>
    </row>
    <row r="54" spans="2:6" ht="12.75">
      <c r="B54" s="104"/>
      <c r="C54" s="104"/>
      <c r="D54" s="104"/>
      <c r="E54" s="104"/>
      <c r="F54" s="104"/>
    </row>
    <row r="55" spans="2:6" ht="12.75">
      <c r="B55" s="104"/>
      <c r="C55" s="104"/>
      <c r="D55" s="104"/>
      <c r="E55" s="104"/>
      <c r="F55" s="104"/>
    </row>
    <row r="56" spans="2:6" ht="12.75">
      <c r="B56" s="104"/>
      <c r="C56" s="104"/>
      <c r="D56" s="104"/>
      <c r="E56" s="104"/>
      <c r="F56" s="104"/>
    </row>
    <row r="57" spans="2:6" ht="12.75">
      <c r="B57" s="104"/>
      <c r="C57" s="104"/>
      <c r="D57" s="104"/>
      <c r="E57" s="104"/>
      <c r="F57" s="104"/>
    </row>
    <row r="58" spans="2:6" ht="12.75">
      <c r="B58" s="104"/>
      <c r="C58" s="104"/>
      <c r="D58" s="104"/>
      <c r="E58" s="104"/>
      <c r="F58" s="104"/>
    </row>
    <row r="59" spans="2:6" ht="12.75">
      <c r="B59" s="104"/>
      <c r="C59" s="104"/>
      <c r="D59" s="104"/>
      <c r="E59" s="104"/>
      <c r="F59" s="104"/>
    </row>
    <row r="60" spans="2:6" ht="12.75">
      <c r="B60" s="104"/>
      <c r="C60" s="104"/>
      <c r="D60" s="104"/>
      <c r="E60" s="104"/>
      <c r="F60" s="104"/>
    </row>
    <row r="61" spans="2:6" ht="12.75">
      <c r="B61" s="104"/>
      <c r="C61" s="104"/>
      <c r="D61" s="104"/>
      <c r="E61" s="104"/>
      <c r="F61" s="104"/>
    </row>
    <row r="62" spans="2:6" ht="12.75">
      <c r="B62" s="104"/>
      <c r="C62" s="104"/>
      <c r="D62" s="104"/>
      <c r="E62" s="104"/>
      <c r="F62" s="104"/>
    </row>
    <row r="63" spans="2:6" ht="12.75">
      <c r="B63" s="104"/>
      <c r="C63" s="104"/>
      <c r="D63" s="104"/>
      <c r="E63" s="104"/>
      <c r="F63" s="104"/>
    </row>
    <row r="64" spans="2:6" ht="12.75">
      <c r="B64" s="104"/>
      <c r="C64" s="104"/>
      <c r="D64" s="104"/>
      <c r="E64" s="104"/>
      <c r="F64" s="104"/>
    </row>
    <row r="65" spans="2:6" ht="12.75">
      <c r="B65" s="104"/>
      <c r="C65" s="104"/>
      <c r="D65" s="104"/>
      <c r="E65" s="104"/>
      <c r="F65" s="104"/>
    </row>
    <row r="66" spans="2:6" ht="12.75">
      <c r="B66" s="104"/>
      <c r="C66" s="104"/>
      <c r="D66" s="104"/>
      <c r="E66" s="104"/>
      <c r="F66" s="104"/>
    </row>
    <row r="67" spans="2:6" ht="12.75">
      <c r="B67" s="104"/>
      <c r="C67" s="104"/>
      <c r="D67" s="104"/>
      <c r="E67" s="104"/>
      <c r="F67" s="104"/>
    </row>
    <row r="68" spans="2:6" ht="12.75">
      <c r="B68" s="104"/>
      <c r="C68" s="104"/>
      <c r="D68" s="104"/>
      <c r="E68" s="104"/>
      <c r="F68" s="104"/>
    </row>
    <row r="69" spans="2:6" ht="12.75">
      <c r="B69" s="104"/>
      <c r="C69" s="104"/>
      <c r="D69" s="104"/>
      <c r="E69" s="104"/>
      <c r="F69" s="104"/>
    </row>
    <row r="70" spans="2:6" ht="12.75">
      <c r="B70" s="104"/>
      <c r="C70" s="104"/>
      <c r="D70" s="104"/>
      <c r="E70" s="104"/>
      <c r="F70" s="104"/>
    </row>
    <row r="71" spans="2:6" ht="12.75">
      <c r="B71" s="104"/>
      <c r="C71" s="104"/>
      <c r="D71" s="104"/>
      <c r="E71" s="104"/>
      <c r="F71" s="104"/>
    </row>
    <row r="72" spans="2:6" ht="12.75">
      <c r="B72" s="104"/>
      <c r="C72" s="104"/>
      <c r="D72" s="104"/>
      <c r="E72" s="104"/>
      <c r="F72" s="104"/>
    </row>
    <row r="73" spans="2:6" ht="12.75">
      <c r="B73" s="104"/>
      <c r="C73" s="104"/>
      <c r="D73" s="104"/>
      <c r="E73" s="104"/>
      <c r="F73" s="104"/>
    </row>
    <row r="74" spans="2:6" ht="12.75">
      <c r="B74" s="104"/>
      <c r="C74" s="104"/>
      <c r="D74" s="104"/>
      <c r="E74" s="104"/>
      <c r="F74" s="104"/>
    </row>
    <row r="75" spans="2:6" ht="12.75">
      <c r="B75" s="104"/>
      <c r="C75" s="104"/>
      <c r="D75" s="104"/>
      <c r="E75" s="104"/>
      <c r="F75" s="104"/>
    </row>
    <row r="76" spans="2:6" ht="12.75">
      <c r="B76" s="104"/>
      <c r="C76" s="104"/>
      <c r="D76" s="104"/>
      <c r="E76" s="104"/>
      <c r="F76" s="104"/>
    </row>
    <row r="77" spans="2:6" ht="12.75">
      <c r="B77" s="104"/>
      <c r="C77" s="104"/>
      <c r="D77" s="104"/>
      <c r="E77" s="104"/>
      <c r="F77" s="104"/>
    </row>
    <row r="78" spans="2:6" ht="12.75">
      <c r="B78" s="104"/>
      <c r="C78" s="104"/>
      <c r="D78" s="104"/>
      <c r="E78" s="104"/>
      <c r="F78" s="104"/>
    </row>
    <row r="79" spans="2:6" ht="12.75">
      <c r="B79" s="104"/>
      <c r="C79" s="104"/>
      <c r="D79" s="104"/>
      <c r="E79" s="104"/>
      <c r="F79" s="104"/>
    </row>
    <row r="80" spans="2:6" ht="12.75">
      <c r="B80" s="104"/>
      <c r="C80" s="104"/>
      <c r="D80" s="104"/>
      <c r="E80" s="104"/>
      <c r="F80" s="104"/>
    </row>
    <row r="81" spans="2:6" ht="12.75">
      <c r="B81" s="104"/>
      <c r="C81" s="104"/>
      <c r="D81" s="104"/>
      <c r="E81" s="104"/>
      <c r="F81" s="104"/>
    </row>
    <row r="82" spans="2:6" ht="12.75">
      <c r="B82" s="104"/>
      <c r="C82" s="104"/>
      <c r="D82" s="104"/>
      <c r="E82" s="104"/>
      <c r="F82" s="104"/>
    </row>
    <row r="83" spans="2:6" ht="12.75">
      <c r="B83" s="104"/>
      <c r="C83" s="104"/>
      <c r="D83" s="104"/>
      <c r="E83" s="104"/>
      <c r="F83" s="104"/>
    </row>
    <row r="84" spans="2:6" ht="12.75">
      <c r="B84" s="104"/>
      <c r="C84" s="104"/>
      <c r="D84" s="104"/>
      <c r="E84" s="104"/>
      <c r="F84" s="104"/>
    </row>
    <row r="85" spans="2:6" ht="12.75">
      <c r="B85" s="104"/>
      <c r="C85" s="104"/>
      <c r="D85" s="104"/>
      <c r="E85" s="104"/>
      <c r="F85" s="104"/>
    </row>
    <row r="86" spans="2:6" ht="12.75">
      <c r="B86" s="104"/>
      <c r="C86" s="104"/>
      <c r="D86" s="104"/>
      <c r="E86" s="104"/>
      <c r="F86" s="104"/>
    </row>
    <row r="87" spans="2:6" ht="12.75">
      <c r="B87" s="104"/>
      <c r="C87" s="104"/>
      <c r="D87" s="104"/>
      <c r="E87" s="104"/>
      <c r="F87" s="104"/>
    </row>
    <row r="88" spans="2:6" ht="12.75">
      <c r="B88" s="104"/>
      <c r="C88" s="104"/>
      <c r="D88" s="104"/>
      <c r="E88" s="104"/>
      <c r="F88" s="104"/>
    </row>
    <row r="89" spans="2:6" ht="12.75">
      <c r="B89" s="104"/>
      <c r="C89" s="104"/>
      <c r="D89" s="104"/>
      <c r="E89" s="104"/>
      <c r="F89" s="104"/>
    </row>
    <row r="90" spans="2:6" ht="12.75">
      <c r="B90" s="104"/>
      <c r="C90" s="104"/>
      <c r="D90" s="104"/>
      <c r="E90" s="104"/>
      <c r="F90" s="104"/>
    </row>
    <row r="91" spans="2:6" ht="12.75">
      <c r="B91" s="104"/>
      <c r="C91" s="104"/>
      <c r="D91" s="104"/>
      <c r="E91" s="104"/>
      <c r="F91" s="104"/>
    </row>
    <row r="92" spans="2:6" ht="12.75">
      <c r="B92" s="104"/>
      <c r="C92" s="104"/>
      <c r="D92" s="104"/>
      <c r="E92" s="104"/>
      <c r="F92" s="104"/>
    </row>
    <row r="93" spans="2:6" ht="12.75">
      <c r="B93" s="104"/>
      <c r="C93" s="104"/>
      <c r="D93" s="104"/>
      <c r="E93" s="104"/>
      <c r="F93" s="104"/>
    </row>
    <row r="94" spans="2:6" ht="12.75">
      <c r="B94" s="104"/>
      <c r="C94" s="104"/>
      <c r="D94" s="104"/>
      <c r="E94" s="104"/>
      <c r="F94" s="104"/>
    </row>
    <row r="95" spans="2:6" ht="12.75">
      <c r="B95" s="104"/>
      <c r="C95" s="104"/>
      <c r="D95" s="104"/>
      <c r="E95" s="104"/>
      <c r="F95" s="104"/>
    </row>
    <row r="96" spans="2:6" ht="12.75">
      <c r="B96" s="104"/>
      <c r="C96" s="104"/>
      <c r="D96" s="104"/>
      <c r="E96" s="104"/>
      <c r="F96" s="104"/>
    </row>
    <row r="97" spans="2:6" ht="12.75">
      <c r="B97" s="104"/>
      <c r="C97" s="104"/>
      <c r="D97" s="104"/>
      <c r="E97" s="104"/>
      <c r="F97" s="104"/>
    </row>
    <row r="98" spans="2:6" ht="12.75">
      <c r="B98" s="104"/>
      <c r="C98" s="104"/>
      <c r="D98" s="104"/>
      <c r="E98" s="104"/>
      <c r="F98" s="104"/>
    </row>
    <row r="99" spans="2:6" ht="12.75">
      <c r="B99" s="104"/>
      <c r="C99" s="104"/>
      <c r="D99" s="104"/>
      <c r="E99" s="104"/>
      <c r="F99" s="104"/>
    </row>
    <row r="100" spans="2:6" ht="12.75">
      <c r="B100" s="104"/>
      <c r="C100" s="104"/>
      <c r="D100" s="104"/>
      <c r="E100" s="104"/>
      <c r="F100" s="104"/>
    </row>
    <row r="101" spans="2:6" ht="12.75">
      <c r="B101" s="104"/>
      <c r="C101" s="104"/>
      <c r="D101" s="104"/>
      <c r="E101" s="104"/>
      <c r="F101" s="104"/>
    </row>
    <row r="102" spans="2:6" ht="12.75">
      <c r="B102" s="104"/>
      <c r="C102" s="104"/>
      <c r="D102" s="104"/>
      <c r="E102" s="104"/>
      <c r="F102" s="104"/>
    </row>
    <row r="103" spans="2:6" ht="12.75">
      <c r="B103" s="104"/>
      <c r="C103" s="104"/>
      <c r="D103" s="104"/>
      <c r="E103" s="104"/>
      <c r="F103" s="104"/>
    </row>
    <row r="104" spans="2:6" ht="12.75">
      <c r="B104" s="104"/>
      <c r="C104" s="104"/>
      <c r="D104" s="104"/>
      <c r="E104" s="104"/>
      <c r="F104" s="104"/>
    </row>
    <row r="105" spans="2:6" ht="12.75">
      <c r="B105" s="104"/>
      <c r="C105" s="104"/>
      <c r="D105" s="104"/>
      <c r="E105" s="104"/>
      <c r="F105" s="104"/>
    </row>
    <row r="106" spans="2:6" ht="12.75">
      <c r="B106" s="104"/>
      <c r="C106" s="104"/>
      <c r="D106" s="104"/>
      <c r="E106" s="104"/>
      <c r="F106" s="104"/>
    </row>
    <row r="107" spans="2:6" ht="12.75">
      <c r="B107" s="104"/>
      <c r="C107" s="104"/>
      <c r="D107" s="104"/>
      <c r="E107" s="104"/>
      <c r="F107" s="104"/>
    </row>
    <row r="108" spans="2:6" ht="12.75">
      <c r="B108" s="104"/>
      <c r="C108" s="104"/>
      <c r="D108" s="104"/>
      <c r="E108" s="104"/>
      <c r="F108" s="104"/>
    </row>
    <row r="109" spans="2:6" ht="12.75">
      <c r="B109" s="104"/>
      <c r="C109" s="104"/>
      <c r="D109" s="104"/>
      <c r="E109" s="104"/>
      <c r="F109" s="104"/>
    </row>
    <row r="110" spans="2:6" ht="12.75">
      <c r="B110" s="104"/>
      <c r="C110" s="104"/>
      <c r="D110" s="104"/>
      <c r="E110" s="104"/>
      <c r="F110" s="104"/>
    </row>
    <row r="111" spans="2:6" ht="12.75">
      <c r="B111" s="104"/>
      <c r="C111" s="104"/>
      <c r="D111" s="104"/>
      <c r="E111" s="104"/>
      <c r="F111" s="104"/>
    </row>
    <row r="112" spans="2:6" ht="12.75">
      <c r="B112" s="104"/>
      <c r="C112" s="104"/>
      <c r="D112" s="104"/>
      <c r="E112" s="104"/>
      <c r="F112" s="104"/>
    </row>
    <row r="113" spans="2:6" ht="12.75">
      <c r="B113" s="104"/>
      <c r="C113" s="104"/>
      <c r="D113" s="104"/>
      <c r="E113" s="104"/>
      <c r="F113" s="104"/>
    </row>
    <row r="114" spans="2:6" ht="12.75">
      <c r="B114" s="104"/>
      <c r="C114" s="104"/>
      <c r="D114" s="104"/>
      <c r="E114" s="104"/>
      <c r="F114" s="104"/>
    </row>
    <row r="115" spans="2:6" ht="12.75">
      <c r="B115" s="104"/>
      <c r="C115" s="104"/>
      <c r="D115" s="104"/>
      <c r="E115" s="104"/>
      <c r="F115" s="104"/>
    </row>
    <row r="116" spans="2:6" ht="12.75">
      <c r="B116" s="104"/>
      <c r="C116" s="104"/>
      <c r="D116" s="104"/>
      <c r="E116" s="104"/>
      <c r="F116" s="104"/>
    </row>
    <row r="117" spans="2:6" ht="12.75">
      <c r="B117" s="104"/>
      <c r="C117" s="104"/>
      <c r="D117" s="104"/>
      <c r="E117" s="104"/>
      <c r="F117" s="104"/>
    </row>
    <row r="118" spans="2:6" ht="12.75">
      <c r="B118" s="104"/>
      <c r="C118" s="104"/>
      <c r="D118" s="104"/>
      <c r="E118" s="104"/>
      <c r="F118" s="104"/>
    </row>
    <row r="119" spans="2:6" ht="12.75">
      <c r="B119" s="104"/>
      <c r="C119" s="104"/>
      <c r="D119" s="104"/>
      <c r="E119" s="104"/>
      <c r="F119" s="104"/>
    </row>
    <row r="120" spans="2:6" ht="12.75">
      <c r="B120" s="104"/>
      <c r="C120" s="104"/>
      <c r="D120" s="104"/>
      <c r="E120" s="104"/>
      <c r="F120" s="104"/>
    </row>
    <row r="121" spans="2:6" ht="12.75">
      <c r="B121" s="104"/>
      <c r="C121" s="104"/>
      <c r="D121" s="104"/>
      <c r="E121" s="104"/>
      <c r="F121" s="104"/>
    </row>
    <row r="122" spans="2:6" ht="12.75">
      <c r="B122" s="104"/>
      <c r="C122" s="104"/>
      <c r="D122" s="104"/>
      <c r="E122" s="104"/>
      <c r="F122" s="104"/>
    </row>
    <row r="123" spans="2:6" ht="12.75">
      <c r="B123" s="104"/>
      <c r="C123" s="104"/>
      <c r="D123" s="104"/>
      <c r="E123" s="104"/>
      <c r="F123" s="104"/>
    </row>
    <row r="124" spans="2:6" ht="12.75">
      <c r="B124" s="104"/>
      <c r="C124" s="104"/>
      <c r="D124" s="104"/>
      <c r="E124" s="104"/>
      <c r="F124" s="104"/>
    </row>
    <row r="125" spans="2:6" ht="12.75">
      <c r="B125" s="104"/>
      <c r="C125" s="104"/>
      <c r="D125" s="104"/>
      <c r="E125" s="104"/>
      <c r="F125" s="104"/>
    </row>
    <row r="126" spans="2:6" ht="12.75">
      <c r="B126" s="104"/>
      <c r="C126" s="104"/>
      <c r="D126" s="104"/>
      <c r="E126" s="104"/>
      <c r="F126" s="104"/>
    </row>
    <row r="127" spans="2:6" ht="12.75">
      <c r="B127" s="104"/>
      <c r="C127" s="104"/>
      <c r="D127" s="104"/>
      <c r="E127" s="104"/>
      <c r="F127" s="104"/>
    </row>
    <row r="128" spans="2:6" ht="12.75">
      <c r="B128" s="104"/>
      <c r="C128" s="104"/>
      <c r="D128" s="104"/>
      <c r="E128" s="104"/>
      <c r="F128" s="104"/>
    </row>
    <row r="129" spans="2:6" ht="12.75">
      <c r="B129" s="104"/>
      <c r="C129" s="104"/>
      <c r="D129" s="104"/>
      <c r="E129" s="104"/>
      <c r="F129" s="104"/>
    </row>
    <row r="130" spans="2:6" ht="12.75">
      <c r="B130" s="104"/>
      <c r="C130" s="104"/>
      <c r="D130" s="104"/>
      <c r="E130" s="104"/>
      <c r="F130" s="104"/>
    </row>
    <row r="131" spans="2:6" ht="12.75">
      <c r="B131" s="104"/>
      <c r="C131" s="104"/>
      <c r="D131" s="104"/>
      <c r="E131" s="104"/>
      <c r="F131" s="104"/>
    </row>
    <row r="132" spans="2:6" ht="12.75">
      <c r="B132" s="104"/>
      <c r="C132" s="104"/>
      <c r="D132" s="104"/>
      <c r="E132" s="104"/>
      <c r="F132" s="104"/>
    </row>
    <row r="133" spans="2:6" ht="12.75">
      <c r="B133" s="104"/>
      <c r="C133" s="104"/>
      <c r="D133" s="104"/>
      <c r="E133" s="104"/>
      <c r="F133" s="104"/>
    </row>
    <row r="134" spans="2:6" ht="12.75">
      <c r="B134" s="104"/>
      <c r="C134" s="104"/>
      <c r="D134" s="104"/>
      <c r="E134" s="104"/>
      <c r="F134" s="104"/>
    </row>
    <row r="135" spans="2:6" ht="12.75">
      <c r="B135" s="104"/>
      <c r="C135" s="104"/>
      <c r="D135" s="104"/>
      <c r="E135" s="104"/>
      <c r="F135" s="104"/>
    </row>
    <row r="136" spans="2:6" ht="12.75">
      <c r="B136" s="104"/>
      <c r="C136" s="104"/>
      <c r="D136" s="104"/>
      <c r="E136" s="104"/>
      <c r="F136" s="104"/>
    </row>
    <row r="137" spans="2:6" ht="12.75">
      <c r="B137" s="104"/>
      <c r="C137" s="104"/>
      <c r="D137" s="104"/>
      <c r="E137" s="104"/>
      <c r="F137" s="104"/>
    </row>
    <row r="138" spans="2:6" ht="12.75">
      <c r="B138" s="104"/>
      <c r="C138" s="104"/>
      <c r="D138" s="104"/>
      <c r="E138" s="104"/>
      <c r="F138" s="104"/>
    </row>
    <row r="139" spans="2:6" ht="12.75">
      <c r="B139" s="104"/>
      <c r="C139" s="104"/>
      <c r="D139" s="104"/>
      <c r="E139" s="104"/>
      <c r="F139" s="104"/>
    </row>
    <row r="140" spans="2:6" ht="12.75">
      <c r="B140" s="104"/>
      <c r="C140" s="104"/>
      <c r="D140" s="104"/>
      <c r="E140" s="104"/>
      <c r="F140" s="104"/>
    </row>
    <row r="141" spans="2:6" ht="12.75">
      <c r="B141" s="104"/>
      <c r="C141" s="104"/>
      <c r="D141" s="104"/>
      <c r="E141" s="104"/>
      <c r="F141" s="104"/>
    </row>
    <row r="142" spans="2:6" ht="12.75">
      <c r="B142" s="104"/>
      <c r="C142" s="104"/>
      <c r="D142" s="104"/>
      <c r="E142" s="104"/>
      <c r="F142" s="104"/>
    </row>
    <row r="143" spans="2:6" ht="12.75">
      <c r="B143" s="104"/>
      <c r="C143" s="104"/>
      <c r="D143" s="104"/>
      <c r="E143" s="104"/>
      <c r="F143" s="104"/>
    </row>
    <row r="144" spans="2:6" ht="12.75">
      <c r="B144" s="104"/>
      <c r="C144" s="104"/>
      <c r="D144" s="104"/>
      <c r="E144" s="104"/>
      <c r="F144" s="104"/>
    </row>
    <row r="145" spans="2:6" ht="12.75">
      <c r="B145" s="104"/>
      <c r="C145" s="104"/>
      <c r="D145" s="104"/>
      <c r="E145" s="104"/>
      <c r="F145" s="104"/>
    </row>
    <row r="146" spans="2:6" ht="12.75">
      <c r="B146" s="104"/>
      <c r="C146" s="104"/>
      <c r="D146" s="104"/>
      <c r="E146" s="104"/>
      <c r="F146" s="104"/>
    </row>
    <row r="147" spans="2:6" ht="12.75">
      <c r="B147" s="104"/>
      <c r="C147" s="104"/>
      <c r="D147" s="104"/>
      <c r="E147" s="104"/>
      <c r="F147" s="104"/>
    </row>
    <row r="148" spans="2:6" ht="12.75">
      <c r="B148" s="104"/>
      <c r="C148" s="104"/>
      <c r="D148" s="104"/>
      <c r="E148" s="104"/>
      <c r="F148" s="104"/>
    </row>
    <row r="149" spans="2:6" ht="12.75">
      <c r="B149" s="104"/>
      <c r="C149" s="104"/>
      <c r="D149" s="104"/>
      <c r="E149" s="104"/>
      <c r="F149" s="104"/>
    </row>
    <row r="150" spans="2:6" ht="12.75">
      <c r="B150" s="104"/>
      <c r="C150" s="104"/>
      <c r="D150" s="104"/>
      <c r="E150" s="104"/>
      <c r="F150" s="104"/>
    </row>
    <row r="151" spans="2:6" ht="12.75">
      <c r="B151" s="104"/>
      <c r="C151" s="104"/>
      <c r="D151" s="104"/>
      <c r="E151" s="104"/>
      <c r="F151" s="104"/>
    </row>
    <row r="152" spans="2:6" ht="12.75">
      <c r="B152" s="104"/>
      <c r="C152" s="104"/>
      <c r="D152" s="104"/>
      <c r="E152" s="104"/>
      <c r="F152" s="104"/>
    </row>
    <row r="153" spans="2:6" ht="12.75">
      <c r="B153" s="104"/>
      <c r="C153" s="104"/>
      <c r="D153" s="104"/>
      <c r="E153" s="104"/>
      <c r="F153" s="104"/>
    </row>
    <row r="154" spans="2:6" ht="12.75">
      <c r="B154" s="104"/>
      <c r="C154" s="104"/>
      <c r="D154" s="104"/>
      <c r="E154" s="104"/>
      <c r="F154" s="104"/>
    </row>
    <row r="155" spans="2:6" ht="12.75">
      <c r="B155" s="104"/>
      <c r="C155" s="104"/>
      <c r="D155" s="104"/>
      <c r="E155" s="104"/>
      <c r="F155" s="104"/>
    </row>
    <row r="156" spans="2:6" ht="12.75">
      <c r="B156" s="104"/>
      <c r="C156" s="104"/>
      <c r="D156" s="104"/>
      <c r="E156" s="104"/>
      <c r="F156" s="104"/>
    </row>
    <row r="157" spans="2:6" ht="12.75">
      <c r="B157" s="104"/>
      <c r="C157" s="104"/>
      <c r="D157" s="104"/>
      <c r="E157" s="104"/>
      <c r="F157" s="104"/>
    </row>
    <row r="158" spans="2:6" ht="12.75">
      <c r="B158" s="104"/>
      <c r="C158" s="104"/>
      <c r="D158" s="104"/>
      <c r="E158" s="104"/>
      <c r="F158" s="104"/>
    </row>
    <row r="159" spans="2:6" ht="12.75">
      <c r="B159" s="104"/>
      <c r="C159" s="104"/>
      <c r="D159" s="104"/>
      <c r="E159" s="104"/>
      <c r="F159" s="104"/>
    </row>
    <row r="160" spans="2:6" ht="12.75">
      <c r="B160" s="104"/>
      <c r="C160" s="104"/>
      <c r="D160" s="104"/>
      <c r="E160" s="104"/>
      <c r="F160" s="104"/>
    </row>
    <row r="161" spans="2:6" ht="12.75">
      <c r="B161" s="104"/>
      <c r="C161" s="104"/>
      <c r="D161" s="104"/>
      <c r="E161" s="104"/>
      <c r="F161" s="104"/>
    </row>
    <row r="162" spans="2:6" ht="12.75">
      <c r="B162" s="104"/>
      <c r="C162" s="104"/>
      <c r="D162" s="104"/>
      <c r="E162" s="104"/>
      <c r="F162" s="104"/>
    </row>
    <row r="163" spans="2:6" ht="12.75">
      <c r="B163" s="104"/>
      <c r="C163" s="104"/>
      <c r="D163" s="104"/>
      <c r="E163" s="104"/>
      <c r="F163" s="104"/>
    </row>
    <row r="164" spans="2:6" ht="12.75">
      <c r="B164" s="104"/>
      <c r="C164" s="104"/>
      <c r="D164" s="104"/>
      <c r="E164" s="104"/>
      <c r="F164" s="104"/>
    </row>
    <row r="165" spans="2:6" ht="12.75">
      <c r="B165" s="104"/>
      <c r="C165" s="104"/>
      <c r="D165" s="104"/>
      <c r="E165" s="104"/>
      <c r="F165" s="104"/>
    </row>
    <row r="166" spans="2:6" ht="12.75">
      <c r="B166" s="104"/>
      <c r="C166" s="104"/>
      <c r="D166" s="104"/>
      <c r="E166" s="104"/>
      <c r="F166" s="104"/>
    </row>
    <row r="167" spans="2:6" ht="12.75">
      <c r="B167" s="104"/>
      <c r="C167" s="104"/>
      <c r="D167" s="104"/>
      <c r="E167" s="104"/>
      <c r="F167" s="104"/>
    </row>
    <row r="168" spans="2:6" ht="12.75">
      <c r="B168" s="104"/>
      <c r="C168" s="104"/>
      <c r="D168" s="104"/>
      <c r="E168" s="104"/>
      <c r="F168" s="104"/>
    </row>
    <row r="169" spans="2:6" ht="12.75">
      <c r="B169" s="104"/>
      <c r="C169" s="104"/>
      <c r="D169" s="104"/>
      <c r="E169" s="104"/>
      <c r="F169" s="104"/>
    </row>
    <row r="170" spans="2:6" ht="12.75">
      <c r="B170" s="104"/>
      <c r="C170" s="104"/>
      <c r="D170" s="104"/>
      <c r="E170" s="104"/>
      <c r="F170" s="104"/>
    </row>
    <row r="171" spans="2:6" ht="12.75">
      <c r="B171" s="104"/>
      <c r="C171" s="104"/>
      <c r="D171" s="104"/>
      <c r="E171" s="104"/>
      <c r="F171" s="104"/>
    </row>
    <row r="172" spans="2:6" ht="12.75">
      <c r="B172" s="104"/>
      <c r="C172" s="104"/>
      <c r="D172" s="104"/>
      <c r="E172" s="104"/>
      <c r="F172" s="104"/>
    </row>
    <row r="173" spans="2:6" ht="12.75">
      <c r="B173" s="104"/>
      <c r="C173" s="104"/>
      <c r="D173" s="104"/>
      <c r="E173" s="104"/>
      <c r="F173" s="104"/>
    </row>
    <row r="174" spans="2:6" ht="12.75">
      <c r="B174" s="104"/>
      <c r="C174" s="104"/>
      <c r="D174" s="104"/>
      <c r="E174" s="104"/>
      <c r="F174" s="104"/>
    </row>
    <row r="175" spans="2:6" ht="12.75">
      <c r="B175" s="104"/>
      <c r="C175" s="104"/>
      <c r="D175" s="104"/>
      <c r="E175" s="104"/>
      <c r="F175" s="104"/>
    </row>
    <row r="176" spans="2:6" ht="12.75">
      <c r="B176" s="104"/>
      <c r="C176" s="104"/>
      <c r="D176" s="104"/>
      <c r="E176" s="104"/>
      <c r="F176" s="104"/>
    </row>
    <row r="177" spans="2:6" ht="12.75">
      <c r="B177" s="104"/>
      <c r="C177" s="104"/>
      <c r="D177" s="104"/>
      <c r="E177" s="104"/>
      <c r="F177" s="104"/>
    </row>
    <row r="178" spans="2:6" ht="12.75">
      <c r="B178" s="104"/>
      <c r="C178" s="104"/>
      <c r="D178" s="104"/>
      <c r="E178" s="104"/>
      <c r="F178" s="104"/>
    </row>
    <row r="179" spans="2:6" ht="12.75">
      <c r="B179" s="104"/>
      <c r="C179" s="104"/>
      <c r="D179" s="104"/>
      <c r="E179" s="104"/>
      <c r="F179" s="104"/>
    </row>
    <row r="180" spans="2:6" ht="12.75">
      <c r="B180" s="104"/>
      <c r="C180" s="104"/>
      <c r="D180" s="104"/>
      <c r="E180" s="104"/>
      <c r="F180" s="104"/>
    </row>
    <row r="181" spans="2:6" ht="12.75">
      <c r="B181" s="104"/>
      <c r="C181" s="104"/>
      <c r="D181" s="104"/>
      <c r="E181" s="104"/>
      <c r="F181" s="104"/>
    </row>
    <row r="182" spans="2:6" ht="12.75">
      <c r="B182" s="104"/>
      <c r="C182" s="104"/>
      <c r="D182" s="104"/>
      <c r="E182" s="104"/>
      <c r="F182" s="104"/>
    </row>
    <row r="183" spans="2:6" ht="12.75">
      <c r="B183" s="104"/>
      <c r="C183" s="104"/>
      <c r="D183" s="104"/>
      <c r="E183" s="104"/>
      <c r="F183" s="104"/>
    </row>
    <row r="184" spans="2:6" ht="12.75">
      <c r="B184" s="104"/>
      <c r="C184" s="104"/>
      <c r="D184" s="104"/>
      <c r="E184" s="104"/>
      <c r="F184" s="104"/>
    </row>
    <row r="185" spans="2:6" ht="12.75">
      <c r="B185" s="104"/>
      <c r="C185" s="104"/>
      <c r="D185" s="104"/>
      <c r="E185" s="104"/>
      <c r="F185" s="104"/>
    </row>
    <row r="186" spans="2:6" ht="12.75">
      <c r="B186" s="104"/>
      <c r="C186" s="104"/>
      <c r="D186" s="104"/>
      <c r="E186" s="104"/>
      <c r="F186" s="104"/>
    </row>
    <row r="187" spans="2:6" ht="12.75">
      <c r="B187" s="104"/>
      <c r="C187" s="104"/>
      <c r="D187" s="104"/>
      <c r="E187" s="104"/>
      <c r="F187" s="104"/>
    </row>
    <row r="188" spans="2:6" ht="12.75">
      <c r="B188" s="104"/>
      <c r="C188" s="104"/>
      <c r="D188" s="104"/>
      <c r="E188" s="104"/>
      <c r="F188" s="104"/>
    </row>
    <row r="189" spans="2:6" ht="12.75">
      <c r="B189" s="104"/>
      <c r="C189" s="104"/>
      <c r="D189" s="104"/>
      <c r="E189" s="104"/>
      <c r="F189" s="104"/>
    </row>
    <row r="190" spans="2:6" ht="12.75">
      <c r="B190" s="104"/>
      <c r="C190" s="104"/>
      <c r="D190" s="104"/>
      <c r="E190" s="104"/>
      <c r="F190" s="104"/>
    </row>
    <row r="191" spans="2:6" ht="12.75">
      <c r="B191" s="104"/>
      <c r="C191" s="104"/>
      <c r="D191" s="104"/>
      <c r="E191" s="104"/>
      <c r="F191" s="104"/>
    </row>
    <row r="192" spans="2:6" ht="12.75">
      <c r="B192" s="104"/>
      <c r="C192" s="104"/>
      <c r="D192" s="104"/>
      <c r="E192" s="104"/>
      <c r="F192" s="104"/>
    </row>
    <row r="193" spans="2:6" ht="12.75">
      <c r="B193" s="104"/>
      <c r="C193" s="104"/>
      <c r="D193" s="104"/>
      <c r="E193" s="104"/>
      <c r="F193" s="104"/>
    </row>
    <row r="194" spans="2:6" ht="12.75">
      <c r="B194" s="104"/>
      <c r="C194" s="104"/>
      <c r="D194" s="104"/>
      <c r="E194" s="104"/>
      <c r="F194" s="104"/>
    </row>
    <row r="195" spans="2:6" ht="12.75">
      <c r="B195" s="104"/>
      <c r="C195" s="104"/>
      <c r="D195" s="104"/>
      <c r="E195" s="104"/>
      <c r="F195" s="104"/>
    </row>
    <row r="196" spans="2:6" ht="12.75">
      <c r="B196" s="104"/>
      <c r="C196" s="104"/>
      <c r="D196" s="104"/>
      <c r="E196" s="104"/>
      <c r="F196" s="104"/>
    </row>
    <row r="197" spans="2:6" ht="12.75">
      <c r="B197" s="104"/>
      <c r="C197" s="104"/>
      <c r="D197" s="104"/>
      <c r="E197" s="104"/>
      <c r="F197" s="104"/>
    </row>
    <row r="198" spans="2:6" ht="12.75">
      <c r="B198" s="104"/>
      <c r="C198" s="104"/>
      <c r="D198" s="104"/>
      <c r="E198" s="104"/>
      <c r="F198" s="104"/>
    </row>
    <row r="199" spans="2:6" ht="12.75">
      <c r="B199" s="104"/>
      <c r="C199" s="104"/>
      <c r="D199" s="104"/>
      <c r="E199" s="104"/>
      <c r="F199" s="104"/>
    </row>
    <row r="200" spans="2:6" ht="12.75">
      <c r="B200" s="104"/>
      <c r="C200" s="104"/>
      <c r="D200" s="104"/>
      <c r="E200" s="104"/>
      <c r="F200" s="104"/>
    </row>
    <row r="201" spans="2:6" ht="12.75">
      <c r="B201" s="104"/>
      <c r="C201" s="104"/>
      <c r="D201" s="104"/>
      <c r="E201" s="104"/>
      <c r="F201" s="104"/>
    </row>
    <row r="202" spans="2:6" ht="12.75">
      <c r="B202" s="104"/>
      <c r="C202" s="104"/>
      <c r="D202" s="104"/>
      <c r="E202" s="104"/>
      <c r="F202" s="104"/>
    </row>
    <row r="203" spans="2:6" ht="12.75">
      <c r="B203" s="104"/>
      <c r="C203" s="104"/>
      <c r="D203" s="104"/>
      <c r="E203" s="104"/>
      <c r="F203" s="104"/>
    </row>
    <row r="204" spans="2:6" ht="12.75">
      <c r="B204" s="104"/>
      <c r="C204" s="104"/>
      <c r="D204" s="104"/>
      <c r="E204" s="104"/>
      <c r="F204" s="104"/>
    </row>
    <row r="205" spans="2:6" ht="12.75">
      <c r="B205" s="104"/>
      <c r="C205" s="104"/>
      <c r="D205" s="104"/>
      <c r="E205" s="104"/>
      <c r="F205" s="104"/>
    </row>
    <row r="206" spans="2:6" ht="12.75">
      <c r="B206" s="104"/>
      <c r="C206" s="104"/>
      <c r="D206" s="104"/>
      <c r="E206" s="104"/>
      <c r="F206" s="104"/>
    </row>
    <row r="207" spans="2:6" ht="12.75">
      <c r="B207" s="104"/>
      <c r="C207" s="104"/>
      <c r="D207" s="104"/>
      <c r="E207" s="104"/>
      <c r="F207" s="104"/>
    </row>
    <row r="208" spans="2:6" ht="12.75">
      <c r="B208" s="104"/>
      <c r="C208" s="104"/>
      <c r="D208" s="104"/>
      <c r="E208" s="104"/>
      <c r="F208" s="104"/>
    </row>
    <row r="209" spans="2:6" ht="12.75">
      <c r="B209" s="104"/>
      <c r="C209" s="104"/>
      <c r="D209" s="104"/>
      <c r="E209" s="104"/>
      <c r="F209" s="104"/>
    </row>
    <row r="210" spans="2:6" ht="12.75">
      <c r="B210" s="104"/>
      <c r="C210" s="104"/>
      <c r="D210" s="104"/>
      <c r="E210" s="104"/>
      <c r="F210" s="104"/>
    </row>
    <row r="211" spans="2:6" ht="12.75">
      <c r="B211" s="104"/>
      <c r="C211" s="104"/>
      <c r="D211" s="104"/>
      <c r="E211" s="104"/>
      <c r="F211" s="104"/>
    </row>
    <row r="212" spans="2:6" ht="12.75">
      <c r="B212" s="104"/>
      <c r="C212" s="104"/>
      <c r="D212" s="104"/>
      <c r="E212" s="104"/>
      <c r="F212" s="104"/>
    </row>
    <row r="213" spans="2:6" ht="12.75">
      <c r="B213" s="104"/>
      <c r="C213" s="104"/>
      <c r="D213" s="104"/>
      <c r="E213" s="104"/>
      <c r="F213" s="104"/>
    </row>
    <row r="214" spans="2:6" ht="12.75">
      <c r="B214" s="104"/>
      <c r="C214" s="104"/>
      <c r="D214" s="104"/>
      <c r="E214" s="104"/>
      <c r="F214" s="104"/>
    </row>
    <row r="215" spans="2:6" ht="12.75">
      <c r="B215" s="104"/>
      <c r="C215" s="104"/>
      <c r="D215" s="104"/>
      <c r="E215" s="104"/>
      <c r="F215" s="104"/>
    </row>
    <row r="216" spans="2:6" ht="12.75">
      <c r="B216" s="104"/>
      <c r="C216" s="104"/>
      <c r="D216" s="104"/>
      <c r="E216" s="104"/>
      <c r="F216" s="104"/>
    </row>
    <row r="217" spans="2:6" ht="12.75">
      <c r="B217" s="104"/>
      <c r="C217" s="104"/>
      <c r="D217" s="104"/>
      <c r="E217" s="104"/>
      <c r="F217" s="104"/>
    </row>
    <row r="218" spans="2:6" ht="12.75">
      <c r="B218" s="104"/>
      <c r="C218" s="104"/>
      <c r="D218" s="104"/>
      <c r="E218" s="104"/>
      <c r="F218" s="104"/>
    </row>
    <row r="219" spans="2:6" ht="12.75">
      <c r="B219" s="104"/>
      <c r="C219" s="104"/>
      <c r="D219" s="104"/>
      <c r="E219" s="104"/>
      <c r="F219" s="104"/>
    </row>
    <row r="220" spans="2:6" ht="12.75">
      <c r="B220" s="104"/>
      <c r="C220" s="104"/>
      <c r="D220" s="104"/>
      <c r="E220" s="104"/>
      <c r="F220" s="104"/>
    </row>
    <row r="221" spans="2:6" ht="12.75">
      <c r="B221" s="104"/>
      <c r="C221" s="104"/>
      <c r="D221" s="104"/>
      <c r="E221" s="104"/>
      <c r="F221" s="104"/>
    </row>
    <row r="222" spans="2:6" ht="12.75">
      <c r="B222" s="104"/>
      <c r="C222" s="104"/>
      <c r="D222" s="104"/>
      <c r="E222" s="104"/>
      <c r="F222" s="104"/>
    </row>
    <row r="223" spans="2:6" ht="12.75">
      <c r="B223" s="104"/>
      <c r="C223" s="104"/>
      <c r="D223" s="104"/>
      <c r="E223" s="104"/>
      <c r="F223" s="104"/>
    </row>
    <row r="224" spans="2:6" ht="12.75">
      <c r="B224" s="104"/>
      <c r="C224" s="104"/>
      <c r="D224" s="104"/>
      <c r="E224" s="104"/>
      <c r="F224" s="104"/>
    </row>
    <row r="225" spans="2:6" ht="12.75">
      <c r="B225" s="104"/>
      <c r="C225" s="104"/>
      <c r="D225" s="104"/>
      <c r="E225" s="104"/>
      <c r="F225" s="104"/>
    </row>
    <row r="226" spans="2:6" ht="12.75">
      <c r="B226" s="104"/>
      <c r="C226" s="104"/>
      <c r="D226" s="104"/>
      <c r="E226" s="104"/>
      <c r="F226" s="104"/>
    </row>
    <row r="227" spans="2:6" ht="12.75">
      <c r="B227" s="104"/>
      <c r="C227" s="104"/>
      <c r="D227" s="104"/>
      <c r="E227" s="104"/>
      <c r="F227" s="104"/>
    </row>
    <row r="228" spans="2:6" ht="12.75">
      <c r="B228" s="104"/>
      <c r="C228" s="104"/>
      <c r="D228" s="104"/>
      <c r="E228" s="104"/>
      <c r="F228" s="104"/>
    </row>
    <row r="229" spans="2:6" ht="12.75">
      <c r="B229" s="104"/>
      <c r="C229" s="104"/>
      <c r="D229" s="104"/>
      <c r="E229" s="104"/>
      <c r="F229" s="104"/>
    </row>
    <row r="230" spans="2:6" ht="12.75">
      <c r="B230" s="104"/>
      <c r="C230" s="104"/>
      <c r="D230" s="104"/>
      <c r="E230" s="104"/>
      <c r="F230" s="104"/>
    </row>
    <row r="231" spans="2:6" ht="12.75">
      <c r="B231" s="104"/>
      <c r="C231" s="104"/>
      <c r="D231" s="104"/>
      <c r="E231" s="104"/>
      <c r="F231" s="104"/>
    </row>
    <row r="232" spans="2:6" ht="12.75">
      <c r="B232" s="104"/>
      <c r="C232" s="104"/>
      <c r="D232" s="104"/>
      <c r="E232" s="104"/>
      <c r="F232" s="104"/>
    </row>
    <row r="233" spans="2:6" ht="12.75">
      <c r="B233" s="104"/>
      <c r="C233" s="104"/>
      <c r="D233" s="104"/>
      <c r="E233" s="104"/>
      <c r="F233" s="104"/>
    </row>
    <row r="234" spans="2:6" ht="12.75">
      <c r="B234" s="104"/>
      <c r="C234" s="104"/>
      <c r="D234" s="104"/>
      <c r="E234" s="104"/>
      <c r="F234" s="104"/>
    </row>
    <row r="235" spans="2:6" ht="12.75">
      <c r="B235" s="104"/>
      <c r="C235" s="104"/>
      <c r="D235" s="104"/>
      <c r="E235" s="104"/>
      <c r="F235" s="104"/>
    </row>
    <row r="236" spans="2:6" ht="12.75">
      <c r="B236" s="104"/>
      <c r="C236" s="104"/>
      <c r="D236" s="104"/>
      <c r="E236" s="104"/>
      <c r="F236" s="104"/>
    </row>
    <row r="237" spans="2:6" ht="12.75">
      <c r="B237" s="104"/>
      <c r="C237" s="104"/>
      <c r="D237" s="104"/>
      <c r="E237" s="104"/>
      <c r="F237" s="104"/>
    </row>
    <row r="238" spans="2:6" ht="12.75">
      <c r="B238" s="104"/>
      <c r="C238" s="104"/>
      <c r="D238" s="104"/>
      <c r="E238" s="104"/>
      <c r="F238" s="104"/>
    </row>
    <row r="239" spans="2:6" ht="12.75">
      <c r="B239" s="104"/>
      <c r="C239" s="104"/>
      <c r="D239" s="104"/>
      <c r="E239" s="104"/>
      <c r="F239" s="104"/>
    </row>
    <row r="240" spans="2:6" ht="12.75">
      <c r="B240" s="104"/>
      <c r="C240" s="104"/>
      <c r="D240" s="104"/>
      <c r="E240" s="104"/>
      <c r="F240" s="104"/>
    </row>
    <row r="241" spans="2:6" ht="12.75">
      <c r="B241" s="104"/>
      <c r="C241" s="104"/>
      <c r="D241" s="104"/>
      <c r="E241" s="104"/>
      <c r="F241" s="104"/>
    </row>
    <row r="242" spans="2:6" ht="12.75">
      <c r="B242" s="104"/>
      <c r="C242" s="104"/>
      <c r="D242" s="104"/>
      <c r="E242" s="104"/>
      <c r="F242" s="104"/>
    </row>
    <row r="243" spans="2:6" ht="12.75">
      <c r="B243" s="104"/>
      <c r="C243" s="104"/>
      <c r="D243" s="104"/>
      <c r="E243" s="104"/>
      <c r="F243" s="104"/>
    </row>
    <row r="244" spans="2:6" ht="12.75">
      <c r="B244" s="104"/>
      <c r="C244" s="104"/>
      <c r="D244" s="104"/>
      <c r="E244" s="104"/>
      <c r="F244" s="104"/>
    </row>
    <row r="245" spans="2:6" ht="12.75">
      <c r="B245" s="104"/>
      <c r="C245" s="104"/>
      <c r="D245" s="104"/>
      <c r="E245" s="104"/>
      <c r="F245" s="104"/>
    </row>
    <row r="246" spans="2:6" ht="12.75">
      <c r="B246" s="104"/>
      <c r="C246" s="104"/>
      <c r="D246" s="104"/>
      <c r="E246" s="104"/>
      <c r="F246" s="104"/>
    </row>
    <row r="247" spans="2:6" ht="12.75">
      <c r="B247" s="104"/>
      <c r="C247" s="104"/>
      <c r="D247" s="104"/>
      <c r="E247" s="104"/>
      <c r="F247" s="104"/>
    </row>
    <row r="248" spans="2:6" ht="12.75">
      <c r="B248" s="104"/>
      <c r="C248" s="104"/>
      <c r="D248" s="104"/>
      <c r="E248" s="104"/>
      <c r="F248" s="104"/>
    </row>
    <row r="249" spans="2:6" ht="12.75">
      <c r="B249" s="104"/>
      <c r="C249" s="104"/>
      <c r="D249" s="104"/>
      <c r="E249" s="104"/>
      <c r="F249" s="104"/>
    </row>
    <row r="250" spans="2:6" ht="12.75">
      <c r="B250" s="104"/>
      <c r="C250" s="104"/>
      <c r="D250" s="104"/>
      <c r="E250" s="104"/>
      <c r="F250" s="104"/>
    </row>
    <row r="251" spans="2:6" ht="12.75">
      <c r="B251" s="104"/>
      <c r="C251" s="104"/>
      <c r="D251" s="104"/>
      <c r="E251" s="104"/>
      <c r="F251" s="104"/>
    </row>
    <row r="252" spans="2:6" ht="12.75">
      <c r="B252" s="104"/>
      <c r="C252" s="104"/>
      <c r="D252" s="104"/>
      <c r="E252" s="104"/>
      <c r="F252" s="104"/>
    </row>
    <row r="253" spans="2:6" ht="12.75">
      <c r="B253" s="104"/>
      <c r="C253" s="104"/>
      <c r="D253" s="104"/>
      <c r="E253" s="104"/>
      <c r="F253" s="104"/>
    </row>
    <row r="254" spans="2:6" ht="12.75">
      <c r="B254" s="104"/>
      <c r="C254" s="104"/>
      <c r="D254" s="104"/>
      <c r="E254" s="104"/>
      <c r="F254" s="104"/>
    </row>
    <row r="255" spans="2:6" ht="12.75">
      <c r="B255" s="104"/>
      <c r="C255" s="104"/>
      <c r="D255" s="104"/>
      <c r="E255" s="104"/>
      <c r="F255" s="104"/>
    </row>
    <row r="256" spans="2:6" ht="12.75">
      <c r="B256" s="104"/>
      <c r="C256" s="104"/>
      <c r="D256" s="104"/>
      <c r="E256" s="104"/>
      <c r="F256" s="104"/>
    </row>
    <row r="257" spans="2:6" ht="12.75">
      <c r="B257" s="104"/>
      <c r="C257" s="104"/>
      <c r="D257" s="104"/>
      <c r="E257" s="104"/>
      <c r="F257" s="104"/>
    </row>
    <row r="258" spans="2:6" ht="12.75">
      <c r="B258" s="104"/>
      <c r="C258" s="104"/>
      <c r="D258" s="104"/>
      <c r="E258" s="104"/>
      <c r="F258" s="104"/>
    </row>
    <row r="259" spans="2:6" ht="12.75">
      <c r="B259" s="104"/>
      <c r="C259" s="104"/>
      <c r="D259" s="104"/>
      <c r="E259" s="104"/>
      <c r="F259" s="104"/>
    </row>
    <row r="260" spans="2:6" ht="12.75">
      <c r="B260" s="104"/>
      <c r="C260" s="104"/>
      <c r="D260" s="104"/>
      <c r="E260" s="104"/>
      <c r="F260" s="104"/>
    </row>
    <row r="261" spans="2:6" ht="12.75">
      <c r="B261" s="104"/>
      <c r="C261" s="104"/>
      <c r="D261" s="104"/>
      <c r="E261" s="104"/>
      <c r="F261" s="104"/>
    </row>
    <row r="262" spans="2:6" ht="12.75">
      <c r="B262" s="104"/>
      <c r="C262" s="104"/>
      <c r="D262" s="104"/>
      <c r="E262" s="104"/>
      <c r="F262" s="104"/>
    </row>
    <row r="263" spans="2:6" ht="12.75">
      <c r="B263" s="104"/>
      <c r="C263" s="104"/>
      <c r="D263" s="104"/>
      <c r="E263" s="104"/>
      <c r="F263" s="104"/>
    </row>
    <row r="264" spans="2:6" ht="12.75">
      <c r="B264" s="104"/>
      <c r="C264" s="104"/>
      <c r="D264" s="104"/>
      <c r="E264" s="104"/>
      <c r="F264" s="104"/>
    </row>
    <row r="265" spans="2:6" ht="12.75">
      <c r="B265" s="104"/>
      <c r="C265" s="104"/>
      <c r="D265" s="104"/>
      <c r="E265" s="104"/>
      <c r="F265" s="104"/>
    </row>
    <row r="266" spans="2:6" ht="12.75">
      <c r="B266" s="104"/>
      <c r="C266" s="104"/>
      <c r="D266" s="104"/>
      <c r="E266" s="104"/>
      <c r="F266" s="104"/>
    </row>
    <row r="267" spans="2:6" ht="12.75">
      <c r="B267" s="104"/>
      <c r="C267" s="104"/>
      <c r="D267" s="104"/>
      <c r="E267" s="104"/>
      <c r="F267" s="104"/>
    </row>
    <row r="268" spans="2:6" ht="12.75">
      <c r="B268" s="104"/>
      <c r="C268" s="104"/>
      <c r="D268" s="104"/>
      <c r="E268" s="104"/>
      <c r="F268" s="104"/>
    </row>
    <row r="269" spans="2:6" ht="12.75">
      <c r="B269" s="104"/>
      <c r="C269" s="104"/>
      <c r="D269" s="104"/>
      <c r="E269" s="104"/>
      <c r="F269" s="104"/>
    </row>
    <row r="270" spans="2:6" ht="12.75">
      <c r="B270" s="104"/>
      <c r="C270" s="104"/>
      <c r="D270" s="104"/>
      <c r="E270" s="104"/>
      <c r="F270" s="104"/>
    </row>
    <row r="271" spans="2:6" ht="12.75">
      <c r="B271" s="104"/>
      <c r="C271" s="104"/>
      <c r="D271" s="104"/>
      <c r="E271" s="104"/>
      <c r="F271" s="104"/>
    </row>
    <row r="272" spans="2:6" ht="12.75">
      <c r="B272" s="104"/>
      <c r="C272" s="104"/>
      <c r="D272" s="104"/>
      <c r="E272" s="104"/>
      <c r="F272" s="104"/>
    </row>
    <row r="273" spans="2:6" ht="12.75">
      <c r="B273" s="104"/>
      <c r="C273" s="104"/>
      <c r="D273" s="104"/>
      <c r="E273" s="104"/>
      <c r="F273" s="104"/>
    </row>
    <row r="274" spans="2:6" ht="12.75">
      <c r="B274" s="104"/>
      <c r="C274" s="104"/>
      <c r="D274" s="104"/>
      <c r="E274" s="104"/>
      <c r="F274" s="104"/>
    </row>
    <row r="275" spans="2:6" ht="12.75">
      <c r="B275" s="104"/>
      <c r="C275" s="104"/>
      <c r="D275" s="104"/>
      <c r="E275" s="104"/>
      <c r="F275" s="104"/>
    </row>
    <row r="276" spans="2:6" ht="12.75">
      <c r="B276" s="104"/>
      <c r="C276" s="104"/>
      <c r="D276" s="104"/>
      <c r="E276" s="104"/>
      <c r="F276" s="104"/>
    </row>
    <row r="277" spans="2:6" ht="12.75">
      <c r="B277" s="104"/>
      <c r="C277" s="104"/>
      <c r="D277" s="104"/>
      <c r="E277" s="104"/>
      <c r="F277" s="104"/>
    </row>
    <row r="278" spans="2:6" ht="12.75">
      <c r="B278" s="104"/>
      <c r="C278" s="104"/>
      <c r="D278" s="104"/>
      <c r="E278" s="104"/>
      <c r="F278" s="104"/>
    </row>
    <row r="279" spans="2:6" ht="12.75">
      <c r="B279" s="104"/>
      <c r="C279" s="104"/>
      <c r="D279" s="104"/>
      <c r="E279" s="104"/>
      <c r="F279" s="104"/>
    </row>
    <row r="280" spans="2:6" ht="12.75">
      <c r="B280" s="104"/>
      <c r="C280" s="104"/>
      <c r="D280" s="104"/>
      <c r="E280" s="104"/>
      <c r="F280" s="104"/>
    </row>
    <row r="281" spans="2:6" ht="12.75">
      <c r="B281" s="104"/>
      <c r="C281" s="104"/>
      <c r="D281" s="104"/>
      <c r="E281" s="104"/>
      <c r="F281" s="104"/>
    </row>
    <row r="282" spans="2:6" ht="12.75">
      <c r="B282" s="104"/>
      <c r="C282" s="104"/>
      <c r="D282" s="104"/>
      <c r="E282" s="104"/>
      <c r="F282" s="104"/>
    </row>
    <row r="283" spans="2:6" ht="12.75">
      <c r="B283" s="104"/>
      <c r="C283" s="104"/>
      <c r="D283" s="104"/>
      <c r="E283" s="104"/>
      <c r="F283" s="104"/>
    </row>
    <row r="284" spans="2:6" ht="12.75">
      <c r="B284" s="104"/>
      <c r="C284" s="104"/>
      <c r="D284" s="104"/>
      <c r="E284" s="104"/>
      <c r="F284" s="104"/>
    </row>
    <row r="285" spans="2:6" ht="12.75">
      <c r="B285" s="104"/>
      <c r="C285" s="104"/>
      <c r="D285" s="104"/>
      <c r="E285" s="104"/>
      <c r="F285" s="104"/>
    </row>
    <row r="286" spans="2:6" ht="12.75">
      <c r="B286" s="104"/>
      <c r="C286" s="104"/>
      <c r="D286" s="104"/>
      <c r="E286" s="104"/>
      <c r="F286" s="104"/>
    </row>
    <row r="287" spans="2:6" ht="12.75">
      <c r="B287" s="104"/>
      <c r="C287" s="104"/>
      <c r="D287" s="104"/>
      <c r="E287" s="104"/>
      <c r="F287" s="104"/>
    </row>
    <row r="288" spans="2:6" ht="12.75">
      <c r="B288" s="104"/>
      <c r="C288" s="104"/>
      <c r="D288" s="104"/>
      <c r="E288" s="104"/>
      <c r="F288" s="104"/>
    </row>
    <row r="289" spans="2:6" ht="12.75">
      <c r="B289" s="104"/>
      <c r="C289" s="104"/>
      <c r="D289" s="104"/>
      <c r="E289" s="104"/>
      <c r="F289" s="104"/>
    </row>
    <row r="290" spans="2:6" ht="12.75">
      <c r="B290" s="104"/>
      <c r="C290" s="104"/>
      <c r="D290" s="104"/>
      <c r="E290" s="104"/>
      <c r="F290" s="104"/>
    </row>
    <row r="291" spans="2:6" ht="12.75">
      <c r="B291" s="104"/>
      <c r="C291" s="104"/>
      <c r="D291" s="104"/>
      <c r="E291" s="104"/>
      <c r="F291" s="104"/>
    </row>
    <row r="292" spans="2:6" ht="12.75">
      <c r="B292" s="104"/>
      <c r="C292" s="104"/>
      <c r="D292" s="104"/>
      <c r="E292" s="104"/>
      <c r="F292" s="104"/>
    </row>
    <row r="293" spans="2:6" ht="12.75">
      <c r="B293" s="104"/>
      <c r="C293" s="104"/>
      <c r="D293" s="104"/>
      <c r="E293" s="104"/>
      <c r="F293" s="104"/>
    </row>
    <row r="294" spans="2:6" ht="12.75">
      <c r="B294" s="104"/>
      <c r="C294" s="104"/>
      <c r="D294" s="104"/>
      <c r="E294" s="104"/>
      <c r="F294" s="104"/>
    </row>
    <row r="295" spans="2:6" ht="12.75">
      <c r="B295" s="104"/>
      <c r="C295" s="104"/>
      <c r="D295" s="104"/>
      <c r="E295" s="104"/>
      <c r="F295" s="104"/>
    </row>
    <row r="296" spans="2:6" ht="12.75">
      <c r="B296" s="104"/>
      <c r="C296" s="104"/>
      <c r="D296" s="104"/>
      <c r="E296" s="104"/>
      <c r="F296" s="104"/>
    </row>
    <row r="297" spans="2:6" ht="12.75">
      <c r="B297" s="104"/>
      <c r="C297" s="104"/>
      <c r="D297" s="104"/>
      <c r="E297" s="104"/>
      <c r="F297" s="104"/>
    </row>
    <row r="298" spans="2:6" ht="12.75">
      <c r="B298" s="104"/>
      <c r="C298" s="104"/>
      <c r="D298" s="104"/>
      <c r="E298" s="104"/>
      <c r="F298" s="104"/>
    </row>
    <row r="299" spans="2:6" ht="12.75">
      <c r="B299" s="104"/>
      <c r="C299" s="104"/>
      <c r="D299" s="104"/>
      <c r="E299" s="104"/>
      <c r="F299" s="104"/>
    </row>
    <row r="300" spans="2:6" ht="12.75">
      <c r="B300" s="104"/>
      <c r="C300" s="104"/>
      <c r="D300" s="104"/>
      <c r="E300" s="104"/>
      <c r="F300" s="104"/>
    </row>
    <row r="301" spans="2:6" ht="12.75">
      <c r="B301" s="104"/>
      <c r="C301" s="104"/>
      <c r="D301" s="104"/>
      <c r="E301" s="104"/>
      <c r="F301" s="104"/>
    </row>
    <row r="302" spans="2:6" ht="12.75">
      <c r="B302" s="104"/>
      <c r="C302" s="104"/>
      <c r="D302" s="104"/>
      <c r="E302" s="104"/>
      <c r="F302" s="104"/>
    </row>
    <row r="303" spans="2:6" ht="12.75">
      <c r="B303" s="104"/>
      <c r="C303" s="104"/>
      <c r="D303" s="104"/>
      <c r="E303" s="104"/>
      <c r="F303" s="104"/>
    </row>
    <row r="304" spans="2:6" ht="12.75">
      <c r="B304" s="104"/>
      <c r="C304" s="104"/>
      <c r="D304" s="104"/>
      <c r="E304" s="104"/>
      <c r="F304" s="104"/>
    </row>
    <row r="305" spans="2:6" ht="12.75">
      <c r="B305" s="104"/>
      <c r="C305" s="104"/>
      <c r="D305" s="104"/>
      <c r="E305" s="104"/>
      <c r="F305" s="104"/>
    </row>
    <row r="306" spans="2:6" ht="12.75">
      <c r="B306" s="104"/>
      <c r="C306" s="104"/>
      <c r="D306" s="104"/>
      <c r="E306" s="104"/>
      <c r="F306" s="104"/>
    </row>
    <row r="307" spans="2:6" ht="12.75">
      <c r="B307" s="104"/>
      <c r="C307" s="104"/>
      <c r="D307" s="104"/>
      <c r="E307" s="104"/>
      <c r="F307" s="104"/>
    </row>
    <row r="308" spans="2:6" ht="12.75">
      <c r="B308" s="104"/>
      <c r="C308" s="104"/>
      <c r="D308" s="104"/>
      <c r="E308" s="104"/>
      <c r="F308" s="104"/>
    </row>
    <row r="309" spans="2:6" ht="12.75">
      <c r="B309" s="104"/>
      <c r="C309" s="104"/>
      <c r="D309" s="104"/>
      <c r="E309" s="104"/>
      <c r="F309" s="104"/>
    </row>
    <row r="310" spans="2:6" ht="12.75">
      <c r="B310" s="104"/>
      <c r="C310" s="104"/>
      <c r="D310" s="104"/>
      <c r="E310" s="104"/>
      <c r="F310" s="104"/>
    </row>
    <row r="311" spans="2:6" ht="12.75">
      <c r="B311" s="104"/>
      <c r="C311" s="104"/>
      <c r="D311" s="104"/>
      <c r="E311" s="104"/>
      <c r="F311" s="104"/>
    </row>
    <row r="312" spans="2:6" ht="12.75">
      <c r="B312" s="104"/>
      <c r="C312" s="104"/>
      <c r="D312" s="104"/>
      <c r="E312" s="104"/>
      <c r="F312" s="104"/>
    </row>
    <row r="313" spans="2:6" ht="12.75">
      <c r="B313" s="104"/>
      <c r="C313" s="104"/>
      <c r="D313" s="104"/>
      <c r="E313" s="104"/>
      <c r="F313" s="104"/>
    </row>
    <row r="314" spans="2:6" ht="12.75">
      <c r="B314" s="104"/>
      <c r="C314" s="104"/>
      <c r="D314" s="104"/>
      <c r="E314" s="104"/>
      <c r="F314" s="104"/>
    </row>
    <row r="315" spans="2:6" ht="12.75">
      <c r="B315" s="104"/>
      <c r="C315" s="104"/>
      <c r="D315" s="104"/>
      <c r="E315" s="104"/>
      <c r="F315" s="104"/>
    </row>
    <row r="316" spans="2:6" ht="12.75">
      <c r="B316" s="104"/>
      <c r="C316" s="104"/>
      <c r="D316" s="104"/>
      <c r="E316" s="104"/>
      <c r="F316" s="104"/>
    </row>
    <row r="317" spans="2:6" ht="12.75">
      <c r="B317" s="104"/>
      <c r="C317" s="104"/>
      <c r="D317" s="104"/>
      <c r="E317" s="104"/>
      <c r="F317" s="104"/>
    </row>
    <row r="318" spans="2:6" ht="12.75">
      <c r="B318" s="104"/>
      <c r="C318" s="104"/>
      <c r="D318" s="104"/>
      <c r="E318" s="104"/>
      <c r="F318" s="104"/>
    </row>
    <row r="319" spans="2:6" ht="12.75">
      <c r="B319" s="104"/>
      <c r="C319" s="104"/>
      <c r="D319" s="104"/>
      <c r="E319" s="104"/>
      <c r="F319" s="104"/>
    </row>
    <row r="320" spans="2:6" ht="12.75">
      <c r="B320" s="104"/>
      <c r="C320" s="104"/>
      <c r="D320" s="104"/>
      <c r="E320" s="104"/>
      <c r="F320" s="104"/>
    </row>
    <row r="321" spans="2:6" ht="12.75">
      <c r="B321" s="104"/>
      <c r="C321" s="104"/>
      <c r="D321" s="104"/>
      <c r="E321" s="104"/>
      <c r="F321" s="104"/>
    </row>
    <row r="322" spans="2:6" ht="12.75">
      <c r="B322" s="104"/>
      <c r="C322" s="104"/>
      <c r="D322" s="104"/>
      <c r="E322" s="104"/>
      <c r="F322" s="104"/>
    </row>
    <row r="323" spans="2:6" ht="12.75">
      <c r="B323" s="104"/>
      <c r="C323" s="104"/>
      <c r="D323" s="104"/>
      <c r="E323" s="104"/>
      <c r="F323" s="104"/>
    </row>
    <row r="324" spans="2:6" ht="12.75">
      <c r="B324" s="104"/>
      <c r="C324" s="104"/>
      <c r="D324" s="104"/>
      <c r="E324" s="104"/>
      <c r="F324" s="104"/>
    </row>
    <row r="325" spans="2:6" ht="12.75">
      <c r="B325" s="104"/>
      <c r="C325" s="104"/>
      <c r="D325" s="104"/>
      <c r="E325" s="104"/>
      <c r="F325" s="104"/>
    </row>
    <row r="326" spans="2:6" ht="12.75">
      <c r="B326" s="104"/>
      <c r="C326" s="104"/>
      <c r="D326" s="104"/>
      <c r="E326" s="104"/>
      <c r="F326" s="104"/>
    </row>
    <row r="327" spans="2:6" ht="12.75">
      <c r="B327" s="104"/>
      <c r="C327" s="104"/>
      <c r="D327" s="104"/>
      <c r="E327" s="104"/>
      <c r="F327" s="104"/>
    </row>
    <row r="328" spans="2:6" ht="12.75">
      <c r="B328" s="104"/>
      <c r="C328" s="104"/>
      <c r="D328" s="104"/>
      <c r="E328" s="104"/>
      <c r="F328" s="104"/>
    </row>
    <row r="329" spans="2:6" ht="12.75">
      <c r="B329" s="104"/>
      <c r="C329" s="104"/>
      <c r="D329" s="104"/>
      <c r="E329" s="104"/>
      <c r="F329" s="104"/>
    </row>
    <row r="330" spans="2:6" ht="12.75">
      <c r="B330" s="104"/>
      <c r="C330" s="104"/>
      <c r="D330" s="104"/>
      <c r="E330" s="104"/>
      <c r="F330" s="104"/>
    </row>
    <row r="331" spans="2:6" ht="12.75">
      <c r="B331" s="104"/>
      <c r="C331" s="104"/>
      <c r="D331" s="104"/>
      <c r="E331" s="104"/>
      <c r="F331" s="104"/>
    </row>
    <row r="332" spans="2:6" ht="12.75">
      <c r="B332" s="104"/>
      <c r="C332" s="104"/>
      <c r="D332" s="104"/>
      <c r="E332" s="104"/>
      <c r="F332" s="104"/>
    </row>
    <row r="333" spans="2:6" ht="12.75">
      <c r="B333" s="104"/>
      <c r="C333" s="104"/>
      <c r="D333" s="104"/>
      <c r="E333" s="104"/>
      <c r="F333" s="104"/>
    </row>
    <row r="334" spans="2:6" ht="12.75">
      <c r="B334" s="104"/>
      <c r="C334" s="104"/>
      <c r="D334" s="104"/>
      <c r="E334" s="104"/>
      <c r="F334" s="104"/>
    </row>
    <row r="335" spans="2:6" ht="12.75">
      <c r="B335" s="104"/>
      <c r="C335" s="104"/>
      <c r="D335" s="104"/>
      <c r="E335" s="104"/>
      <c r="F335" s="104"/>
    </row>
    <row r="336" spans="2:6" ht="12.75">
      <c r="B336" s="104"/>
      <c r="C336" s="104"/>
      <c r="D336" s="104"/>
      <c r="E336" s="104"/>
      <c r="F336" s="104"/>
    </row>
    <row r="337" spans="2:6" ht="12.75">
      <c r="B337" s="104"/>
      <c r="C337" s="104"/>
      <c r="D337" s="104"/>
      <c r="E337" s="104"/>
      <c r="F337" s="104"/>
    </row>
    <row r="338" spans="2:6" ht="12.75">
      <c r="B338" s="104"/>
      <c r="C338" s="104"/>
      <c r="D338" s="104"/>
      <c r="E338" s="104"/>
      <c r="F338" s="104"/>
    </row>
    <row r="339" spans="2:6" ht="12.75">
      <c r="B339" s="104"/>
      <c r="C339" s="104"/>
      <c r="D339" s="104"/>
      <c r="E339" s="104"/>
      <c r="F339" s="104"/>
    </row>
    <row r="340" spans="2:6" ht="12.75">
      <c r="B340" s="104"/>
      <c r="C340" s="104"/>
      <c r="D340" s="104"/>
      <c r="E340" s="104"/>
      <c r="F340" s="104"/>
    </row>
    <row r="341" spans="2:6" ht="12.75">
      <c r="B341" s="104"/>
      <c r="C341" s="104"/>
      <c r="D341" s="104"/>
      <c r="E341" s="104"/>
      <c r="F341" s="104"/>
    </row>
    <row r="342" spans="2:6" ht="12.75">
      <c r="B342" s="104"/>
      <c r="C342" s="104"/>
      <c r="D342" s="104"/>
      <c r="E342" s="104"/>
      <c r="F342" s="104"/>
    </row>
    <row r="343" spans="2:6" ht="12.75">
      <c r="B343" s="104"/>
      <c r="C343" s="104"/>
      <c r="D343" s="104"/>
      <c r="E343" s="104"/>
      <c r="F343" s="104"/>
    </row>
    <row r="344" spans="2:6" ht="12.75">
      <c r="B344" s="104"/>
      <c r="C344" s="104"/>
      <c r="D344" s="104"/>
      <c r="E344" s="104"/>
      <c r="F344" s="104"/>
    </row>
    <row r="345" spans="2:6" ht="12.75">
      <c r="B345" s="104"/>
      <c r="C345" s="104"/>
      <c r="D345" s="104"/>
      <c r="E345" s="104"/>
      <c r="F345" s="104"/>
    </row>
    <row r="346" spans="2:6" ht="12.75">
      <c r="B346" s="104"/>
      <c r="C346" s="104"/>
      <c r="D346" s="104"/>
      <c r="E346" s="104"/>
      <c r="F346" s="104"/>
    </row>
  </sheetData>
  <printOptions gridLines="1" horizontalCentered="1"/>
  <pageMargins left="0.5511811023622047" right="0.5511811023622047" top="1.3385826771653544" bottom="0.7874015748031497" header="0.7086614173228347" footer="0.5118110236220472"/>
  <pageSetup horizontalDpi="600" verticalDpi="600" orientation="portrait" paperSize="9" scale="80" r:id="rId1"/>
  <headerFooter alignWithMargins="0">
    <oddHeader>&amp;C&amp;"Arial CE,Pogrubiony"&amp;11
Wykonanie przychodów i wydatków funduszy celowych miasta Opola za I półrocze 2004 roku&amp;RZałącznik Nr 5&amp;9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2004-08-09T10:57:51Z</cp:lastPrinted>
  <dcterms:created xsi:type="dcterms:W3CDTF">2000-11-14T12:10:39Z</dcterms:created>
  <dcterms:modified xsi:type="dcterms:W3CDTF">2004-09-24T10:18:31Z</dcterms:modified>
  <cp:category/>
  <cp:version/>
  <cp:contentType/>
  <cp:contentStatus/>
</cp:coreProperties>
</file>