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0140" windowHeight="6600" activeTab="0"/>
  </bookViews>
  <sheets>
    <sheet name="Koszt utrzymPSP zal 20" sheetId="1" r:id="rId1"/>
    <sheet name="Zatrud.PSP zal. 21" sheetId="2" r:id="rId2"/>
    <sheet name="Koszt utrzymPG zal 22" sheetId="3" r:id="rId3"/>
    <sheet name="Zatrud.PG zal. 23" sheetId="4" r:id="rId4"/>
    <sheet name="Koszt utrzym LO zał.24" sheetId="5" r:id="rId5"/>
    <sheet name="Koszt utrzymZSZ zał.25" sheetId="6" r:id="rId6"/>
    <sheet name="Koszt utrzym.PP zał.26" sheetId="7" r:id="rId7"/>
    <sheet name="Zatrud.PP zał.27" sheetId="8" r:id="rId8"/>
  </sheets>
  <definedNames>
    <definedName name="_xlnm.Print_Area" localSheetId="4">'Koszt utrzym LO zał.24'!$A$1:$L$10</definedName>
    <definedName name="_xlnm.Print_Area" localSheetId="6">'Koszt utrzym.PP zał.26'!$A$1:$M$37</definedName>
    <definedName name="_xlnm.Print_Area" localSheetId="2">'Koszt utrzymPG zal 22'!$A$1:$L$16</definedName>
    <definedName name="_xlnm.Print_Area" localSheetId="0">'Koszt utrzymPSP zal 20'!$A$1:$L$33</definedName>
    <definedName name="_xlnm.Print_Area" localSheetId="5">'Koszt utrzymZSZ zał.25'!$A$1:$L$13</definedName>
    <definedName name="_xlnm.Print_Area" localSheetId="3">'Zatrud.PG zal. 23'!$A$1:$M$16</definedName>
    <definedName name="_xlnm.Print_Area" localSheetId="7">'Zatrud.PP zał.27'!$A$1:$M$36</definedName>
    <definedName name="_xlnm.Print_Area" localSheetId="1">'Zatrud.PSP zal. 21'!$A$1:$M$32</definedName>
  </definedNames>
  <calcPr fullCalcOnLoad="1"/>
</workbook>
</file>

<file path=xl/sharedStrings.xml><?xml version="1.0" encoding="utf-8"?>
<sst xmlns="http://schemas.openxmlformats.org/spreadsheetml/2006/main" count="299" uniqueCount="133">
  <si>
    <t>Lp.</t>
  </si>
  <si>
    <t>Wydatki bieżące</t>
  </si>
  <si>
    <t xml:space="preserve"> </t>
  </si>
  <si>
    <t>Zespół Szkół Ekonomicznych</t>
  </si>
  <si>
    <t>Zespół Szkół Technicznych i Ogólnokształcących</t>
  </si>
  <si>
    <t>Zespół Szkół Zawodowych Nr 4</t>
  </si>
  <si>
    <t>Zespół Szkół Zawodowych Nr 3</t>
  </si>
  <si>
    <t>Zespół Szkół Budowlanych</t>
  </si>
  <si>
    <t>Remonty</t>
  </si>
  <si>
    <t>Inwestycje</t>
  </si>
  <si>
    <t>Miesięczny koszt utrzymania ucznia z wydatków bieżących bez remontów</t>
  </si>
  <si>
    <t>Razem</t>
  </si>
  <si>
    <t>Szkoła</t>
  </si>
  <si>
    <t>PSP-1</t>
  </si>
  <si>
    <t>PSP-2</t>
  </si>
  <si>
    <t>PSP-3</t>
  </si>
  <si>
    <t>PSP-5</t>
  </si>
  <si>
    <t>PSP-6</t>
  </si>
  <si>
    <t>PSP-7</t>
  </si>
  <si>
    <t>PSP-8</t>
  </si>
  <si>
    <t>PSP-9</t>
  </si>
  <si>
    <t>PSP-10</t>
  </si>
  <si>
    <t>PSP-11</t>
  </si>
  <si>
    <t>PSP-12</t>
  </si>
  <si>
    <t>PSP-14</t>
  </si>
  <si>
    <t>PSP-15</t>
  </si>
  <si>
    <t>PSP-16</t>
  </si>
  <si>
    <t>PSP-17</t>
  </si>
  <si>
    <t>PSP-18</t>
  </si>
  <si>
    <t>PSP-20</t>
  </si>
  <si>
    <t>PSP-21</t>
  </si>
  <si>
    <t>PSP-23</t>
  </si>
  <si>
    <t>PSP-24</t>
  </si>
  <si>
    <t>PSP-25</t>
  </si>
  <si>
    <t>PSP-26</t>
  </si>
  <si>
    <t>PSP-27</t>
  </si>
  <si>
    <t>PSP-28</t>
  </si>
  <si>
    <t>PSP-29</t>
  </si>
  <si>
    <t>Razem:</t>
  </si>
  <si>
    <t>PSP-13</t>
  </si>
  <si>
    <t>PSP-22</t>
  </si>
  <si>
    <t>Ogółem:</t>
  </si>
  <si>
    <t>prac.    pedag.</t>
  </si>
  <si>
    <t>prac.    niepedag.</t>
  </si>
  <si>
    <t>prac.     niepedag.</t>
  </si>
  <si>
    <t>PG-1</t>
  </si>
  <si>
    <t>PG-2</t>
  </si>
  <si>
    <t>PG-3</t>
  </si>
  <si>
    <t>PG-4</t>
  </si>
  <si>
    <t>PG-5</t>
  </si>
  <si>
    <t>PG-6</t>
  </si>
  <si>
    <t>PG-7</t>
  </si>
  <si>
    <t>PG-8</t>
  </si>
  <si>
    <t>Zespół  Szkół  Elektrycznych</t>
  </si>
  <si>
    <t>Zespół Szkól Mechanicznych</t>
  </si>
  <si>
    <t>Zespół Szkół im. Prymasa Tysiąclecia</t>
  </si>
  <si>
    <t>Zespół Szkół im. Staszica</t>
  </si>
  <si>
    <t>PP-2</t>
  </si>
  <si>
    <t>PP-3</t>
  </si>
  <si>
    <t>PP-4</t>
  </si>
  <si>
    <t>PP-5</t>
  </si>
  <si>
    <t>PP-6</t>
  </si>
  <si>
    <t>PP-8</t>
  </si>
  <si>
    <t>PP-14</t>
  </si>
  <si>
    <t>PP-16</t>
  </si>
  <si>
    <t>PP-20</t>
  </si>
  <si>
    <t>PP-21</t>
  </si>
  <si>
    <t>PP-22</t>
  </si>
  <si>
    <t>PP-23</t>
  </si>
  <si>
    <t>PP-24</t>
  </si>
  <si>
    <t>PP-25</t>
  </si>
  <si>
    <t>PP-26</t>
  </si>
  <si>
    <t>PP-28</t>
  </si>
  <si>
    <t>PP-29</t>
  </si>
  <si>
    <t>PP-30</t>
  </si>
  <si>
    <t>PP-33</t>
  </si>
  <si>
    <t>PP-36</t>
  </si>
  <si>
    <t>PP-38</t>
  </si>
  <si>
    <t>PP-42</t>
  </si>
  <si>
    <t>PP-43</t>
  </si>
  <si>
    <t>PP-44</t>
  </si>
  <si>
    <t>PP-46</t>
  </si>
  <si>
    <t>PP-51</t>
  </si>
  <si>
    <t>PP-54</t>
  </si>
  <si>
    <t>PP-55</t>
  </si>
  <si>
    <t>PP-56</t>
  </si>
  <si>
    <t>Przedszkole</t>
  </si>
  <si>
    <t>Liczba oddziałów przygot.</t>
  </si>
  <si>
    <t>Liczba miejsc przygot.</t>
  </si>
  <si>
    <t>z wydatków w środkach specjalnych</t>
  </si>
  <si>
    <t>z wydatków budżetowych Miasta</t>
  </si>
  <si>
    <t>Wykonanie wydatków ogółem (8+10)</t>
  </si>
  <si>
    <t>w tym:</t>
  </si>
  <si>
    <t>PSP-22 przy Pogotowiu Opiekuńczym</t>
  </si>
  <si>
    <t>Ogółem</t>
  </si>
  <si>
    <r>
      <t>Rozdział 80110</t>
    </r>
    <r>
      <rPr>
        <sz val="10"/>
        <rFont val="Arial CE"/>
        <family val="2"/>
      </rPr>
      <t xml:space="preserve"> - Gimnazja  </t>
    </r>
    <r>
      <rPr>
        <b/>
        <sz val="10"/>
        <rFont val="Arial CE"/>
        <family val="2"/>
      </rPr>
      <t xml:space="preserve">                           Rozdział 80111</t>
    </r>
    <r>
      <rPr>
        <sz val="10"/>
        <rFont val="Arial CE"/>
        <family val="2"/>
      </rPr>
      <t xml:space="preserve"> - Gimnazja specjalne</t>
    </r>
  </si>
  <si>
    <t>Zespół Szkół Specjalnych - Publiczne Gimnazjum Specjalne</t>
  </si>
  <si>
    <t>Zespół Szkół im. Prymasa Tysiąclecia - Gimnazjum dla Dorosłych</t>
  </si>
  <si>
    <t>PP-53  Specjalne</t>
  </si>
  <si>
    <t>Rozdział 85405</t>
  </si>
  <si>
    <t>PP-53 Specjalne</t>
  </si>
  <si>
    <t>PG-9</t>
  </si>
  <si>
    <t>PP-37</t>
  </si>
  <si>
    <t xml:space="preserve">                           Rozdział 85404</t>
  </si>
  <si>
    <t xml:space="preserve"> Publiczne Liceum OgólnokształcąceNr I</t>
  </si>
  <si>
    <t xml:space="preserve"> Publiczne Liceum Ogólnokształcące Nr II</t>
  </si>
  <si>
    <t xml:space="preserve"> Publiczne Liceum Ogólnokształcące Nr V</t>
  </si>
  <si>
    <r>
      <t>Rozdział 80130</t>
    </r>
    <r>
      <rPr>
        <sz val="10"/>
        <rFont val="Arial CE"/>
        <family val="2"/>
      </rPr>
      <t xml:space="preserve"> - Szkoły zawodowe  </t>
    </r>
    <r>
      <rPr>
        <b/>
        <sz val="10"/>
        <rFont val="Arial CE"/>
        <family val="2"/>
      </rPr>
      <t xml:space="preserve">                       </t>
    </r>
    <r>
      <rPr>
        <sz val="10"/>
        <rFont val="Arial CE"/>
        <family val="2"/>
      </rPr>
      <t xml:space="preserve">                             </t>
    </r>
    <r>
      <rPr>
        <b/>
        <sz val="10"/>
        <rFont val="Arial CE"/>
        <family val="2"/>
      </rPr>
      <t>Rozdział 80134</t>
    </r>
    <r>
      <rPr>
        <sz val="10"/>
        <rFont val="Arial CE"/>
        <family val="2"/>
      </rPr>
      <t xml:space="preserve"> - Szkoły zawodowe specjalne</t>
    </r>
  </si>
  <si>
    <t>Rok szkolny 2003/2004</t>
  </si>
  <si>
    <r>
      <t xml:space="preserve">Rozdział 80101 - </t>
    </r>
    <r>
      <rPr>
        <sz val="10"/>
        <rFont val="Arial CE"/>
        <family val="2"/>
      </rPr>
      <t xml:space="preserve">Szkoły podstawowe                             </t>
    </r>
    <r>
      <rPr>
        <b/>
        <sz val="10"/>
        <rFont val="Arial CE"/>
        <family val="2"/>
      </rPr>
      <t>Rozdział 85401</t>
    </r>
    <r>
      <rPr>
        <sz val="10"/>
        <rFont val="Arial CE"/>
        <family val="2"/>
      </rPr>
      <t xml:space="preserve"> - Świetlice szkolne                                       </t>
    </r>
  </si>
  <si>
    <r>
      <t>Rozdział 80120</t>
    </r>
    <r>
      <rPr>
        <sz val="10"/>
        <rFont val="Arial CE"/>
        <family val="2"/>
      </rPr>
      <t xml:space="preserve"> - Licea Ogólnokształcące  </t>
    </r>
    <r>
      <rPr>
        <b/>
        <sz val="10"/>
        <rFont val="Arial CE"/>
        <family val="2"/>
      </rPr>
      <t xml:space="preserve">                          </t>
    </r>
  </si>
  <si>
    <t>Publiczne Liceum Ogólnokształcące Nr VI</t>
  </si>
  <si>
    <t xml:space="preserve"> Publiczne Liceum Ogólnokształcące Nr IV</t>
  </si>
  <si>
    <t>Zespół Szkół Ogólnokształcących - PLO Nr III</t>
  </si>
  <si>
    <t>PP-18</t>
  </si>
  <si>
    <t>Plan wydatków na 2004 rok ogółem       (4+6)</t>
  </si>
  <si>
    <t>Przeciętna liczba uczniów w 2004 r.</t>
  </si>
  <si>
    <t>Stan na 1.01.2004 r.</t>
  </si>
  <si>
    <t>Stan na 1.09.2004 r. wg ark.org.</t>
  </si>
  <si>
    <t>Wykonanie na 31.12.2004 r.</t>
  </si>
  <si>
    <t>Przeciętne za rok 2004</t>
  </si>
  <si>
    <t>Plan wydatków na 2004 rok ogółem (4+6)</t>
  </si>
  <si>
    <t>Plan wydatków na 2004 rok ogółem        (4+6)</t>
  </si>
  <si>
    <t>Rok szkolny 2004/2005</t>
  </si>
  <si>
    <t>Przeciętna liczba dzieci zapisana w 2004 r.</t>
  </si>
  <si>
    <t>Plan wydatków bieżących w miasta w 2004r.</t>
  </si>
  <si>
    <t>Wykonanie wydatków bieżących bez remontów w 2004r.</t>
  </si>
  <si>
    <t>Wykonanie wydatków w środ.specj. w 2004r.</t>
  </si>
  <si>
    <t>Miesięczny koszt utrzymania 1-go dziecka w 2004 r.</t>
  </si>
  <si>
    <t>28.</t>
  </si>
  <si>
    <t>Centrum Kształcenia Specjalnego</t>
  </si>
  <si>
    <t>x</t>
  </si>
  <si>
    <t>X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</si>
</sst>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7">
    <font>
      <sz val="10"/>
      <name val="Arial CE"/>
      <family val="0"/>
    </font>
    <font>
      <b/>
      <sz val="10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0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4" xfId="0" applyNumberForma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A1" sqref="A1:A2"/>
    </sheetView>
  </sheetViews>
  <sheetFormatPr defaultColWidth="9.00390625" defaultRowHeight="12.75"/>
  <cols>
    <col min="1" max="1" width="4.25390625" style="0" customWidth="1"/>
    <col min="2" max="2" width="28.75390625" style="0" customWidth="1"/>
    <col min="3" max="12" width="13.125" style="0" customWidth="1"/>
  </cols>
  <sheetData>
    <row r="1" spans="1:12" s="19" customFormat="1" ht="18" customHeight="1">
      <c r="A1" s="67" t="s">
        <v>0</v>
      </c>
      <c r="B1" s="69" t="s">
        <v>109</v>
      </c>
      <c r="C1" s="67" t="s">
        <v>115</v>
      </c>
      <c r="D1" s="67" t="s">
        <v>1</v>
      </c>
      <c r="E1" s="4" t="s">
        <v>92</v>
      </c>
      <c r="F1" s="67" t="s">
        <v>9</v>
      </c>
      <c r="G1" s="67" t="s">
        <v>91</v>
      </c>
      <c r="H1" s="67" t="s">
        <v>1</v>
      </c>
      <c r="I1" s="4" t="s">
        <v>92</v>
      </c>
      <c r="J1" s="67" t="s">
        <v>9</v>
      </c>
      <c r="K1" s="67" t="s">
        <v>116</v>
      </c>
      <c r="L1" s="71" t="s">
        <v>10</v>
      </c>
    </row>
    <row r="2" spans="1:12" s="19" customFormat="1" ht="78" customHeight="1">
      <c r="A2" s="68"/>
      <c r="B2" s="70"/>
      <c r="C2" s="68"/>
      <c r="D2" s="68"/>
      <c r="E2" s="3" t="s">
        <v>8</v>
      </c>
      <c r="F2" s="68"/>
      <c r="G2" s="68"/>
      <c r="H2" s="68"/>
      <c r="I2" s="3" t="s">
        <v>8</v>
      </c>
      <c r="J2" s="68"/>
      <c r="K2" s="68"/>
      <c r="L2" s="72"/>
    </row>
    <row r="3" spans="1:12" s="9" customFormat="1" ht="11.25" customHeight="1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</row>
    <row r="4" spans="1:12" s="6" customFormat="1" ht="15" customHeight="1">
      <c r="A4" s="17">
        <v>1</v>
      </c>
      <c r="B4" s="17" t="s">
        <v>13</v>
      </c>
      <c r="C4" s="20">
        <f>D4+F4</f>
        <v>2263100</v>
      </c>
      <c r="D4" s="20">
        <v>2263100</v>
      </c>
      <c r="E4" s="20">
        <v>192900</v>
      </c>
      <c r="F4" s="20"/>
      <c r="G4" s="20">
        <f>H4+J4</f>
        <v>2195809</v>
      </c>
      <c r="H4" s="20">
        <v>2195809</v>
      </c>
      <c r="I4" s="20">
        <v>192900</v>
      </c>
      <c r="J4" s="20"/>
      <c r="K4" s="20">
        <v>496</v>
      </c>
      <c r="L4" s="16">
        <f>(H4-I4)/K4/12</f>
        <v>336.510248655914</v>
      </c>
    </row>
    <row r="5" spans="1:12" s="6" customFormat="1" ht="15" customHeight="1">
      <c r="A5" s="17">
        <v>2</v>
      </c>
      <c r="B5" s="17" t="s">
        <v>14</v>
      </c>
      <c r="C5" s="20">
        <f aca="true" t="shared" si="0" ref="C5:C28">D5+F5</f>
        <v>2803238</v>
      </c>
      <c r="D5" s="20">
        <v>2803238</v>
      </c>
      <c r="E5" s="20">
        <v>190038</v>
      </c>
      <c r="F5" s="20"/>
      <c r="G5" s="20">
        <f aca="true" t="shared" si="1" ref="G5:G28">H5+J5</f>
        <v>2696580</v>
      </c>
      <c r="H5" s="20">
        <v>2696580</v>
      </c>
      <c r="I5" s="20">
        <v>97561</v>
      </c>
      <c r="J5" s="20"/>
      <c r="K5" s="20">
        <v>751</v>
      </c>
      <c r="L5" s="16">
        <f aca="true" t="shared" si="2" ref="L5:L31">(H5-I5)/K5/12</f>
        <v>288.39536173990234</v>
      </c>
    </row>
    <row r="6" spans="1:12" s="6" customFormat="1" ht="15" customHeight="1">
      <c r="A6" s="17">
        <v>3</v>
      </c>
      <c r="B6" s="17" t="s">
        <v>15</v>
      </c>
      <c r="C6" s="20">
        <f t="shared" si="0"/>
        <v>219330</v>
      </c>
      <c r="D6" s="20">
        <v>219330</v>
      </c>
      <c r="E6" s="20"/>
      <c r="F6" s="20"/>
      <c r="G6" s="20">
        <f t="shared" si="1"/>
        <v>209492</v>
      </c>
      <c r="H6" s="20">
        <v>209492</v>
      </c>
      <c r="I6" s="20"/>
      <c r="J6" s="20"/>
      <c r="K6" s="20">
        <v>70</v>
      </c>
      <c r="L6" s="16">
        <f>(H6-I6)/K6/8</f>
        <v>374.09285714285716</v>
      </c>
    </row>
    <row r="7" spans="1:12" s="6" customFormat="1" ht="15" customHeight="1">
      <c r="A7" s="17">
        <v>4</v>
      </c>
      <c r="B7" s="17" t="s">
        <v>16</v>
      </c>
      <c r="C7" s="20">
        <f t="shared" si="0"/>
        <v>6409900</v>
      </c>
      <c r="D7" s="20">
        <v>4996900</v>
      </c>
      <c r="E7" s="20"/>
      <c r="F7" s="20">
        <v>1413000</v>
      </c>
      <c r="G7" s="20">
        <f t="shared" si="1"/>
        <v>6133972</v>
      </c>
      <c r="H7" s="20">
        <v>4776418</v>
      </c>
      <c r="I7" s="20"/>
      <c r="J7" s="20">
        <v>1357554</v>
      </c>
      <c r="K7" s="20">
        <v>589</v>
      </c>
      <c r="L7" s="16">
        <f t="shared" si="2"/>
        <v>675.780701754386</v>
      </c>
    </row>
    <row r="8" spans="1:12" s="6" customFormat="1" ht="15" customHeight="1">
      <c r="A8" s="17">
        <v>5</v>
      </c>
      <c r="B8" s="17" t="s">
        <v>17</v>
      </c>
      <c r="C8" s="20">
        <f t="shared" si="0"/>
        <v>118430</v>
      </c>
      <c r="D8" s="20">
        <v>118430</v>
      </c>
      <c r="E8" s="20"/>
      <c r="F8" s="20"/>
      <c r="G8" s="20">
        <f t="shared" si="1"/>
        <v>113480</v>
      </c>
      <c r="H8" s="20">
        <v>113480</v>
      </c>
      <c r="I8" s="20"/>
      <c r="J8" s="20"/>
      <c r="K8" s="20">
        <v>32</v>
      </c>
      <c r="L8" s="16">
        <f>(H8-I8)/K8/8</f>
        <v>443.28125</v>
      </c>
    </row>
    <row r="9" spans="1:12" s="6" customFormat="1" ht="15" customHeight="1">
      <c r="A9" s="17">
        <v>6</v>
      </c>
      <c r="B9" s="17" t="s">
        <v>18</v>
      </c>
      <c r="C9" s="20">
        <f t="shared" si="0"/>
        <v>856200</v>
      </c>
      <c r="D9" s="20">
        <v>856200</v>
      </c>
      <c r="E9" s="20"/>
      <c r="F9" s="20"/>
      <c r="G9" s="20">
        <f t="shared" si="1"/>
        <v>833260</v>
      </c>
      <c r="H9" s="20">
        <v>833260</v>
      </c>
      <c r="I9" s="20"/>
      <c r="J9" s="20"/>
      <c r="K9" s="20">
        <v>129</v>
      </c>
      <c r="L9" s="16">
        <f t="shared" si="2"/>
        <v>538.2816537467701</v>
      </c>
    </row>
    <row r="10" spans="1:12" s="6" customFormat="1" ht="15" customHeight="1">
      <c r="A10" s="17">
        <v>7</v>
      </c>
      <c r="B10" s="17" t="s">
        <v>19</v>
      </c>
      <c r="C10" s="20">
        <f t="shared" si="0"/>
        <v>1478100</v>
      </c>
      <c r="D10" s="20">
        <v>1478100</v>
      </c>
      <c r="E10" s="20"/>
      <c r="F10" s="20"/>
      <c r="G10" s="20">
        <f t="shared" si="1"/>
        <v>1399134</v>
      </c>
      <c r="H10" s="20">
        <v>1399134</v>
      </c>
      <c r="I10" s="20"/>
      <c r="J10" s="20"/>
      <c r="K10" s="20">
        <v>268</v>
      </c>
      <c r="L10" s="16">
        <f t="shared" si="2"/>
        <v>435.05410447761193</v>
      </c>
    </row>
    <row r="11" spans="1:12" s="6" customFormat="1" ht="15" customHeight="1">
      <c r="A11" s="17">
        <v>8</v>
      </c>
      <c r="B11" s="17" t="s">
        <v>20</v>
      </c>
      <c r="C11" s="20">
        <f t="shared" si="0"/>
        <v>884700</v>
      </c>
      <c r="D11" s="20">
        <v>884700</v>
      </c>
      <c r="E11" s="20"/>
      <c r="F11" s="20"/>
      <c r="G11" s="20">
        <f t="shared" si="1"/>
        <v>868456</v>
      </c>
      <c r="H11" s="20">
        <v>868456</v>
      </c>
      <c r="I11" s="20"/>
      <c r="J11" s="20"/>
      <c r="K11" s="20">
        <v>126</v>
      </c>
      <c r="L11" s="16">
        <f t="shared" si="2"/>
        <v>574.3756613756614</v>
      </c>
    </row>
    <row r="12" spans="1:12" s="6" customFormat="1" ht="15" customHeight="1">
      <c r="A12" s="17">
        <v>9</v>
      </c>
      <c r="B12" s="17" t="s">
        <v>21</v>
      </c>
      <c r="C12" s="20">
        <f t="shared" si="0"/>
        <v>927800</v>
      </c>
      <c r="D12" s="20">
        <v>927800</v>
      </c>
      <c r="E12" s="20"/>
      <c r="F12" s="20"/>
      <c r="G12" s="20">
        <f t="shared" si="1"/>
        <v>918524</v>
      </c>
      <c r="H12" s="20">
        <v>918524</v>
      </c>
      <c r="I12" s="20"/>
      <c r="J12" s="20"/>
      <c r="K12" s="20">
        <v>143</v>
      </c>
      <c r="L12" s="16">
        <f t="shared" si="2"/>
        <v>535.2703962703963</v>
      </c>
    </row>
    <row r="13" spans="1:12" s="6" customFormat="1" ht="15" customHeight="1">
      <c r="A13" s="17">
        <v>10</v>
      </c>
      <c r="B13" s="17" t="s">
        <v>22</v>
      </c>
      <c r="C13" s="20">
        <f t="shared" si="0"/>
        <v>1974000</v>
      </c>
      <c r="D13" s="20">
        <v>1974000</v>
      </c>
      <c r="E13" s="20">
        <v>56000</v>
      </c>
      <c r="F13" s="20"/>
      <c r="G13" s="20">
        <f t="shared" si="1"/>
        <v>1934600</v>
      </c>
      <c r="H13" s="20">
        <v>1934600</v>
      </c>
      <c r="I13" s="20">
        <v>56000</v>
      </c>
      <c r="J13" s="20"/>
      <c r="K13" s="20">
        <v>394</v>
      </c>
      <c r="L13" s="16">
        <f t="shared" si="2"/>
        <v>397.33502538071065</v>
      </c>
    </row>
    <row r="14" spans="1:12" s="6" customFormat="1" ht="15" customHeight="1">
      <c r="A14" s="17">
        <v>11</v>
      </c>
      <c r="B14" s="17" t="s">
        <v>23</v>
      </c>
      <c r="C14" s="20">
        <f t="shared" si="0"/>
        <v>169280</v>
      </c>
      <c r="D14" s="20">
        <v>169280</v>
      </c>
      <c r="E14" s="20"/>
      <c r="F14" s="20"/>
      <c r="G14" s="20">
        <f t="shared" si="1"/>
        <v>152805</v>
      </c>
      <c r="H14" s="20">
        <v>152805</v>
      </c>
      <c r="I14" s="20"/>
      <c r="J14" s="20"/>
      <c r="K14" s="20">
        <v>31</v>
      </c>
      <c r="L14" s="16">
        <f>(H14-I14)/K14/8</f>
        <v>616.1491935483871</v>
      </c>
    </row>
    <row r="15" spans="1:12" s="6" customFormat="1" ht="15" customHeight="1">
      <c r="A15" s="17">
        <v>12</v>
      </c>
      <c r="B15" s="17" t="s">
        <v>24</v>
      </c>
      <c r="C15" s="20">
        <f t="shared" si="0"/>
        <v>3308900</v>
      </c>
      <c r="D15" s="20">
        <v>3308900</v>
      </c>
      <c r="E15" s="20">
        <v>85000</v>
      </c>
      <c r="F15" s="20"/>
      <c r="G15" s="20">
        <f t="shared" si="1"/>
        <v>3192498</v>
      </c>
      <c r="H15" s="20">
        <v>3192498</v>
      </c>
      <c r="I15" s="20">
        <v>84773</v>
      </c>
      <c r="J15" s="20"/>
      <c r="K15" s="20">
        <v>674</v>
      </c>
      <c r="L15" s="16">
        <f t="shared" si="2"/>
        <v>384.23899604352124</v>
      </c>
    </row>
    <row r="16" spans="1:12" s="6" customFormat="1" ht="15" customHeight="1">
      <c r="A16" s="17">
        <v>13</v>
      </c>
      <c r="B16" s="17" t="s">
        <v>25</v>
      </c>
      <c r="C16" s="20">
        <f t="shared" si="0"/>
        <v>2524830</v>
      </c>
      <c r="D16" s="20">
        <v>2519980</v>
      </c>
      <c r="E16" s="20"/>
      <c r="F16" s="20">
        <v>4850</v>
      </c>
      <c r="G16" s="20">
        <f t="shared" si="1"/>
        <v>2437588</v>
      </c>
      <c r="H16" s="20">
        <v>2432757</v>
      </c>
      <c r="I16" s="20"/>
      <c r="J16" s="20">
        <v>4831</v>
      </c>
      <c r="K16" s="20">
        <v>550</v>
      </c>
      <c r="L16" s="16">
        <f t="shared" si="2"/>
        <v>368.5995454545455</v>
      </c>
    </row>
    <row r="17" spans="1:12" s="6" customFormat="1" ht="15" customHeight="1">
      <c r="A17" s="17">
        <v>14</v>
      </c>
      <c r="B17" s="17" t="s">
        <v>26</v>
      </c>
      <c r="C17" s="20">
        <f t="shared" si="0"/>
        <v>1713600</v>
      </c>
      <c r="D17" s="20">
        <v>1713600</v>
      </c>
      <c r="E17" s="20"/>
      <c r="F17" s="20"/>
      <c r="G17" s="20">
        <f t="shared" si="1"/>
        <v>1629161</v>
      </c>
      <c r="H17" s="20">
        <v>1629161</v>
      </c>
      <c r="I17" s="20"/>
      <c r="J17" s="20"/>
      <c r="K17" s="20">
        <v>243</v>
      </c>
      <c r="L17" s="16">
        <f t="shared" si="2"/>
        <v>558.6971879286695</v>
      </c>
    </row>
    <row r="18" spans="1:12" s="6" customFormat="1" ht="15" customHeight="1">
      <c r="A18" s="17">
        <v>15</v>
      </c>
      <c r="B18" s="17" t="s">
        <v>27</v>
      </c>
      <c r="C18" s="20">
        <f t="shared" si="0"/>
        <v>134330</v>
      </c>
      <c r="D18" s="20">
        <v>134330</v>
      </c>
      <c r="E18" s="20"/>
      <c r="F18" s="20"/>
      <c r="G18" s="20">
        <f t="shared" si="1"/>
        <v>116199</v>
      </c>
      <c r="H18" s="20">
        <v>116199</v>
      </c>
      <c r="I18" s="20"/>
      <c r="J18" s="20"/>
      <c r="K18" s="20">
        <v>27</v>
      </c>
      <c r="L18" s="16">
        <f>(H18-I18)/K18/8</f>
        <v>537.9583333333334</v>
      </c>
    </row>
    <row r="19" spans="1:12" s="6" customFormat="1" ht="15" customHeight="1">
      <c r="A19" s="17">
        <v>16</v>
      </c>
      <c r="B19" s="17" t="s">
        <v>28</v>
      </c>
      <c r="C19" s="20">
        <f t="shared" si="0"/>
        <v>187630</v>
      </c>
      <c r="D19" s="20">
        <v>187630</v>
      </c>
      <c r="E19" s="20"/>
      <c r="F19" s="20"/>
      <c r="G19" s="20">
        <f t="shared" si="1"/>
        <v>180790</v>
      </c>
      <c r="H19" s="20">
        <v>180790</v>
      </c>
      <c r="I19" s="20"/>
      <c r="J19" s="20"/>
      <c r="K19" s="20">
        <v>46</v>
      </c>
      <c r="L19" s="16">
        <f>(H19-I19)/K19/8</f>
        <v>491.2771739130435</v>
      </c>
    </row>
    <row r="20" spans="1:12" s="6" customFormat="1" ht="15" customHeight="1">
      <c r="A20" s="17">
        <v>17</v>
      </c>
      <c r="B20" s="17" t="s">
        <v>29</v>
      </c>
      <c r="C20" s="20">
        <f t="shared" si="0"/>
        <v>1977000</v>
      </c>
      <c r="D20" s="20">
        <v>1938500</v>
      </c>
      <c r="E20" s="20">
        <v>50000</v>
      </c>
      <c r="F20" s="20">
        <v>38500</v>
      </c>
      <c r="G20" s="20">
        <f t="shared" si="1"/>
        <v>1918326</v>
      </c>
      <c r="H20" s="20">
        <v>1880116</v>
      </c>
      <c r="I20" s="20">
        <v>50000</v>
      </c>
      <c r="J20" s="20">
        <v>38210</v>
      </c>
      <c r="K20" s="20">
        <v>362</v>
      </c>
      <c r="L20" s="16">
        <f t="shared" si="2"/>
        <v>421.2974217311234</v>
      </c>
    </row>
    <row r="21" spans="1:12" s="6" customFormat="1" ht="15" customHeight="1">
      <c r="A21" s="17">
        <v>18</v>
      </c>
      <c r="B21" s="17" t="s">
        <v>30</v>
      </c>
      <c r="C21" s="20">
        <f t="shared" si="0"/>
        <v>2634100</v>
      </c>
      <c r="D21" s="20">
        <v>2624100</v>
      </c>
      <c r="E21" s="20"/>
      <c r="F21" s="20">
        <v>10000</v>
      </c>
      <c r="G21" s="20">
        <f t="shared" si="1"/>
        <v>2612048</v>
      </c>
      <c r="H21" s="20">
        <v>2602048</v>
      </c>
      <c r="I21" s="20"/>
      <c r="J21" s="20">
        <v>10000</v>
      </c>
      <c r="K21" s="20">
        <v>627</v>
      </c>
      <c r="L21" s="16">
        <f t="shared" si="2"/>
        <v>345.83306751727804</v>
      </c>
    </row>
    <row r="22" spans="1:12" s="6" customFormat="1" ht="15" customHeight="1">
      <c r="A22" s="17">
        <v>19</v>
      </c>
      <c r="B22" s="17" t="s">
        <v>31</v>
      </c>
      <c r="C22" s="20">
        <f t="shared" si="0"/>
        <v>223430</v>
      </c>
      <c r="D22" s="20">
        <v>223430</v>
      </c>
      <c r="E22" s="20"/>
      <c r="F22" s="20"/>
      <c r="G22" s="20">
        <f t="shared" si="1"/>
        <v>200499</v>
      </c>
      <c r="H22" s="20">
        <v>200499</v>
      </c>
      <c r="I22" s="20"/>
      <c r="J22" s="20"/>
      <c r="K22" s="20">
        <v>55</v>
      </c>
      <c r="L22" s="16">
        <f>(H22-I22)/K22/8</f>
        <v>455.67954545454546</v>
      </c>
    </row>
    <row r="23" spans="1:12" s="6" customFormat="1" ht="15" customHeight="1">
      <c r="A23" s="17">
        <v>20</v>
      </c>
      <c r="B23" s="17" t="s">
        <v>32</v>
      </c>
      <c r="C23" s="20">
        <f t="shared" si="0"/>
        <v>2256860</v>
      </c>
      <c r="D23" s="20">
        <v>2256860</v>
      </c>
      <c r="E23" s="20"/>
      <c r="F23" s="20"/>
      <c r="G23" s="20">
        <f t="shared" si="1"/>
        <v>2234888</v>
      </c>
      <c r="H23" s="20">
        <v>2234888</v>
      </c>
      <c r="I23" s="20"/>
      <c r="J23" s="20"/>
      <c r="K23" s="20">
        <v>406</v>
      </c>
      <c r="L23" s="16">
        <f t="shared" si="2"/>
        <v>458.7208538587849</v>
      </c>
    </row>
    <row r="24" spans="1:12" s="6" customFormat="1" ht="15" customHeight="1">
      <c r="A24" s="17">
        <v>21</v>
      </c>
      <c r="B24" s="17" t="s">
        <v>33</v>
      </c>
      <c r="C24" s="20">
        <f t="shared" si="0"/>
        <v>566500</v>
      </c>
      <c r="D24" s="20">
        <v>566500</v>
      </c>
      <c r="E24" s="20"/>
      <c r="F24" s="20"/>
      <c r="G24" s="20">
        <f t="shared" si="1"/>
        <v>557130</v>
      </c>
      <c r="H24" s="20">
        <v>557130</v>
      </c>
      <c r="I24" s="20"/>
      <c r="J24" s="20"/>
      <c r="K24" s="20">
        <v>101</v>
      </c>
      <c r="L24" s="16">
        <f t="shared" si="2"/>
        <v>459.6782178217822</v>
      </c>
    </row>
    <row r="25" spans="1:12" s="6" customFormat="1" ht="15" customHeight="1">
      <c r="A25" s="17">
        <v>22</v>
      </c>
      <c r="B25" s="17" t="s">
        <v>34</v>
      </c>
      <c r="C25" s="20">
        <f t="shared" si="0"/>
        <v>791430</v>
      </c>
      <c r="D25" s="20">
        <v>791430</v>
      </c>
      <c r="E25" s="20">
        <v>75000</v>
      </c>
      <c r="F25" s="20"/>
      <c r="G25" s="20">
        <f t="shared" si="1"/>
        <v>771042</v>
      </c>
      <c r="H25" s="20">
        <v>771042</v>
      </c>
      <c r="I25" s="20">
        <v>72305</v>
      </c>
      <c r="J25" s="20"/>
      <c r="K25" s="20">
        <v>118</v>
      </c>
      <c r="L25" s="16">
        <f t="shared" si="2"/>
        <v>493.4583333333333</v>
      </c>
    </row>
    <row r="26" spans="1:12" s="6" customFormat="1" ht="15" customHeight="1">
      <c r="A26" s="17">
        <v>23</v>
      </c>
      <c r="B26" s="17" t="s">
        <v>35</v>
      </c>
      <c r="C26" s="20">
        <f t="shared" si="0"/>
        <v>475030</v>
      </c>
      <c r="D26" s="20">
        <v>475030</v>
      </c>
      <c r="E26" s="20"/>
      <c r="F26" s="20"/>
      <c r="G26" s="20">
        <f t="shared" si="1"/>
        <v>454567</v>
      </c>
      <c r="H26" s="20">
        <v>454567</v>
      </c>
      <c r="I26" s="20"/>
      <c r="J26" s="20"/>
      <c r="K26" s="20">
        <v>52</v>
      </c>
      <c r="L26" s="16">
        <f>(H26-I26)/K26/8</f>
        <v>1092.7091346153845</v>
      </c>
    </row>
    <row r="27" spans="1:12" s="6" customFormat="1" ht="15" customHeight="1">
      <c r="A27" s="17">
        <v>24</v>
      </c>
      <c r="B27" s="17" t="s">
        <v>36</v>
      </c>
      <c r="C27" s="20">
        <f t="shared" si="0"/>
        <v>774680</v>
      </c>
      <c r="D27" s="20">
        <v>774680</v>
      </c>
      <c r="E27" s="20"/>
      <c r="F27" s="20"/>
      <c r="G27" s="20">
        <f t="shared" si="1"/>
        <v>756392</v>
      </c>
      <c r="H27" s="20">
        <v>756392</v>
      </c>
      <c r="I27" s="20"/>
      <c r="J27" s="20"/>
      <c r="K27" s="20">
        <v>126</v>
      </c>
      <c r="L27" s="16">
        <f t="shared" si="2"/>
        <v>500.2592592592593</v>
      </c>
    </row>
    <row r="28" spans="1:12" s="6" customFormat="1" ht="15" customHeight="1">
      <c r="A28" s="17">
        <v>25</v>
      </c>
      <c r="B28" s="17" t="s">
        <v>37</v>
      </c>
      <c r="C28" s="20">
        <f t="shared" si="0"/>
        <v>2821300</v>
      </c>
      <c r="D28" s="20">
        <v>2821300</v>
      </c>
      <c r="E28" s="20">
        <v>30000</v>
      </c>
      <c r="F28" s="20"/>
      <c r="G28" s="20">
        <f t="shared" si="1"/>
        <v>2747702</v>
      </c>
      <c r="H28" s="20">
        <v>2747702</v>
      </c>
      <c r="I28" s="20">
        <v>28698</v>
      </c>
      <c r="J28" s="20"/>
      <c r="K28" s="20">
        <v>397</v>
      </c>
      <c r="L28" s="16">
        <f t="shared" si="2"/>
        <v>570.7397145256087</v>
      </c>
    </row>
    <row r="29" spans="1:12" s="6" customFormat="1" ht="21" customHeight="1">
      <c r="A29" s="22"/>
      <c r="B29" s="23" t="s">
        <v>38</v>
      </c>
      <c r="C29" s="24">
        <f>D29+F29</f>
        <v>38493698</v>
      </c>
      <c r="D29" s="24">
        <f aca="true" t="shared" si="3" ref="D29:K29">SUM(D4:D28)</f>
        <v>37027348</v>
      </c>
      <c r="E29" s="24">
        <f t="shared" si="3"/>
        <v>678938</v>
      </c>
      <c r="F29" s="24">
        <f t="shared" si="3"/>
        <v>1466350</v>
      </c>
      <c r="G29" s="24">
        <f>H29+J29</f>
        <v>37264942</v>
      </c>
      <c r="H29" s="24">
        <f t="shared" si="3"/>
        <v>35854347</v>
      </c>
      <c r="I29" s="24">
        <f t="shared" si="3"/>
        <v>582237</v>
      </c>
      <c r="J29" s="24">
        <f t="shared" si="3"/>
        <v>1410595</v>
      </c>
      <c r="K29" s="24">
        <f t="shared" si="3"/>
        <v>6813</v>
      </c>
      <c r="L29" s="25">
        <f t="shared" si="2"/>
        <v>431.4314545721415</v>
      </c>
    </row>
    <row r="30" spans="1:12" s="6" customFormat="1" ht="15" customHeight="1">
      <c r="A30" s="17">
        <v>26</v>
      </c>
      <c r="B30" s="17" t="s">
        <v>39</v>
      </c>
      <c r="C30" s="20">
        <f>D30+F30</f>
        <v>2841630</v>
      </c>
      <c r="D30" s="20">
        <v>2791630</v>
      </c>
      <c r="E30" s="20"/>
      <c r="F30" s="20">
        <v>50000</v>
      </c>
      <c r="G30" s="20">
        <f>H30+J30</f>
        <v>2753701</v>
      </c>
      <c r="H30" s="20">
        <v>2703701</v>
      </c>
      <c r="I30" s="20"/>
      <c r="J30" s="20">
        <v>50000</v>
      </c>
      <c r="K30" s="20">
        <v>129</v>
      </c>
      <c r="L30" s="16">
        <f t="shared" si="2"/>
        <v>1746.576873385013</v>
      </c>
    </row>
    <row r="31" spans="1:12" s="6" customFormat="1" ht="25.5" customHeight="1">
      <c r="A31" s="17">
        <v>27</v>
      </c>
      <c r="B31" s="17" t="s">
        <v>93</v>
      </c>
      <c r="C31" s="20">
        <f>D31+F31</f>
        <v>506800</v>
      </c>
      <c r="D31" s="20">
        <v>506800</v>
      </c>
      <c r="E31" s="20"/>
      <c r="F31" s="20"/>
      <c r="G31" s="20">
        <f>H31+J31</f>
        <v>485524</v>
      </c>
      <c r="H31" s="20">
        <v>485524</v>
      </c>
      <c r="I31" s="20"/>
      <c r="J31" s="20"/>
      <c r="K31" s="20">
        <v>23</v>
      </c>
      <c r="L31" s="16">
        <f t="shared" si="2"/>
        <v>1759.144927536232</v>
      </c>
    </row>
    <row r="32" spans="1:12" s="6" customFormat="1" ht="25.5" customHeight="1">
      <c r="A32" s="17" t="s">
        <v>129</v>
      </c>
      <c r="B32" s="17" t="s">
        <v>130</v>
      </c>
      <c r="C32" s="20">
        <f>D32+F32</f>
        <v>1546500</v>
      </c>
      <c r="D32" s="20"/>
      <c r="E32" s="20"/>
      <c r="F32" s="20">
        <v>1546500</v>
      </c>
      <c r="G32" s="20">
        <f>H32+J32</f>
        <v>1335196</v>
      </c>
      <c r="H32" s="20"/>
      <c r="I32" s="20"/>
      <c r="J32" s="20">
        <v>1335196</v>
      </c>
      <c r="K32" s="20" t="s">
        <v>131</v>
      </c>
      <c r="L32" s="16" t="s">
        <v>131</v>
      </c>
    </row>
    <row r="33" spans="1:12" s="6" customFormat="1" ht="19.5" customHeight="1">
      <c r="A33" s="22"/>
      <c r="B33" s="23" t="s">
        <v>41</v>
      </c>
      <c r="C33" s="24">
        <f>D33+F33</f>
        <v>41842128</v>
      </c>
      <c r="D33" s="24">
        <f aca="true" t="shared" si="4" ref="D33:K33">SUM(D29:D31)</f>
        <v>40325778</v>
      </c>
      <c r="E33" s="24">
        <f t="shared" si="4"/>
        <v>678938</v>
      </c>
      <c r="F33" s="24">
        <f t="shared" si="4"/>
        <v>1516350</v>
      </c>
      <c r="G33" s="24">
        <f>H33+J33</f>
        <v>40504167</v>
      </c>
      <c r="H33" s="24">
        <f t="shared" si="4"/>
        <v>39043572</v>
      </c>
      <c r="I33" s="24">
        <f t="shared" si="4"/>
        <v>582237</v>
      </c>
      <c r="J33" s="24">
        <f t="shared" si="4"/>
        <v>1460595</v>
      </c>
      <c r="K33" s="24">
        <f t="shared" si="4"/>
        <v>6965</v>
      </c>
      <c r="L33" s="62" t="s">
        <v>132</v>
      </c>
    </row>
  </sheetData>
  <mergeCells count="10">
    <mergeCell ref="K1:K2"/>
    <mergeCell ref="L1:L2"/>
    <mergeCell ref="F1:F2"/>
    <mergeCell ref="H1:H2"/>
    <mergeCell ref="G1:G2"/>
    <mergeCell ref="J1:J2"/>
    <mergeCell ref="A1:A2"/>
    <mergeCell ref="B1:B2"/>
    <mergeCell ref="D1:D2"/>
    <mergeCell ref="C1:C2"/>
  </mergeCells>
  <printOptions gridLines="1" horizontalCentered="1"/>
  <pageMargins left="0.3937007874015748" right="0.3937007874015748" top="0.71" bottom="0.5905511811023623" header="0.5118110236220472" footer="0.3937007874015748"/>
  <pageSetup horizontalDpi="600" verticalDpi="600" orientation="landscape" paperSize="9" scale="84" r:id="rId1"/>
  <headerFooter alignWithMargins="0">
    <oddHeader>&amp;C&amp;"Arial CE,Pogrubiony"&amp;11Realizacja planu finansowego oraz koszt utrzymania jednego ucznia w poszczególnych szkołach podstawowych w 2004 roku&amp;RZałącznik Nr 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1" sqref="A1:A2"/>
    </sheetView>
  </sheetViews>
  <sheetFormatPr defaultColWidth="9.00390625" defaultRowHeight="12.75"/>
  <cols>
    <col min="1" max="1" width="16.875" style="13" customWidth="1"/>
    <col min="2" max="13" width="9.75390625" style="13" customWidth="1"/>
    <col min="14" max="16384" width="9.125" style="13" customWidth="1"/>
  </cols>
  <sheetData>
    <row r="1" spans="1:13" s="10" customFormat="1" ht="28.5" customHeight="1">
      <c r="A1" s="67" t="s">
        <v>12</v>
      </c>
      <c r="B1" s="73" t="s">
        <v>117</v>
      </c>
      <c r="C1" s="74"/>
      <c r="D1" s="75"/>
      <c r="E1" s="73" t="s">
        <v>118</v>
      </c>
      <c r="F1" s="74"/>
      <c r="G1" s="75"/>
      <c r="H1" s="73" t="s">
        <v>119</v>
      </c>
      <c r="I1" s="74"/>
      <c r="J1" s="75"/>
      <c r="K1" s="73" t="s">
        <v>120</v>
      </c>
      <c r="L1" s="74"/>
      <c r="M1" s="75"/>
    </row>
    <row r="2" spans="1:13" s="10" customFormat="1" ht="24">
      <c r="A2" s="76"/>
      <c r="B2" s="15" t="s">
        <v>42</v>
      </c>
      <c r="C2" s="15" t="s">
        <v>43</v>
      </c>
      <c r="D2" s="15" t="s">
        <v>11</v>
      </c>
      <c r="E2" s="15" t="s">
        <v>42</v>
      </c>
      <c r="F2" s="15" t="s">
        <v>44</v>
      </c>
      <c r="G2" s="15" t="s">
        <v>11</v>
      </c>
      <c r="H2" s="15" t="s">
        <v>42</v>
      </c>
      <c r="I2" s="15" t="s">
        <v>43</v>
      </c>
      <c r="J2" s="15" t="s">
        <v>11</v>
      </c>
      <c r="K2" s="5" t="s">
        <v>42</v>
      </c>
      <c r="L2" s="15" t="s">
        <v>44</v>
      </c>
      <c r="M2" s="15" t="s">
        <v>11</v>
      </c>
    </row>
    <row r="3" spans="1:13" s="11" customFormat="1" ht="9.75" customHeight="1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18">
        <v>11</v>
      </c>
      <c r="L3" s="8">
        <v>12</v>
      </c>
      <c r="M3" s="8">
        <v>13</v>
      </c>
    </row>
    <row r="4" spans="1:13" s="12" customFormat="1" ht="15" customHeight="1">
      <c r="A4" s="17" t="s">
        <v>13</v>
      </c>
      <c r="B4" s="16">
        <v>40.72</v>
      </c>
      <c r="C4" s="16">
        <v>11.33</v>
      </c>
      <c r="D4" s="16">
        <f>B4+C4</f>
        <v>52.05</v>
      </c>
      <c r="E4" s="16">
        <v>39.77</v>
      </c>
      <c r="F4" s="16">
        <v>11.33</v>
      </c>
      <c r="G4" s="16">
        <f>E4+F4</f>
        <v>51.1</v>
      </c>
      <c r="H4" s="16">
        <v>41.32</v>
      </c>
      <c r="I4" s="16">
        <v>11.33</v>
      </c>
      <c r="J4" s="16">
        <f>H4+I4</f>
        <v>52.65</v>
      </c>
      <c r="K4" s="14">
        <v>40.97</v>
      </c>
      <c r="L4" s="16">
        <v>11.33</v>
      </c>
      <c r="M4" s="16">
        <f>K4+L4</f>
        <v>52.3</v>
      </c>
    </row>
    <row r="5" spans="1:13" s="12" customFormat="1" ht="15" customHeight="1">
      <c r="A5" s="17" t="s">
        <v>14</v>
      </c>
      <c r="B5" s="16">
        <v>58.15</v>
      </c>
      <c r="C5" s="16">
        <v>12.5</v>
      </c>
      <c r="D5" s="16">
        <f aca="true" t="shared" si="0" ref="D5:D29">B5+C5</f>
        <v>70.65</v>
      </c>
      <c r="E5" s="16">
        <v>64.11</v>
      </c>
      <c r="F5" s="16">
        <v>13.5</v>
      </c>
      <c r="G5" s="16">
        <f aca="true" t="shared" si="1" ref="G5:G32">E5+F5</f>
        <v>77.61</v>
      </c>
      <c r="H5" s="16">
        <v>64.02</v>
      </c>
      <c r="I5" s="16">
        <v>13.5</v>
      </c>
      <c r="J5" s="16">
        <f aca="true" t="shared" si="2" ref="J5:J32">H5+I5</f>
        <v>77.52</v>
      </c>
      <c r="K5" s="14">
        <v>61.08</v>
      </c>
      <c r="L5" s="16">
        <v>13</v>
      </c>
      <c r="M5" s="16">
        <f aca="true" t="shared" si="3" ref="M5:M32">K5+L5</f>
        <v>74.08</v>
      </c>
    </row>
    <row r="6" spans="1:13" s="12" customFormat="1" ht="15" customHeight="1">
      <c r="A6" s="17" t="s">
        <v>15</v>
      </c>
      <c r="B6" s="16">
        <v>7.11</v>
      </c>
      <c r="C6" s="16">
        <v>0.5</v>
      </c>
      <c r="D6" s="16">
        <f t="shared" si="0"/>
        <v>7.61</v>
      </c>
      <c r="E6" s="16">
        <v>0</v>
      </c>
      <c r="F6" s="16">
        <v>0</v>
      </c>
      <c r="G6" s="16">
        <f t="shared" si="1"/>
        <v>0</v>
      </c>
      <c r="H6" s="16">
        <v>0</v>
      </c>
      <c r="I6" s="16">
        <v>0</v>
      </c>
      <c r="J6" s="16">
        <f t="shared" si="2"/>
        <v>0</v>
      </c>
      <c r="K6" s="14">
        <v>6.05</v>
      </c>
      <c r="L6" s="16">
        <v>0.5</v>
      </c>
      <c r="M6" s="16">
        <f t="shared" si="3"/>
        <v>6.55</v>
      </c>
    </row>
    <row r="7" spans="1:13" s="12" customFormat="1" ht="15" customHeight="1">
      <c r="A7" s="17" t="s">
        <v>16</v>
      </c>
      <c r="B7" s="16">
        <v>79.94</v>
      </c>
      <c r="C7" s="16">
        <v>36.5</v>
      </c>
      <c r="D7" s="16">
        <f t="shared" si="0"/>
        <v>116.44</v>
      </c>
      <c r="E7" s="16">
        <v>83.67</v>
      </c>
      <c r="F7" s="16">
        <v>40.25</v>
      </c>
      <c r="G7" s="16">
        <f t="shared" si="1"/>
        <v>123.92</v>
      </c>
      <c r="H7" s="16">
        <v>84.12</v>
      </c>
      <c r="I7" s="16">
        <v>38.5</v>
      </c>
      <c r="J7" s="16">
        <f t="shared" si="2"/>
        <v>122.62</v>
      </c>
      <c r="K7" s="14">
        <v>81.45</v>
      </c>
      <c r="L7" s="16">
        <v>36.57</v>
      </c>
      <c r="M7" s="16">
        <f t="shared" si="3"/>
        <v>118.02000000000001</v>
      </c>
    </row>
    <row r="8" spans="1:13" s="12" customFormat="1" ht="15" customHeight="1">
      <c r="A8" s="17" t="s">
        <v>17</v>
      </c>
      <c r="B8" s="16">
        <v>3.66</v>
      </c>
      <c r="C8" s="16">
        <v>0.5</v>
      </c>
      <c r="D8" s="16">
        <f t="shared" si="0"/>
        <v>4.16</v>
      </c>
      <c r="E8" s="16">
        <v>0</v>
      </c>
      <c r="F8" s="16">
        <v>0</v>
      </c>
      <c r="G8" s="16">
        <f t="shared" si="1"/>
        <v>0</v>
      </c>
      <c r="H8" s="16">
        <v>0</v>
      </c>
      <c r="I8" s="16">
        <v>0</v>
      </c>
      <c r="J8" s="16">
        <f t="shared" si="2"/>
        <v>0</v>
      </c>
      <c r="K8" s="14">
        <v>3.66</v>
      </c>
      <c r="L8" s="16">
        <v>0.5</v>
      </c>
      <c r="M8" s="16">
        <f t="shared" si="3"/>
        <v>4.16</v>
      </c>
    </row>
    <row r="9" spans="1:13" s="12" customFormat="1" ht="15" customHeight="1">
      <c r="A9" s="17" t="s">
        <v>18</v>
      </c>
      <c r="B9" s="16">
        <v>16.89</v>
      </c>
      <c r="C9" s="16">
        <v>7</v>
      </c>
      <c r="D9" s="16">
        <f t="shared" si="0"/>
        <v>23.89</v>
      </c>
      <c r="E9" s="16">
        <v>15.47</v>
      </c>
      <c r="F9" s="16">
        <v>7</v>
      </c>
      <c r="G9" s="16">
        <f t="shared" si="1"/>
        <v>22.47</v>
      </c>
      <c r="H9" s="16">
        <v>15.47</v>
      </c>
      <c r="I9" s="16">
        <v>7</v>
      </c>
      <c r="J9" s="16">
        <f t="shared" si="2"/>
        <v>22.47</v>
      </c>
      <c r="K9" s="14">
        <v>15.63</v>
      </c>
      <c r="L9" s="16">
        <v>6.92</v>
      </c>
      <c r="M9" s="16">
        <f t="shared" si="3"/>
        <v>22.55</v>
      </c>
    </row>
    <row r="10" spans="1:13" s="12" customFormat="1" ht="15" customHeight="1">
      <c r="A10" s="17" t="s">
        <v>19</v>
      </c>
      <c r="B10" s="16">
        <v>23.88</v>
      </c>
      <c r="C10" s="16">
        <v>10.25</v>
      </c>
      <c r="D10" s="16">
        <f t="shared" si="0"/>
        <v>34.129999999999995</v>
      </c>
      <c r="E10" s="16">
        <v>24.38</v>
      </c>
      <c r="F10" s="16">
        <v>10</v>
      </c>
      <c r="G10" s="16">
        <f t="shared" si="1"/>
        <v>34.379999999999995</v>
      </c>
      <c r="H10" s="16">
        <v>24.83</v>
      </c>
      <c r="I10" s="16">
        <v>10</v>
      </c>
      <c r="J10" s="16">
        <f t="shared" si="2"/>
        <v>34.83</v>
      </c>
      <c r="K10" s="14">
        <v>23.95</v>
      </c>
      <c r="L10" s="16">
        <v>9.85</v>
      </c>
      <c r="M10" s="16">
        <f t="shared" si="3"/>
        <v>33.8</v>
      </c>
    </row>
    <row r="11" spans="1:13" s="12" customFormat="1" ht="15" customHeight="1">
      <c r="A11" s="17" t="s">
        <v>20</v>
      </c>
      <c r="B11" s="16">
        <v>14.93</v>
      </c>
      <c r="C11" s="16">
        <v>6.75</v>
      </c>
      <c r="D11" s="16">
        <f t="shared" si="0"/>
        <v>21.68</v>
      </c>
      <c r="E11" s="16">
        <v>15.61</v>
      </c>
      <c r="F11" s="16">
        <v>6.75</v>
      </c>
      <c r="G11" s="16">
        <f t="shared" si="1"/>
        <v>22.36</v>
      </c>
      <c r="H11" s="16">
        <v>14.61</v>
      </c>
      <c r="I11" s="16">
        <v>6.75</v>
      </c>
      <c r="J11" s="16">
        <f t="shared" si="2"/>
        <v>21.36</v>
      </c>
      <c r="K11" s="14">
        <v>14.99</v>
      </c>
      <c r="L11" s="16">
        <v>6.75</v>
      </c>
      <c r="M11" s="16">
        <f t="shared" si="3"/>
        <v>21.740000000000002</v>
      </c>
    </row>
    <row r="12" spans="1:13" s="12" customFormat="1" ht="15" customHeight="1">
      <c r="A12" s="17" t="s">
        <v>21</v>
      </c>
      <c r="B12" s="16">
        <v>17.41</v>
      </c>
      <c r="C12" s="16">
        <v>9.88</v>
      </c>
      <c r="D12" s="16">
        <f t="shared" si="0"/>
        <v>27.29</v>
      </c>
      <c r="E12" s="16">
        <v>16.56</v>
      </c>
      <c r="F12" s="16">
        <v>10</v>
      </c>
      <c r="G12" s="16">
        <f t="shared" si="1"/>
        <v>26.56</v>
      </c>
      <c r="H12" s="16">
        <v>17.28</v>
      </c>
      <c r="I12" s="16">
        <v>9.87</v>
      </c>
      <c r="J12" s="16">
        <f t="shared" si="2"/>
        <v>27.15</v>
      </c>
      <c r="K12" s="14">
        <v>17.14</v>
      </c>
      <c r="L12" s="16">
        <v>9.9</v>
      </c>
      <c r="M12" s="16">
        <f t="shared" si="3"/>
        <v>27.04</v>
      </c>
    </row>
    <row r="13" spans="1:13" s="12" customFormat="1" ht="15" customHeight="1">
      <c r="A13" s="17" t="s">
        <v>22</v>
      </c>
      <c r="B13" s="16">
        <v>34.11</v>
      </c>
      <c r="C13" s="16">
        <v>15.5</v>
      </c>
      <c r="D13" s="16">
        <f t="shared" si="0"/>
        <v>49.61</v>
      </c>
      <c r="E13" s="16">
        <v>35.07</v>
      </c>
      <c r="F13" s="16">
        <v>15.5</v>
      </c>
      <c r="G13" s="16">
        <f t="shared" si="1"/>
        <v>50.57</v>
      </c>
      <c r="H13" s="16">
        <v>33.85</v>
      </c>
      <c r="I13" s="16">
        <v>15.5</v>
      </c>
      <c r="J13" s="16">
        <f t="shared" si="2"/>
        <v>49.35</v>
      </c>
      <c r="K13" s="14">
        <v>33.58</v>
      </c>
      <c r="L13" s="16">
        <v>15.5</v>
      </c>
      <c r="M13" s="16">
        <f t="shared" si="3"/>
        <v>49.08</v>
      </c>
    </row>
    <row r="14" spans="1:13" s="12" customFormat="1" ht="15" customHeight="1">
      <c r="A14" s="17" t="s">
        <v>23</v>
      </c>
      <c r="B14" s="16">
        <v>4.14</v>
      </c>
      <c r="C14" s="16">
        <v>0.5</v>
      </c>
      <c r="D14" s="16">
        <f t="shared" si="0"/>
        <v>4.64</v>
      </c>
      <c r="E14" s="16">
        <v>0</v>
      </c>
      <c r="F14" s="16">
        <v>0</v>
      </c>
      <c r="G14" s="16">
        <f t="shared" si="1"/>
        <v>0</v>
      </c>
      <c r="H14" s="16">
        <v>0</v>
      </c>
      <c r="I14" s="16">
        <v>0</v>
      </c>
      <c r="J14" s="16">
        <f t="shared" si="2"/>
        <v>0</v>
      </c>
      <c r="K14" s="14">
        <v>3.72</v>
      </c>
      <c r="L14" s="16">
        <v>0.5</v>
      </c>
      <c r="M14" s="16">
        <f t="shared" si="3"/>
        <v>4.220000000000001</v>
      </c>
    </row>
    <row r="15" spans="1:13" s="12" customFormat="1" ht="15" customHeight="1">
      <c r="A15" s="17" t="s">
        <v>24</v>
      </c>
      <c r="B15" s="16">
        <v>58.11</v>
      </c>
      <c r="C15" s="16">
        <v>23.5</v>
      </c>
      <c r="D15" s="16">
        <f t="shared" si="0"/>
        <v>81.61</v>
      </c>
      <c r="E15" s="16">
        <v>58.34</v>
      </c>
      <c r="F15" s="16">
        <v>25.5</v>
      </c>
      <c r="G15" s="16">
        <f t="shared" si="1"/>
        <v>83.84</v>
      </c>
      <c r="H15" s="16">
        <v>58.34</v>
      </c>
      <c r="I15" s="16">
        <v>25.5</v>
      </c>
      <c r="J15" s="16">
        <f t="shared" si="2"/>
        <v>83.84</v>
      </c>
      <c r="K15" s="14">
        <v>58.91</v>
      </c>
      <c r="L15" s="16">
        <v>24.79</v>
      </c>
      <c r="M15" s="16">
        <f t="shared" si="3"/>
        <v>83.69999999999999</v>
      </c>
    </row>
    <row r="16" spans="1:13" s="12" customFormat="1" ht="15" customHeight="1">
      <c r="A16" s="17" t="s">
        <v>25</v>
      </c>
      <c r="B16" s="16">
        <v>45.36</v>
      </c>
      <c r="C16" s="16">
        <v>17.5</v>
      </c>
      <c r="D16" s="16">
        <f t="shared" si="0"/>
        <v>62.86</v>
      </c>
      <c r="E16" s="16">
        <v>48.89</v>
      </c>
      <c r="F16" s="16">
        <v>17.5</v>
      </c>
      <c r="G16" s="16">
        <f t="shared" si="1"/>
        <v>66.39</v>
      </c>
      <c r="H16" s="16">
        <v>47.88</v>
      </c>
      <c r="I16" s="16">
        <v>17.25</v>
      </c>
      <c r="J16" s="16">
        <f t="shared" si="2"/>
        <v>65.13</v>
      </c>
      <c r="K16" s="14">
        <v>46.09</v>
      </c>
      <c r="L16" s="16">
        <v>17.33</v>
      </c>
      <c r="M16" s="16">
        <f t="shared" si="3"/>
        <v>63.42</v>
      </c>
    </row>
    <row r="17" spans="1:13" s="12" customFormat="1" ht="15" customHeight="1">
      <c r="A17" s="17" t="s">
        <v>26</v>
      </c>
      <c r="B17" s="16">
        <v>27.34</v>
      </c>
      <c r="C17" s="16">
        <v>16.5</v>
      </c>
      <c r="D17" s="16">
        <f t="shared" si="0"/>
        <v>43.84</v>
      </c>
      <c r="E17" s="16">
        <v>26.05</v>
      </c>
      <c r="F17" s="16">
        <v>16.5</v>
      </c>
      <c r="G17" s="16">
        <f t="shared" si="1"/>
        <v>42.55</v>
      </c>
      <c r="H17" s="16">
        <v>26.05</v>
      </c>
      <c r="I17" s="16">
        <v>16.25</v>
      </c>
      <c r="J17" s="16">
        <f t="shared" si="2"/>
        <v>42.3</v>
      </c>
      <c r="K17" s="14">
        <v>26.16</v>
      </c>
      <c r="L17" s="16">
        <v>16.25</v>
      </c>
      <c r="M17" s="16">
        <f t="shared" si="3"/>
        <v>42.41</v>
      </c>
    </row>
    <row r="18" spans="1:13" s="12" customFormat="1" ht="15" customHeight="1">
      <c r="A18" s="17" t="s">
        <v>27</v>
      </c>
      <c r="B18" s="16">
        <v>3.27</v>
      </c>
      <c r="C18" s="16">
        <v>0.5</v>
      </c>
      <c r="D18" s="16">
        <f t="shared" si="0"/>
        <v>3.77</v>
      </c>
      <c r="E18" s="16">
        <v>0</v>
      </c>
      <c r="F18" s="16">
        <v>0</v>
      </c>
      <c r="G18" s="16">
        <f t="shared" si="1"/>
        <v>0</v>
      </c>
      <c r="H18" s="16">
        <v>0</v>
      </c>
      <c r="I18" s="16">
        <v>0</v>
      </c>
      <c r="J18" s="16">
        <f t="shared" si="2"/>
        <v>0</v>
      </c>
      <c r="K18" s="14">
        <v>3.26</v>
      </c>
      <c r="L18" s="16">
        <v>0.5</v>
      </c>
      <c r="M18" s="16">
        <f t="shared" si="3"/>
        <v>3.76</v>
      </c>
    </row>
    <row r="19" spans="1:13" s="12" customFormat="1" ht="15" customHeight="1">
      <c r="A19" s="17" t="s">
        <v>28</v>
      </c>
      <c r="B19" s="16">
        <v>4.45</v>
      </c>
      <c r="C19" s="16">
        <v>0.5</v>
      </c>
      <c r="D19" s="16">
        <f t="shared" si="0"/>
        <v>4.95</v>
      </c>
      <c r="E19" s="16">
        <v>0</v>
      </c>
      <c r="F19" s="16">
        <v>0</v>
      </c>
      <c r="G19" s="16">
        <f t="shared" si="1"/>
        <v>0</v>
      </c>
      <c r="H19" s="16">
        <v>0</v>
      </c>
      <c r="I19" s="16">
        <v>0</v>
      </c>
      <c r="J19" s="16">
        <f t="shared" si="2"/>
        <v>0</v>
      </c>
      <c r="K19" s="14">
        <v>4.45</v>
      </c>
      <c r="L19" s="16">
        <v>0.5</v>
      </c>
      <c r="M19" s="16">
        <f t="shared" si="3"/>
        <v>4.95</v>
      </c>
    </row>
    <row r="20" spans="1:13" s="12" customFormat="1" ht="15" customHeight="1">
      <c r="A20" s="17" t="s">
        <v>29</v>
      </c>
      <c r="B20" s="16">
        <v>34.05</v>
      </c>
      <c r="C20" s="16">
        <v>17</v>
      </c>
      <c r="D20" s="16">
        <f t="shared" si="0"/>
        <v>51.05</v>
      </c>
      <c r="E20" s="16">
        <v>30.83</v>
      </c>
      <c r="F20" s="16">
        <v>16.75</v>
      </c>
      <c r="G20" s="16">
        <f t="shared" si="1"/>
        <v>47.58</v>
      </c>
      <c r="H20" s="16">
        <v>30.83</v>
      </c>
      <c r="I20" s="16">
        <v>16.75</v>
      </c>
      <c r="J20" s="16">
        <f t="shared" si="2"/>
        <v>47.58</v>
      </c>
      <c r="K20" s="14">
        <v>32.97</v>
      </c>
      <c r="L20" s="16">
        <v>16.91</v>
      </c>
      <c r="M20" s="16">
        <f t="shared" si="3"/>
        <v>49.879999999999995</v>
      </c>
    </row>
    <row r="21" spans="1:13" s="12" customFormat="1" ht="15" customHeight="1">
      <c r="A21" s="17" t="s">
        <v>30</v>
      </c>
      <c r="B21" s="16">
        <v>51.62</v>
      </c>
      <c r="C21" s="16">
        <v>20.25</v>
      </c>
      <c r="D21" s="16">
        <f t="shared" si="0"/>
        <v>71.87</v>
      </c>
      <c r="E21" s="16">
        <v>52.93</v>
      </c>
      <c r="F21" s="16">
        <v>18.75</v>
      </c>
      <c r="G21" s="16">
        <f t="shared" si="1"/>
        <v>71.68</v>
      </c>
      <c r="H21" s="16">
        <v>53.04</v>
      </c>
      <c r="I21" s="16">
        <v>18.75</v>
      </c>
      <c r="J21" s="16">
        <f t="shared" si="2"/>
        <v>71.78999999999999</v>
      </c>
      <c r="K21" s="14">
        <v>51.89</v>
      </c>
      <c r="L21" s="16">
        <v>19.18</v>
      </c>
      <c r="M21" s="16">
        <f t="shared" si="3"/>
        <v>71.07</v>
      </c>
    </row>
    <row r="22" spans="1:13" s="12" customFormat="1" ht="15" customHeight="1">
      <c r="A22" s="17" t="s">
        <v>31</v>
      </c>
      <c r="B22" s="16">
        <v>7.9</v>
      </c>
      <c r="C22" s="16">
        <v>0.5</v>
      </c>
      <c r="D22" s="16">
        <f t="shared" si="0"/>
        <v>8.4</v>
      </c>
      <c r="E22" s="16">
        <v>0</v>
      </c>
      <c r="F22" s="16">
        <v>0</v>
      </c>
      <c r="G22" s="16">
        <f t="shared" si="1"/>
        <v>0</v>
      </c>
      <c r="H22" s="16">
        <v>0</v>
      </c>
      <c r="I22" s="16">
        <v>0</v>
      </c>
      <c r="J22" s="16">
        <f t="shared" si="2"/>
        <v>0</v>
      </c>
      <c r="K22" s="14">
        <v>7.24</v>
      </c>
      <c r="L22" s="16">
        <v>0.5</v>
      </c>
      <c r="M22" s="16">
        <f t="shared" si="3"/>
        <v>7.74</v>
      </c>
    </row>
    <row r="23" spans="1:13" s="12" customFormat="1" ht="15" customHeight="1">
      <c r="A23" s="17" t="s">
        <v>32</v>
      </c>
      <c r="B23" s="16">
        <v>39.47</v>
      </c>
      <c r="C23" s="16">
        <v>22.75</v>
      </c>
      <c r="D23" s="16">
        <f t="shared" si="0"/>
        <v>62.22</v>
      </c>
      <c r="E23" s="16">
        <v>38.89</v>
      </c>
      <c r="F23" s="16">
        <v>22.75</v>
      </c>
      <c r="G23" s="16">
        <f t="shared" si="1"/>
        <v>61.64</v>
      </c>
      <c r="H23" s="16">
        <v>41.82</v>
      </c>
      <c r="I23" s="16">
        <v>22.25</v>
      </c>
      <c r="J23" s="16">
        <f t="shared" si="2"/>
        <v>64.07</v>
      </c>
      <c r="K23" s="14">
        <v>39.7</v>
      </c>
      <c r="L23" s="16">
        <v>21.98</v>
      </c>
      <c r="M23" s="16">
        <f t="shared" si="3"/>
        <v>61.68000000000001</v>
      </c>
    </row>
    <row r="24" spans="1:13" s="12" customFormat="1" ht="15" customHeight="1">
      <c r="A24" s="17" t="s">
        <v>33</v>
      </c>
      <c r="B24" s="16">
        <v>10.84</v>
      </c>
      <c r="C24" s="16">
        <v>5.5</v>
      </c>
      <c r="D24" s="16">
        <f t="shared" si="0"/>
        <v>16.34</v>
      </c>
      <c r="E24" s="16">
        <v>10.79</v>
      </c>
      <c r="F24" s="16">
        <v>5.5</v>
      </c>
      <c r="G24" s="16">
        <f t="shared" si="1"/>
        <v>16.29</v>
      </c>
      <c r="H24" s="16">
        <v>10.79</v>
      </c>
      <c r="I24" s="16">
        <v>5.5</v>
      </c>
      <c r="J24" s="16">
        <f t="shared" si="2"/>
        <v>16.29</v>
      </c>
      <c r="K24" s="14">
        <v>10.8</v>
      </c>
      <c r="L24" s="16">
        <v>5.5</v>
      </c>
      <c r="M24" s="16">
        <f t="shared" si="3"/>
        <v>16.3</v>
      </c>
    </row>
    <row r="25" spans="1:13" s="12" customFormat="1" ht="15" customHeight="1">
      <c r="A25" s="17" t="s">
        <v>34</v>
      </c>
      <c r="B25" s="16">
        <v>13.12</v>
      </c>
      <c r="C25" s="16">
        <v>6</v>
      </c>
      <c r="D25" s="16">
        <f t="shared" si="0"/>
        <v>19.119999999999997</v>
      </c>
      <c r="E25" s="16">
        <v>13.29</v>
      </c>
      <c r="F25" s="16">
        <v>6</v>
      </c>
      <c r="G25" s="16">
        <f t="shared" si="1"/>
        <v>19.29</v>
      </c>
      <c r="H25" s="16">
        <v>12.64</v>
      </c>
      <c r="I25" s="16">
        <v>6</v>
      </c>
      <c r="J25" s="16">
        <f t="shared" si="2"/>
        <v>18.64</v>
      </c>
      <c r="K25" s="14">
        <v>12.96</v>
      </c>
      <c r="L25" s="16">
        <v>6</v>
      </c>
      <c r="M25" s="16">
        <f t="shared" si="3"/>
        <v>18.96</v>
      </c>
    </row>
    <row r="26" spans="1:13" s="12" customFormat="1" ht="15" customHeight="1">
      <c r="A26" s="17" t="s">
        <v>35</v>
      </c>
      <c r="B26" s="16">
        <v>10.08</v>
      </c>
      <c r="C26" s="16">
        <v>4</v>
      </c>
      <c r="D26" s="16">
        <f t="shared" si="0"/>
        <v>14.08</v>
      </c>
      <c r="E26" s="16">
        <v>0</v>
      </c>
      <c r="F26" s="16">
        <v>0</v>
      </c>
      <c r="G26" s="16">
        <f t="shared" si="1"/>
        <v>0</v>
      </c>
      <c r="H26" s="16">
        <v>0</v>
      </c>
      <c r="I26" s="16">
        <v>0</v>
      </c>
      <c r="J26" s="16">
        <f t="shared" si="2"/>
        <v>0</v>
      </c>
      <c r="K26" s="14">
        <v>9.75</v>
      </c>
      <c r="L26" s="16">
        <v>3.5</v>
      </c>
      <c r="M26" s="16">
        <f t="shared" si="3"/>
        <v>13.25</v>
      </c>
    </row>
    <row r="27" spans="1:13" s="12" customFormat="1" ht="15" customHeight="1">
      <c r="A27" s="17" t="s">
        <v>36</v>
      </c>
      <c r="B27" s="16">
        <v>12.6</v>
      </c>
      <c r="C27" s="16">
        <v>7.88</v>
      </c>
      <c r="D27" s="16">
        <f t="shared" si="0"/>
        <v>20.48</v>
      </c>
      <c r="E27" s="16">
        <v>13.06</v>
      </c>
      <c r="F27" s="16">
        <v>8.5</v>
      </c>
      <c r="G27" s="16">
        <f t="shared" si="1"/>
        <v>21.560000000000002</v>
      </c>
      <c r="H27" s="16">
        <v>13.57</v>
      </c>
      <c r="I27" s="16">
        <v>8.5</v>
      </c>
      <c r="J27" s="16">
        <f t="shared" si="2"/>
        <v>22.07</v>
      </c>
      <c r="K27" s="14">
        <v>12.92</v>
      </c>
      <c r="L27" s="16">
        <v>8.1</v>
      </c>
      <c r="M27" s="16">
        <f t="shared" si="3"/>
        <v>21.02</v>
      </c>
    </row>
    <row r="28" spans="1:13" s="12" customFormat="1" ht="15" customHeight="1">
      <c r="A28" s="17" t="s">
        <v>37</v>
      </c>
      <c r="B28" s="16">
        <v>38.83</v>
      </c>
      <c r="C28" s="16">
        <v>38.75</v>
      </c>
      <c r="D28" s="16">
        <f t="shared" si="0"/>
        <v>77.58</v>
      </c>
      <c r="E28" s="16">
        <v>36.77</v>
      </c>
      <c r="F28" s="16">
        <v>38.75</v>
      </c>
      <c r="G28" s="16">
        <f t="shared" si="1"/>
        <v>75.52000000000001</v>
      </c>
      <c r="H28" s="16">
        <v>34.83</v>
      </c>
      <c r="I28" s="16">
        <v>39.75</v>
      </c>
      <c r="J28" s="16">
        <f t="shared" si="2"/>
        <v>74.58</v>
      </c>
      <c r="K28" s="14">
        <v>37.18</v>
      </c>
      <c r="L28" s="16">
        <v>39.15</v>
      </c>
      <c r="M28" s="16">
        <f t="shared" si="3"/>
        <v>76.33</v>
      </c>
    </row>
    <row r="29" spans="1:13" s="12" customFormat="1" ht="21.75" customHeight="1">
      <c r="A29" s="23" t="s">
        <v>38</v>
      </c>
      <c r="B29" s="26">
        <f>SUM(B4:B28)</f>
        <v>657.9800000000001</v>
      </c>
      <c r="C29" s="25">
        <f aca="true" t="shared" si="4" ref="C29:L29">SUM(C4:C28)</f>
        <v>292.34</v>
      </c>
      <c r="D29" s="25">
        <f t="shared" si="0"/>
        <v>950.3200000000002</v>
      </c>
      <c r="E29" s="25">
        <f t="shared" si="4"/>
        <v>624.4799999999999</v>
      </c>
      <c r="F29" s="25">
        <f t="shared" si="4"/>
        <v>290.83</v>
      </c>
      <c r="G29" s="25">
        <f t="shared" si="1"/>
        <v>915.31</v>
      </c>
      <c r="H29" s="25">
        <f t="shared" si="4"/>
        <v>625.2900000000001</v>
      </c>
      <c r="I29" s="25">
        <f t="shared" si="4"/>
        <v>288.95</v>
      </c>
      <c r="J29" s="25">
        <f t="shared" si="2"/>
        <v>914.24</v>
      </c>
      <c r="K29" s="26">
        <f t="shared" si="4"/>
        <v>656.5</v>
      </c>
      <c r="L29" s="25">
        <f t="shared" si="4"/>
        <v>291.51</v>
      </c>
      <c r="M29" s="25">
        <f t="shared" si="3"/>
        <v>948.01</v>
      </c>
    </row>
    <row r="30" spans="1:13" s="12" customFormat="1" ht="15" customHeight="1">
      <c r="A30" s="17" t="s">
        <v>40</v>
      </c>
      <c r="B30" s="12">
        <v>9.89</v>
      </c>
      <c r="C30" s="17">
        <v>0</v>
      </c>
      <c r="D30" s="16">
        <v>9.89</v>
      </c>
      <c r="E30" s="16">
        <v>10.28</v>
      </c>
      <c r="F30" s="16">
        <v>0</v>
      </c>
      <c r="G30" s="16">
        <f t="shared" si="1"/>
        <v>10.28</v>
      </c>
      <c r="H30" s="16">
        <v>10.11</v>
      </c>
      <c r="I30" s="16">
        <v>0</v>
      </c>
      <c r="J30" s="16">
        <f t="shared" si="2"/>
        <v>10.11</v>
      </c>
      <c r="K30" s="14">
        <v>10.11</v>
      </c>
      <c r="L30" s="16">
        <v>0</v>
      </c>
      <c r="M30" s="16">
        <f t="shared" si="3"/>
        <v>10.11</v>
      </c>
    </row>
    <row r="31" spans="1:13" s="12" customFormat="1" ht="15" customHeight="1">
      <c r="A31" s="17" t="s">
        <v>39</v>
      </c>
      <c r="B31" s="12">
        <v>41.61</v>
      </c>
      <c r="C31" s="16">
        <v>28.25</v>
      </c>
      <c r="D31" s="16">
        <v>69.86</v>
      </c>
      <c r="E31" s="16">
        <v>39.72</v>
      </c>
      <c r="F31" s="16">
        <v>28.25</v>
      </c>
      <c r="G31" s="16">
        <f t="shared" si="1"/>
        <v>67.97</v>
      </c>
      <c r="H31" s="16">
        <v>43.39</v>
      </c>
      <c r="I31" s="16">
        <v>28.75</v>
      </c>
      <c r="J31" s="16">
        <f t="shared" si="2"/>
        <v>72.14</v>
      </c>
      <c r="K31" s="14">
        <v>41.4</v>
      </c>
      <c r="L31" s="16">
        <v>28.42</v>
      </c>
      <c r="M31" s="16">
        <f t="shared" si="3"/>
        <v>69.82</v>
      </c>
    </row>
    <row r="32" spans="1:13" s="12" customFormat="1" ht="21" customHeight="1">
      <c r="A32" s="23" t="s">
        <v>41</v>
      </c>
      <c r="B32" s="26">
        <f>B29+B30+B31</f>
        <v>709.4800000000001</v>
      </c>
      <c r="C32" s="25">
        <f>C29+C30+C31</f>
        <v>320.59</v>
      </c>
      <c r="D32" s="25">
        <f>D29+D30+D31</f>
        <v>1030.0700000000002</v>
      </c>
      <c r="E32" s="25">
        <f aca="true" t="shared" si="5" ref="E32:L32">E29+E30+E31</f>
        <v>674.4799999999999</v>
      </c>
      <c r="F32" s="25">
        <f t="shared" si="5"/>
        <v>319.08</v>
      </c>
      <c r="G32" s="25">
        <f t="shared" si="1"/>
        <v>993.56</v>
      </c>
      <c r="H32" s="25">
        <f t="shared" si="5"/>
        <v>678.7900000000001</v>
      </c>
      <c r="I32" s="25">
        <f t="shared" si="5"/>
        <v>317.7</v>
      </c>
      <c r="J32" s="25">
        <f t="shared" si="2"/>
        <v>996.49</v>
      </c>
      <c r="K32" s="26">
        <f t="shared" si="5"/>
        <v>708.01</v>
      </c>
      <c r="L32" s="25">
        <f t="shared" si="5"/>
        <v>319.93</v>
      </c>
      <c r="M32" s="25">
        <f t="shared" si="3"/>
        <v>1027.94</v>
      </c>
    </row>
  </sheetData>
  <mergeCells count="5">
    <mergeCell ref="K1:M1"/>
    <mergeCell ref="A1:A2"/>
    <mergeCell ref="B1:D1"/>
    <mergeCell ref="E1:G1"/>
    <mergeCell ref="H1:J1"/>
  </mergeCells>
  <printOptions gridLines="1" horizontalCentered="1"/>
  <pageMargins left="0.3937007874015748" right="0.3937007874015748" top="0.8267716535433072" bottom="0.5905511811023623" header="0.5118110236220472" footer="0.3937007874015748"/>
  <pageSetup horizontalDpi="600" verticalDpi="600" orientation="landscape" paperSize="9" scale="90" r:id="rId1"/>
  <headerFooter alignWithMargins="0">
    <oddHeader>&amp;C&amp;"Arial CE,Pogrubiony"&amp;11Zatrudnienie w szkołach podstawowych w 2004 roku (w etatach)&amp;RZałącznik Nr 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:A2"/>
    </sheetView>
  </sheetViews>
  <sheetFormatPr defaultColWidth="9.00390625" defaultRowHeight="12.75"/>
  <cols>
    <col min="1" max="1" width="4.25390625" style="0" customWidth="1"/>
    <col min="2" max="2" width="28.75390625" style="0" customWidth="1"/>
    <col min="3" max="12" width="13.125" style="0" customWidth="1"/>
  </cols>
  <sheetData>
    <row r="1" spans="1:12" s="19" customFormat="1" ht="18" customHeight="1">
      <c r="A1" s="67" t="s">
        <v>0</v>
      </c>
      <c r="B1" s="69" t="s">
        <v>95</v>
      </c>
      <c r="C1" s="67" t="s">
        <v>121</v>
      </c>
      <c r="D1" s="67" t="s">
        <v>1</v>
      </c>
      <c r="E1" s="4" t="s">
        <v>92</v>
      </c>
      <c r="F1" s="67" t="s">
        <v>9</v>
      </c>
      <c r="G1" s="67" t="s">
        <v>91</v>
      </c>
      <c r="H1" s="67" t="s">
        <v>1</v>
      </c>
      <c r="I1" s="4" t="s">
        <v>92</v>
      </c>
      <c r="J1" s="67" t="s">
        <v>9</v>
      </c>
      <c r="K1" s="67" t="s">
        <v>116</v>
      </c>
      <c r="L1" s="71" t="s">
        <v>10</v>
      </c>
    </row>
    <row r="2" spans="1:12" s="19" customFormat="1" ht="78" customHeight="1">
      <c r="A2" s="68"/>
      <c r="B2" s="70"/>
      <c r="C2" s="68"/>
      <c r="D2" s="68"/>
      <c r="E2" s="3" t="s">
        <v>8</v>
      </c>
      <c r="F2" s="68"/>
      <c r="G2" s="68"/>
      <c r="H2" s="68"/>
      <c r="I2" s="3" t="s">
        <v>8</v>
      </c>
      <c r="J2" s="68"/>
      <c r="K2" s="68"/>
      <c r="L2" s="72"/>
    </row>
    <row r="3" spans="1:12" s="9" customFormat="1" ht="11.25" customHeight="1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</row>
    <row r="4" spans="1:12" s="6" customFormat="1" ht="24.75" customHeight="1">
      <c r="A4" s="17">
        <v>1</v>
      </c>
      <c r="B4" s="17" t="s">
        <v>45</v>
      </c>
      <c r="C4" s="20">
        <f aca="true" t="shared" si="0" ref="C4:C16">D4+F4</f>
        <v>4087880</v>
      </c>
      <c r="D4" s="20">
        <v>4087880</v>
      </c>
      <c r="E4" s="20">
        <v>58000</v>
      </c>
      <c r="F4" s="20"/>
      <c r="G4" s="20">
        <f aca="true" t="shared" si="1" ref="G4:G13">H4+J4</f>
        <v>3945292</v>
      </c>
      <c r="H4" s="20">
        <v>3945292</v>
      </c>
      <c r="I4" s="20">
        <v>57585</v>
      </c>
      <c r="J4" s="20"/>
      <c r="K4" s="20">
        <v>731</v>
      </c>
      <c r="L4" s="16">
        <f aca="true" t="shared" si="2" ref="L4:L15">(H4-I4)/K4/12</f>
        <v>443.1950524395805</v>
      </c>
    </row>
    <row r="5" spans="1:12" s="6" customFormat="1" ht="24.75" customHeight="1">
      <c r="A5" s="17">
        <v>2</v>
      </c>
      <c r="B5" s="17" t="s">
        <v>46</v>
      </c>
      <c r="C5" s="20">
        <f t="shared" si="0"/>
        <v>2428010</v>
      </c>
      <c r="D5" s="20">
        <v>2418010</v>
      </c>
      <c r="E5" s="20">
        <v>9200</v>
      </c>
      <c r="F5" s="20">
        <v>10000</v>
      </c>
      <c r="G5" s="20">
        <f t="shared" si="1"/>
        <v>2387304</v>
      </c>
      <c r="H5" s="20">
        <v>2367305</v>
      </c>
      <c r="I5" s="20">
        <v>9200</v>
      </c>
      <c r="J5" s="20">
        <v>19999</v>
      </c>
      <c r="K5" s="20">
        <v>549</v>
      </c>
      <c r="L5" s="16">
        <f t="shared" si="2"/>
        <v>357.9394353369764</v>
      </c>
    </row>
    <row r="6" spans="1:12" s="6" customFormat="1" ht="24.75" customHeight="1">
      <c r="A6" s="17">
        <v>3</v>
      </c>
      <c r="B6" s="17" t="s">
        <v>47</v>
      </c>
      <c r="C6" s="20">
        <f t="shared" si="0"/>
        <v>1778900</v>
      </c>
      <c r="D6" s="20">
        <v>1778900</v>
      </c>
      <c r="E6" s="20"/>
      <c r="F6" s="20"/>
      <c r="G6" s="20">
        <f t="shared" si="1"/>
        <v>1731906</v>
      </c>
      <c r="H6" s="20">
        <v>1731906</v>
      </c>
      <c r="I6" s="20"/>
      <c r="J6" s="20"/>
      <c r="K6" s="20">
        <v>337</v>
      </c>
      <c r="L6" s="16">
        <f t="shared" si="2"/>
        <v>428.26557863501483</v>
      </c>
    </row>
    <row r="7" spans="1:12" s="6" customFormat="1" ht="24.75" customHeight="1">
      <c r="A7" s="17">
        <v>4</v>
      </c>
      <c r="B7" s="17" t="s">
        <v>48</v>
      </c>
      <c r="C7" s="20">
        <f t="shared" si="0"/>
        <v>1869830</v>
      </c>
      <c r="D7" s="20">
        <v>1869830</v>
      </c>
      <c r="E7" s="20"/>
      <c r="F7" s="20"/>
      <c r="G7" s="20">
        <f t="shared" si="1"/>
        <v>1819693</v>
      </c>
      <c r="H7" s="20">
        <v>1819693</v>
      </c>
      <c r="I7" s="20"/>
      <c r="J7" s="20"/>
      <c r="K7" s="20">
        <v>377</v>
      </c>
      <c r="L7" s="16">
        <f t="shared" si="2"/>
        <v>402.23099027409376</v>
      </c>
    </row>
    <row r="8" spans="1:12" s="6" customFormat="1" ht="24.75" customHeight="1">
      <c r="A8" s="17">
        <v>5</v>
      </c>
      <c r="B8" s="17" t="s">
        <v>49</v>
      </c>
      <c r="C8" s="20">
        <f t="shared" si="0"/>
        <v>2424800</v>
      </c>
      <c r="D8" s="20">
        <v>2424800</v>
      </c>
      <c r="E8" s="20"/>
      <c r="F8" s="20"/>
      <c r="G8" s="20">
        <f t="shared" si="1"/>
        <v>2336045</v>
      </c>
      <c r="H8" s="20">
        <v>2336045</v>
      </c>
      <c r="I8" s="20"/>
      <c r="J8" s="20"/>
      <c r="K8" s="20">
        <v>608</v>
      </c>
      <c r="L8" s="16">
        <f t="shared" si="2"/>
        <v>320.18160635964915</v>
      </c>
    </row>
    <row r="9" spans="1:12" s="6" customFormat="1" ht="24.75" customHeight="1">
      <c r="A9" s="17">
        <v>6</v>
      </c>
      <c r="B9" s="17" t="s">
        <v>50</v>
      </c>
      <c r="C9" s="20">
        <f t="shared" si="0"/>
        <v>1885050</v>
      </c>
      <c r="D9" s="20">
        <v>1865050</v>
      </c>
      <c r="E9" s="20"/>
      <c r="F9" s="20">
        <v>20000</v>
      </c>
      <c r="G9" s="20">
        <f t="shared" si="1"/>
        <v>1774877</v>
      </c>
      <c r="H9" s="20">
        <v>1754877</v>
      </c>
      <c r="I9" s="20"/>
      <c r="J9" s="20">
        <v>20000</v>
      </c>
      <c r="K9" s="20">
        <v>457</v>
      </c>
      <c r="L9" s="16">
        <f t="shared" si="2"/>
        <v>319.99945295404814</v>
      </c>
    </row>
    <row r="10" spans="1:12" s="6" customFormat="1" ht="24.75" customHeight="1">
      <c r="A10" s="17">
        <v>7</v>
      </c>
      <c r="B10" s="17" t="s">
        <v>51</v>
      </c>
      <c r="C10" s="20">
        <f t="shared" si="0"/>
        <v>2118750</v>
      </c>
      <c r="D10" s="20">
        <v>2118750</v>
      </c>
      <c r="E10" s="20"/>
      <c r="F10" s="20"/>
      <c r="G10" s="20">
        <f t="shared" si="1"/>
        <v>2107577</v>
      </c>
      <c r="H10" s="20">
        <v>2107577</v>
      </c>
      <c r="I10" s="20"/>
      <c r="J10" s="20"/>
      <c r="K10" s="20">
        <v>520</v>
      </c>
      <c r="L10" s="16">
        <f t="shared" si="2"/>
        <v>337.7527243589744</v>
      </c>
    </row>
    <row r="11" spans="1:12" s="6" customFormat="1" ht="24.75" customHeight="1">
      <c r="A11" s="17">
        <v>8</v>
      </c>
      <c r="B11" s="17" t="s">
        <v>52</v>
      </c>
      <c r="C11" s="20">
        <f t="shared" si="0"/>
        <v>1860000</v>
      </c>
      <c r="D11" s="20">
        <v>1860000</v>
      </c>
      <c r="E11" s="20"/>
      <c r="F11" s="20"/>
      <c r="G11" s="20">
        <f t="shared" si="1"/>
        <v>1822868</v>
      </c>
      <c r="H11" s="20">
        <v>1822868</v>
      </c>
      <c r="I11" s="20"/>
      <c r="J11" s="20"/>
      <c r="K11" s="20">
        <v>495</v>
      </c>
      <c r="L11" s="16">
        <f t="shared" si="2"/>
        <v>306.8801346801347</v>
      </c>
    </row>
    <row r="12" spans="1:12" s="6" customFormat="1" ht="24.75" customHeight="1">
      <c r="A12" s="17">
        <v>9</v>
      </c>
      <c r="B12" s="17" t="s">
        <v>101</v>
      </c>
      <c r="C12" s="20">
        <f t="shared" si="0"/>
        <v>650400</v>
      </c>
      <c r="D12" s="20">
        <v>650400</v>
      </c>
      <c r="E12" s="20"/>
      <c r="F12" s="20"/>
      <c r="G12" s="20">
        <f t="shared" si="1"/>
        <v>644464</v>
      </c>
      <c r="H12" s="20">
        <v>644464</v>
      </c>
      <c r="I12" s="20"/>
      <c r="J12" s="20"/>
      <c r="K12" s="20">
        <v>217</v>
      </c>
      <c r="L12" s="16">
        <f t="shared" si="2"/>
        <v>247.4900153609831</v>
      </c>
    </row>
    <row r="13" spans="1:12" s="6" customFormat="1" ht="38.25">
      <c r="A13" s="17">
        <v>10</v>
      </c>
      <c r="B13" s="17" t="s">
        <v>97</v>
      </c>
      <c r="C13" s="20">
        <f t="shared" si="0"/>
        <v>459700</v>
      </c>
      <c r="D13" s="20">
        <v>459700</v>
      </c>
      <c r="E13" s="20"/>
      <c r="F13" s="20"/>
      <c r="G13" s="20">
        <f t="shared" si="1"/>
        <v>446536</v>
      </c>
      <c r="H13" s="20">
        <v>446536</v>
      </c>
      <c r="I13" s="20"/>
      <c r="J13" s="20"/>
      <c r="K13" s="20">
        <v>298</v>
      </c>
      <c r="L13" s="16">
        <f t="shared" si="2"/>
        <v>124.87024608501117</v>
      </c>
    </row>
    <row r="14" spans="1:12" s="6" customFormat="1" ht="21" customHeight="1">
      <c r="A14" s="22"/>
      <c r="B14" s="23" t="s">
        <v>38</v>
      </c>
      <c r="C14" s="24">
        <f t="shared" si="0"/>
        <v>19563320</v>
      </c>
      <c r="D14" s="24">
        <f>SUM(D4:D13)</f>
        <v>19533320</v>
      </c>
      <c r="E14" s="24">
        <f>SUM(E4:E13)</f>
        <v>67200</v>
      </c>
      <c r="F14" s="24">
        <f>SUM(F4:F13)</f>
        <v>30000</v>
      </c>
      <c r="G14" s="24">
        <f>H14+J14</f>
        <v>19016562</v>
      </c>
      <c r="H14" s="24">
        <f>SUM(H4:H13)</f>
        <v>18976563</v>
      </c>
      <c r="I14" s="24">
        <f>SUM(I4:I13)</f>
        <v>66785</v>
      </c>
      <c r="J14" s="24">
        <f>SUM(J4:J13)</f>
        <v>39999</v>
      </c>
      <c r="K14" s="24">
        <f>SUM(K4:K13)</f>
        <v>4589</v>
      </c>
      <c r="L14" s="25">
        <f t="shared" si="2"/>
        <v>343.38959105106414</v>
      </c>
    </row>
    <row r="15" spans="1:12" s="6" customFormat="1" ht="31.5" customHeight="1">
      <c r="A15" s="17">
        <v>11</v>
      </c>
      <c r="B15" s="17" t="s">
        <v>96</v>
      </c>
      <c r="C15" s="20">
        <f t="shared" si="0"/>
        <v>1593430</v>
      </c>
      <c r="D15" s="20">
        <v>1593430</v>
      </c>
      <c r="E15" s="20"/>
      <c r="F15" s="20"/>
      <c r="G15" s="20">
        <f>H15+J15</f>
        <v>1553677</v>
      </c>
      <c r="H15" s="20">
        <v>1553677</v>
      </c>
      <c r="I15" s="20"/>
      <c r="J15" s="20"/>
      <c r="K15" s="20">
        <v>129</v>
      </c>
      <c r="L15" s="63">
        <f t="shared" si="2"/>
        <v>1003.6673126614987</v>
      </c>
    </row>
    <row r="16" spans="1:12" s="6" customFormat="1" ht="19.5" customHeight="1">
      <c r="A16" s="22"/>
      <c r="B16" s="23" t="s">
        <v>41</v>
      </c>
      <c r="C16" s="24">
        <f t="shared" si="0"/>
        <v>21156750</v>
      </c>
      <c r="D16" s="24">
        <f>SUM(D14:D15)</f>
        <v>21126750</v>
      </c>
      <c r="E16" s="24">
        <f>SUM(E14:E15)</f>
        <v>67200</v>
      </c>
      <c r="F16" s="24">
        <f>SUM(F14:F15)</f>
        <v>30000</v>
      </c>
      <c r="G16" s="24">
        <f>H16+J16</f>
        <v>20570239</v>
      </c>
      <c r="H16" s="24">
        <f>SUM(H14:H15)</f>
        <v>20530240</v>
      </c>
      <c r="I16" s="24">
        <f>SUM(I14:I15)</f>
        <v>66785</v>
      </c>
      <c r="J16" s="24">
        <f>SUM(J14:J15)</f>
        <v>39999</v>
      </c>
      <c r="K16" s="24">
        <f>SUM(K14:K15)</f>
        <v>4718</v>
      </c>
      <c r="L16" s="25" t="s">
        <v>132</v>
      </c>
    </row>
  </sheetData>
  <mergeCells count="10">
    <mergeCell ref="A1:A2"/>
    <mergeCell ref="B1:B2"/>
    <mergeCell ref="D1:D2"/>
    <mergeCell ref="C1:C2"/>
    <mergeCell ref="K1:K2"/>
    <mergeCell ref="L1:L2"/>
    <mergeCell ref="F1:F2"/>
    <mergeCell ref="H1:H2"/>
    <mergeCell ref="G1:G2"/>
    <mergeCell ref="J1:J2"/>
  </mergeCells>
  <printOptions gridLines="1" horizontalCentered="1"/>
  <pageMargins left="0.3937007874015748" right="0.3937007874015748" top="0.8267716535433072" bottom="0.5905511811023623" header="0.5118110236220472" footer="0.3937007874015748"/>
  <pageSetup horizontalDpi="600" verticalDpi="600" orientation="landscape" paperSize="9" scale="85" r:id="rId1"/>
  <headerFooter alignWithMargins="0">
    <oddHeader>&amp;C&amp;"Arial CE,Pogrubiony"&amp;11Realizacja planu finansowego oraz koszt utrzymania jednego ucznia w poszczególnych gimnazjach w 2004 roku&amp;RZałącznik Nr 22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1" sqref="A1:A2"/>
    </sheetView>
  </sheetViews>
  <sheetFormatPr defaultColWidth="9.00390625" defaultRowHeight="12.75"/>
  <cols>
    <col min="1" max="1" width="33.25390625" style="6" customWidth="1"/>
    <col min="2" max="13" width="9.75390625" style="6" customWidth="1"/>
    <col min="14" max="16384" width="9.125" style="6" customWidth="1"/>
  </cols>
  <sheetData>
    <row r="1" spans="1:13" ht="28.5" customHeight="1">
      <c r="A1" s="67" t="s">
        <v>12</v>
      </c>
      <c r="B1" s="73" t="s">
        <v>117</v>
      </c>
      <c r="C1" s="74"/>
      <c r="D1" s="75"/>
      <c r="E1" s="73" t="s">
        <v>118</v>
      </c>
      <c r="F1" s="74"/>
      <c r="G1" s="75"/>
      <c r="H1" s="73" t="s">
        <v>119</v>
      </c>
      <c r="I1" s="74"/>
      <c r="J1" s="75"/>
      <c r="K1" s="73" t="s">
        <v>120</v>
      </c>
      <c r="L1" s="74"/>
      <c r="M1" s="75"/>
    </row>
    <row r="2" spans="1:13" ht="24">
      <c r="A2" s="76"/>
      <c r="B2" s="15" t="s">
        <v>42</v>
      </c>
      <c r="C2" s="15" t="s">
        <v>43</v>
      </c>
      <c r="D2" s="15" t="s">
        <v>11</v>
      </c>
      <c r="E2" s="15" t="s">
        <v>42</v>
      </c>
      <c r="F2" s="15" t="s">
        <v>44</v>
      </c>
      <c r="G2" s="15" t="s">
        <v>11</v>
      </c>
      <c r="H2" s="15" t="s">
        <v>42</v>
      </c>
      <c r="I2" s="15" t="s">
        <v>43</v>
      </c>
      <c r="J2" s="15" t="s">
        <v>11</v>
      </c>
      <c r="K2" s="5" t="s">
        <v>42</v>
      </c>
      <c r="L2" s="15" t="s">
        <v>44</v>
      </c>
      <c r="M2" s="15" t="s">
        <v>11</v>
      </c>
    </row>
    <row r="3" spans="1:13" ht="9.75" customHeight="1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</row>
    <row r="4" spans="1:13" s="12" customFormat="1" ht="27" customHeight="1">
      <c r="A4" s="17" t="s">
        <v>45</v>
      </c>
      <c r="B4" s="16">
        <v>72.73</v>
      </c>
      <c r="C4" s="16">
        <v>20</v>
      </c>
      <c r="D4" s="16">
        <f aca="true" t="shared" si="0" ref="D4:D16">B4+C4</f>
        <v>92.73</v>
      </c>
      <c r="E4" s="16">
        <v>65.05</v>
      </c>
      <c r="F4" s="16">
        <v>20.75</v>
      </c>
      <c r="G4" s="16">
        <f aca="true" t="shared" si="1" ref="G4:G16">E4+F4</f>
        <v>85.8</v>
      </c>
      <c r="H4" s="16">
        <v>66.99</v>
      </c>
      <c r="I4" s="16">
        <v>20.75</v>
      </c>
      <c r="J4" s="16">
        <f aca="true" t="shared" si="2" ref="J4:J15">H4+I4</f>
        <v>87.74</v>
      </c>
      <c r="K4" s="16">
        <v>70.76</v>
      </c>
      <c r="L4" s="16">
        <v>20.25</v>
      </c>
      <c r="M4" s="16">
        <f aca="true" t="shared" si="3" ref="M4:M15">K4+L4</f>
        <v>91.01</v>
      </c>
    </row>
    <row r="5" spans="1:13" s="12" customFormat="1" ht="27" customHeight="1">
      <c r="A5" s="17" t="s">
        <v>46</v>
      </c>
      <c r="B5" s="16">
        <v>45.11</v>
      </c>
      <c r="C5" s="16">
        <v>16.25</v>
      </c>
      <c r="D5" s="16">
        <f t="shared" si="0"/>
        <v>61.36</v>
      </c>
      <c r="E5" s="16">
        <v>42.38</v>
      </c>
      <c r="F5" s="16">
        <v>16.25</v>
      </c>
      <c r="G5" s="16">
        <f t="shared" si="1"/>
        <v>58.63</v>
      </c>
      <c r="H5" s="16">
        <v>45.38</v>
      </c>
      <c r="I5" s="16">
        <v>16.25</v>
      </c>
      <c r="J5" s="16">
        <f t="shared" si="2"/>
        <v>61.63</v>
      </c>
      <c r="K5" s="16">
        <v>43.14</v>
      </c>
      <c r="L5" s="16">
        <v>16.25</v>
      </c>
      <c r="M5" s="16">
        <f t="shared" si="3"/>
        <v>59.39</v>
      </c>
    </row>
    <row r="6" spans="1:13" s="12" customFormat="1" ht="27" customHeight="1">
      <c r="A6" s="17" t="s">
        <v>47</v>
      </c>
      <c r="B6" s="16">
        <v>32.79</v>
      </c>
      <c r="C6" s="16">
        <v>13.5</v>
      </c>
      <c r="D6" s="16">
        <f t="shared" si="0"/>
        <v>46.29</v>
      </c>
      <c r="E6" s="16">
        <v>33.56</v>
      </c>
      <c r="F6" s="16">
        <v>13.33</v>
      </c>
      <c r="G6" s="16">
        <f t="shared" si="1"/>
        <v>46.89</v>
      </c>
      <c r="H6" s="16">
        <v>33.39</v>
      </c>
      <c r="I6" s="16">
        <v>13.33</v>
      </c>
      <c r="J6" s="16">
        <f t="shared" si="2"/>
        <v>46.72</v>
      </c>
      <c r="K6" s="16">
        <v>32.6</v>
      </c>
      <c r="L6" s="16">
        <v>13.45</v>
      </c>
      <c r="M6" s="16">
        <f t="shared" si="3"/>
        <v>46.05</v>
      </c>
    </row>
    <row r="7" spans="1:13" s="12" customFormat="1" ht="27" customHeight="1">
      <c r="A7" s="17" t="s">
        <v>48</v>
      </c>
      <c r="B7" s="16">
        <v>32.22</v>
      </c>
      <c r="C7" s="16">
        <v>14.75</v>
      </c>
      <c r="D7" s="16">
        <f t="shared" si="0"/>
        <v>46.97</v>
      </c>
      <c r="E7" s="16">
        <v>33.61</v>
      </c>
      <c r="F7" s="16">
        <v>13.75</v>
      </c>
      <c r="G7" s="16">
        <f t="shared" si="1"/>
        <v>47.36</v>
      </c>
      <c r="H7" s="16">
        <v>33.77</v>
      </c>
      <c r="I7" s="16">
        <v>13.75</v>
      </c>
      <c r="J7" s="16">
        <f t="shared" si="2"/>
        <v>47.52</v>
      </c>
      <c r="K7" s="16">
        <v>33.12</v>
      </c>
      <c r="L7" s="16">
        <v>13.81</v>
      </c>
      <c r="M7" s="16">
        <f t="shared" si="3"/>
        <v>46.93</v>
      </c>
    </row>
    <row r="8" spans="1:13" s="12" customFormat="1" ht="27" customHeight="1">
      <c r="A8" s="17" t="s">
        <v>49</v>
      </c>
      <c r="B8" s="16">
        <v>47.86</v>
      </c>
      <c r="C8" s="16">
        <v>16.75</v>
      </c>
      <c r="D8" s="16">
        <f t="shared" si="0"/>
        <v>64.61</v>
      </c>
      <c r="E8" s="16">
        <v>48.83</v>
      </c>
      <c r="F8" s="16">
        <v>16.75</v>
      </c>
      <c r="G8" s="16">
        <f t="shared" si="1"/>
        <v>65.58</v>
      </c>
      <c r="H8" s="16">
        <v>47.38</v>
      </c>
      <c r="I8" s="16">
        <v>16.75</v>
      </c>
      <c r="J8" s="16">
        <f t="shared" si="2"/>
        <v>64.13</v>
      </c>
      <c r="K8" s="16">
        <v>47.5</v>
      </c>
      <c r="L8" s="16">
        <v>16.75</v>
      </c>
      <c r="M8" s="16">
        <f t="shared" si="3"/>
        <v>64.25</v>
      </c>
    </row>
    <row r="9" spans="1:13" s="12" customFormat="1" ht="27" customHeight="1">
      <c r="A9" s="17" t="s">
        <v>50</v>
      </c>
      <c r="B9" s="16">
        <v>34.5</v>
      </c>
      <c r="C9" s="16">
        <v>10.12</v>
      </c>
      <c r="D9" s="16">
        <f t="shared" si="0"/>
        <v>44.62</v>
      </c>
      <c r="E9" s="16">
        <v>35.22</v>
      </c>
      <c r="F9" s="16">
        <v>10.12</v>
      </c>
      <c r="G9" s="16">
        <f t="shared" si="1"/>
        <v>45.339999999999996</v>
      </c>
      <c r="H9" s="16">
        <v>38.38</v>
      </c>
      <c r="I9" s="16">
        <v>10.12</v>
      </c>
      <c r="J9" s="16">
        <f t="shared" si="2"/>
        <v>48.5</v>
      </c>
      <c r="K9" s="16">
        <v>36.03</v>
      </c>
      <c r="L9" s="16">
        <v>10.12</v>
      </c>
      <c r="M9" s="16">
        <f t="shared" si="3"/>
        <v>46.15</v>
      </c>
    </row>
    <row r="10" spans="1:13" s="12" customFormat="1" ht="27" customHeight="1">
      <c r="A10" s="17" t="s">
        <v>51</v>
      </c>
      <c r="B10" s="16">
        <v>40.54</v>
      </c>
      <c r="C10" s="16">
        <v>14.5</v>
      </c>
      <c r="D10" s="16">
        <f t="shared" si="0"/>
        <v>55.04</v>
      </c>
      <c r="E10" s="16">
        <v>39.72</v>
      </c>
      <c r="F10" s="16">
        <v>14.5</v>
      </c>
      <c r="G10" s="16">
        <f t="shared" si="1"/>
        <v>54.22</v>
      </c>
      <c r="H10" s="16">
        <v>39.72</v>
      </c>
      <c r="I10" s="16">
        <v>14.5</v>
      </c>
      <c r="J10" s="16">
        <f t="shared" si="2"/>
        <v>54.22</v>
      </c>
      <c r="K10" s="16">
        <v>40.01</v>
      </c>
      <c r="L10" s="16">
        <v>14.5</v>
      </c>
      <c r="M10" s="16">
        <f t="shared" si="3"/>
        <v>54.51</v>
      </c>
    </row>
    <row r="11" spans="1:13" s="12" customFormat="1" ht="27" customHeight="1">
      <c r="A11" s="17" t="s">
        <v>52</v>
      </c>
      <c r="B11" s="16">
        <v>39.94</v>
      </c>
      <c r="C11" s="16">
        <v>3.83</v>
      </c>
      <c r="D11" s="16">
        <f t="shared" si="0"/>
        <v>43.769999999999996</v>
      </c>
      <c r="E11" s="16">
        <v>37.56</v>
      </c>
      <c r="F11" s="16">
        <v>4.5</v>
      </c>
      <c r="G11" s="16">
        <f t="shared" si="1"/>
        <v>42.06</v>
      </c>
      <c r="H11" s="16">
        <v>38.23</v>
      </c>
      <c r="I11" s="16">
        <v>4</v>
      </c>
      <c r="J11" s="16">
        <f t="shared" si="2"/>
        <v>42.23</v>
      </c>
      <c r="K11" s="16">
        <v>39.4</v>
      </c>
      <c r="L11" s="16">
        <v>4</v>
      </c>
      <c r="M11" s="16">
        <f t="shared" si="3"/>
        <v>43.4</v>
      </c>
    </row>
    <row r="12" spans="1:13" s="12" customFormat="1" ht="27" customHeight="1">
      <c r="A12" s="17" t="s">
        <v>101</v>
      </c>
      <c r="B12" s="16">
        <v>15.17</v>
      </c>
      <c r="C12" s="16">
        <v>1</v>
      </c>
      <c r="D12" s="16">
        <f t="shared" si="0"/>
        <v>16.17</v>
      </c>
      <c r="E12" s="16">
        <v>17.11</v>
      </c>
      <c r="F12" s="16">
        <v>1</v>
      </c>
      <c r="G12" s="16">
        <f t="shared" si="1"/>
        <v>18.11</v>
      </c>
      <c r="H12" s="16">
        <v>17.11</v>
      </c>
      <c r="I12" s="16">
        <v>1.25</v>
      </c>
      <c r="J12" s="16">
        <f t="shared" si="2"/>
        <v>18.36</v>
      </c>
      <c r="K12" s="16">
        <v>16.21</v>
      </c>
      <c r="L12" s="16">
        <v>1.17</v>
      </c>
      <c r="M12" s="16">
        <f t="shared" si="3"/>
        <v>17.380000000000003</v>
      </c>
    </row>
    <row r="13" spans="1:13" s="12" customFormat="1" ht="38.25">
      <c r="A13" s="17" t="s">
        <v>97</v>
      </c>
      <c r="B13" s="16">
        <v>11.5</v>
      </c>
      <c r="C13" s="16">
        <v>1.5</v>
      </c>
      <c r="D13" s="16">
        <f t="shared" si="0"/>
        <v>13</v>
      </c>
      <c r="E13" s="16">
        <v>10.63</v>
      </c>
      <c r="F13" s="16">
        <v>1.5</v>
      </c>
      <c r="G13" s="16">
        <f t="shared" si="1"/>
        <v>12.13</v>
      </c>
      <c r="H13" s="16">
        <v>10.36</v>
      </c>
      <c r="I13" s="16">
        <v>1.5</v>
      </c>
      <c r="J13" s="16">
        <f t="shared" si="2"/>
        <v>11.86</v>
      </c>
      <c r="K13" s="16">
        <v>11.37</v>
      </c>
      <c r="L13" s="16">
        <v>1.5</v>
      </c>
      <c r="M13" s="16">
        <f t="shared" si="3"/>
        <v>12.87</v>
      </c>
    </row>
    <row r="14" spans="1:13" s="42" customFormat="1" ht="27" customHeight="1">
      <c r="A14" s="25" t="s">
        <v>38</v>
      </c>
      <c r="B14" s="45">
        <f>SUM(B4:B13)</f>
        <v>372.36</v>
      </c>
      <c r="C14" s="26">
        <f>SUM(C4:C13)</f>
        <v>112.2</v>
      </c>
      <c r="D14" s="25">
        <f t="shared" si="0"/>
        <v>484.56</v>
      </c>
      <c r="E14" s="45">
        <f>SUM(E4:E13)</f>
        <v>363.67</v>
      </c>
      <c r="F14" s="26">
        <f>SUM(F4:F13)</f>
        <v>112.45</v>
      </c>
      <c r="G14" s="25">
        <f t="shared" si="1"/>
        <v>476.12</v>
      </c>
      <c r="H14" s="45">
        <f>SUM(H4:H13)</f>
        <v>370.71000000000004</v>
      </c>
      <c r="I14" s="26">
        <f>SUM(I4:I13)</f>
        <v>112.2</v>
      </c>
      <c r="J14" s="25">
        <f t="shared" si="2"/>
        <v>482.91</v>
      </c>
      <c r="K14" s="45">
        <f>SUM(K4:K13)</f>
        <v>370.13999999999993</v>
      </c>
      <c r="L14" s="26">
        <f>SUM(L4:L13)</f>
        <v>111.80000000000001</v>
      </c>
      <c r="M14" s="25">
        <f t="shared" si="3"/>
        <v>481.93999999999994</v>
      </c>
    </row>
    <row r="15" spans="1:13" s="42" customFormat="1" ht="25.5">
      <c r="A15" s="16" t="s">
        <v>96</v>
      </c>
      <c r="B15" s="39">
        <v>31.07</v>
      </c>
      <c r="C15" s="48">
        <v>0</v>
      </c>
      <c r="D15" s="47">
        <f t="shared" si="0"/>
        <v>31.07</v>
      </c>
      <c r="E15" s="49">
        <v>33.78</v>
      </c>
      <c r="F15" s="48">
        <v>0</v>
      </c>
      <c r="G15" s="47">
        <f t="shared" si="1"/>
        <v>33.78</v>
      </c>
      <c r="H15" s="49">
        <v>31.53</v>
      </c>
      <c r="I15" s="48">
        <v>0</v>
      </c>
      <c r="J15" s="47">
        <f t="shared" si="2"/>
        <v>31.53</v>
      </c>
      <c r="K15" s="49">
        <v>31.79</v>
      </c>
      <c r="L15" s="48">
        <v>0</v>
      </c>
      <c r="M15" s="47">
        <f t="shared" si="3"/>
        <v>31.79</v>
      </c>
    </row>
    <row r="16" spans="1:13" s="42" customFormat="1" ht="27" customHeight="1">
      <c r="A16" s="25" t="s">
        <v>41</v>
      </c>
      <c r="B16" s="45">
        <f>B14+B15</f>
        <v>403.43</v>
      </c>
      <c r="C16" s="46">
        <f aca="true" t="shared" si="4" ref="C16:M16">C14+C15</f>
        <v>112.2</v>
      </c>
      <c r="D16" s="25">
        <f t="shared" si="0"/>
        <v>515.63</v>
      </c>
      <c r="E16" s="45">
        <f t="shared" si="4"/>
        <v>397.45000000000005</v>
      </c>
      <c r="F16" s="46">
        <f t="shared" si="4"/>
        <v>112.45</v>
      </c>
      <c r="G16" s="25">
        <f t="shared" si="1"/>
        <v>509.90000000000003</v>
      </c>
      <c r="H16" s="45">
        <f t="shared" si="4"/>
        <v>402.24</v>
      </c>
      <c r="I16" s="46">
        <f t="shared" si="4"/>
        <v>112.2</v>
      </c>
      <c r="J16" s="25">
        <f t="shared" si="4"/>
        <v>514.44</v>
      </c>
      <c r="K16" s="45">
        <f t="shared" si="4"/>
        <v>401.92999999999995</v>
      </c>
      <c r="L16" s="46">
        <f t="shared" si="4"/>
        <v>111.80000000000001</v>
      </c>
      <c r="M16" s="25">
        <f t="shared" si="4"/>
        <v>513.7299999999999</v>
      </c>
    </row>
  </sheetData>
  <mergeCells count="5">
    <mergeCell ref="A1:A2"/>
    <mergeCell ref="H1:J1"/>
    <mergeCell ref="K1:M1"/>
    <mergeCell ref="B1:D1"/>
    <mergeCell ref="E1:G1"/>
  </mergeCells>
  <printOptions gridLines="1" horizontalCentered="1"/>
  <pageMargins left="0.3937007874015748" right="0.3937007874015748" top="0.8267716535433072" bottom="0.5905511811023623" header="0.5118110236220472" footer="0.3937007874015748"/>
  <pageSetup horizontalDpi="600" verticalDpi="600" orientation="landscape" paperSize="9" scale="90" r:id="rId1"/>
  <headerFooter alignWithMargins="0">
    <oddHeader>&amp;C&amp;"Arial CE,Pogrubiony"&amp;11Zatrudnienie w gimnazjach w 2004 roku (w etatach)&amp;RZałącznik Nr 23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1" sqref="A1:A2"/>
    </sheetView>
  </sheetViews>
  <sheetFormatPr defaultColWidth="9.00390625" defaultRowHeight="12.75"/>
  <cols>
    <col min="1" max="1" width="4.25390625" style="0" customWidth="1"/>
    <col min="2" max="2" width="28.75390625" style="0" customWidth="1"/>
    <col min="3" max="12" width="13.125" style="0" customWidth="1"/>
  </cols>
  <sheetData>
    <row r="1" spans="1:12" s="19" customFormat="1" ht="18" customHeight="1">
      <c r="A1" s="67" t="s">
        <v>0</v>
      </c>
      <c r="B1" s="69" t="s">
        <v>110</v>
      </c>
      <c r="C1" s="67" t="s">
        <v>122</v>
      </c>
      <c r="D1" s="67" t="s">
        <v>1</v>
      </c>
      <c r="E1" s="4" t="s">
        <v>92</v>
      </c>
      <c r="F1" s="67" t="s">
        <v>9</v>
      </c>
      <c r="G1" s="67" t="s">
        <v>91</v>
      </c>
      <c r="H1" s="67" t="s">
        <v>1</v>
      </c>
      <c r="I1" s="4" t="s">
        <v>92</v>
      </c>
      <c r="J1" s="67" t="s">
        <v>9</v>
      </c>
      <c r="K1" s="67" t="s">
        <v>116</v>
      </c>
      <c r="L1" s="71" t="s">
        <v>10</v>
      </c>
    </row>
    <row r="2" spans="1:12" s="19" customFormat="1" ht="78" customHeight="1">
      <c r="A2" s="68"/>
      <c r="B2" s="70"/>
      <c r="C2" s="68"/>
      <c r="D2" s="68"/>
      <c r="E2" s="3" t="s">
        <v>8</v>
      </c>
      <c r="F2" s="68"/>
      <c r="G2" s="68"/>
      <c r="H2" s="68"/>
      <c r="I2" s="3" t="s">
        <v>8</v>
      </c>
      <c r="J2" s="68"/>
      <c r="K2" s="68"/>
      <c r="L2" s="72"/>
    </row>
    <row r="3" spans="1:12" s="2" customFormat="1" ht="12.7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</row>
    <row r="4" spans="1:12" ht="27" customHeight="1">
      <c r="A4" s="17">
        <v>1</v>
      </c>
      <c r="B4" s="17" t="s">
        <v>104</v>
      </c>
      <c r="C4" s="20">
        <f aca="true" t="shared" si="0" ref="C4:C9">D4+F4</f>
        <v>2689930</v>
      </c>
      <c r="D4" s="20">
        <v>2684930</v>
      </c>
      <c r="E4" s="20">
        <v>142500</v>
      </c>
      <c r="F4" s="20">
        <v>5000</v>
      </c>
      <c r="G4" s="20">
        <f aca="true" t="shared" si="1" ref="G4:G10">H4+J4</f>
        <v>2629966</v>
      </c>
      <c r="H4" s="20">
        <v>2624970</v>
      </c>
      <c r="I4" s="20">
        <v>141993</v>
      </c>
      <c r="J4" s="20">
        <v>4996</v>
      </c>
      <c r="K4" s="20">
        <v>679</v>
      </c>
      <c r="L4" s="16">
        <f>(H4-I4)/K4/12</f>
        <v>304.7345360824742</v>
      </c>
    </row>
    <row r="5" spans="1:12" ht="27" customHeight="1">
      <c r="A5" s="17">
        <v>2</v>
      </c>
      <c r="B5" s="17" t="s">
        <v>105</v>
      </c>
      <c r="C5" s="20">
        <f t="shared" si="0"/>
        <v>4412992</v>
      </c>
      <c r="D5" s="20">
        <v>4392992</v>
      </c>
      <c r="E5" s="20">
        <v>180992</v>
      </c>
      <c r="F5" s="20">
        <v>20000</v>
      </c>
      <c r="G5" s="20">
        <f t="shared" si="1"/>
        <v>4393884</v>
      </c>
      <c r="H5" s="20">
        <v>4373884</v>
      </c>
      <c r="I5" s="20">
        <v>180991</v>
      </c>
      <c r="J5" s="20">
        <v>20000</v>
      </c>
      <c r="K5" s="20">
        <v>1065</v>
      </c>
      <c r="L5" s="16">
        <f aca="true" t="shared" si="2" ref="L5:L10">(H5-I5)/K5/12</f>
        <v>328.0823943661972</v>
      </c>
    </row>
    <row r="6" spans="1:12" ht="27" customHeight="1">
      <c r="A6" s="17">
        <v>3</v>
      </c>
      <c r="B6" s="17" t="s">
        <v>113</v>
      </c>
      <c r="C6" s="20">
        <f t="shared" si="0"/>
        <v>2278800</v>
      </c>
      <c r="D6" s="20">
        <v>2255300</v>
      </c>
      <c r="E6" s="20">
        <v>100000</v>
      </c>
      <c r="F6" s="20">
        <v>23500</v>
      </c>
      <c r="G6" s="20">
        <f t="shared" si="1"/>
        <v>2259530</v>
      </c>
      <c r="H6" s="20">
        <v>2236030</v>
      </c>
      <c r="I6" s="20">
        <v>99754</v>
      </c>
      <c r="J6" s="20">
        <v>23500</v>
      </c>
      <c r="K6" s="20">
        <v>427</v>
      </c>
      <c r="L6" s="16">
        <f t="shared" si="2"/>
        <v>416.9156908665105</v>
      </c>
    </row>
    <row r="7" spans="1:12" ht="27" customHeight="1">
      <c r="A7" s="17">
        <v>4</v>
      </c>
      <c r="B7" s="17" t="s">
        <v>112</v>
      </c>
      <c r="C7" s="20">
        <f t="shared" si="0"/>
        <v>1596950</v>
      </c>
      <c r="D7" s="20">
        <v>1596950</v>
      </c>
      <c r="E7" s="20"/>
      <c r="F7" s="20"/>
      <c r="G7" s="20">
        <f t="shared" si="1"/>
        <v>1574554</v>
      </c>
      <c r="H7" s="20">
        <v>1574554</v>
      </c>
      <c r="I7" s="20"/>
      <c r="J7" s="20"/>
      <c r="K7" s="20">
        <v>373</v>
      </c>
      <c r="L7" s="16">
        <f t="shared" si="2"/>
        <v>351.7770330652368</v>
      </c>
    </row>
    <row r="8" spans="1:12" ht="27" customHeight="1">
      <c r="A8" s="17">
        <v>5</v>
      </c>
      <c r="B8" s="17" t="s">
        <v>106</v>
      </c>
      <c r="C8" s="20">
        <f t="shared" si="0"/>
        <v>4427500</v>
      </c>
      <c r="D8" s="20">
        <v>4418500</v>
      </c>
      <c r="E8" s="20"/>
      <c r="F8" s="20">
        <v>9000</v>
      </c>
      <c r="G8" s="20">
        <f t="shared" si="1"/>
        <v>4284938</v>
      </c>
      <c r="H8" s="20">
        <v>4275938</v>
      </c>
      <c r="I8" s="20"/>
      <c r="J8" s="20">
        <v>9000</v>
      </c>
      <c r="K8" s="20">
        <v>1729</v>
      </c>
      <c r="L8" s="16">
        <f t="shared" si="2"/>
        <v>206.08916522074415</v>
      </c>
    </row>
    <row r="9" spans="1:12" ht="27" customHeight="1">
      <c r="A9" s="17">
        <v>6</v>
      </c>
      <c r="B9" s="17" t="s">
        <v>111</v>
      </c>
      <c r="C9" s="20">
        <f t="shared" si="0"/>
        <v>2400930</v>
      </c>
      <c r="D9" s="20">
        <v>2400930</v>
      </c>
      <c r="E9" s="20"/>
      <c r="F9" s="20"/>
      <c r="G9" s="20">
        <f t="shared" si="1"/>
        <v>2318491</v>
      </c>
      <c r="H9" s="20">
        <v>2318491</v>
      </c>
      <c r="I9" s="20"/>
      <c r="J9" s="20"/>
      <c r="K9" s="20">
        <v>622</v>
      </c>
      <c r="L9" s="16">
        <f t="shared" si="2"/>
        <v>310.6231243301179</v>
      </c>
    </row>
    <row r="10" spans="1:12" ht="24.75" customHeight="1">
      <c r="A10" s="22"/>
      <c r="B10" s="23" t="s">
        <v>38</v>
      </c>
      <c r="C10" s="24">
        <f>D10+F10</f>
        <v>17807102</v>
      </c>
      <c r="D10" s="24">
        <f>SUM(D4:D9)</f>
        <v>17749602</v>
      </c>
      <c r="E10" s="24">
        <f>SUM(E4:E9)</f>
        <v>423492</v>
      </c>
      <c r="F10" s="24">
        <f>SUM(F4:F9)</f>
        <v>57500</v>
      </c>
      <c r="G10" s="24">
        <f t="shared" si="1"/>
        <v>17461363</v>
      </c>
      <c r="H10" s="24">
        <f>SUM(H4:H9)</f>
        <v>17403867</v>
      </c>
      <c r="I10" s="24">
        <f>SUM(I4:I9)</f>
        <v>422738</v>
      </c>
      <c r="J10" s="24">
        <f>SUM(J4:J9)</f>
        <v>57496</v>
      </c>
      <c r="K10" s="24">
        <f>SUM(K4:K9)</f>
        <v>4895</v>
      </c>
      <c r="L10" s="25">
        <f t="shared" si="2"/>
        <v>289.08970037453184</v>
      </c>
    </row>
    <row r="19" ht="12.75">
      <c r="K19" t="s">
        <v>2</v>
      </c>
    </row>
  </sheetData>
  <mergeCells count="10">
    <mergeCell ref="K1:K2"/>
    <mergeCell ref="L1:L2"/>
    <mergeCell ref="F1:F2"/>
    <mergeCell ref="G1:G2"/>
    <mergeCell ref="H1:H2"/>
    <mergeCell ref="J1:J2"/>
    <mergeCell ref="A1:A2"/>
    <mergeCell ref="B1:B2"/>
    <mergeCell ref="C1:C2"/>
    <mergeCell ref="D1:D2"/>
  </mergeCells>
  <printOptions gridLines="1" horizontalCentered="1"/>
  <pageMargins left="0.3937007874015748" right="0.3937007874015748" top="0.8267716535433072" bottom="0.5905511811023623" header="0.5118110236220472" footer="0.3937007874015748"/>
  <pageSetup horizontalDpi="600" verticalDpi="600" orientation="landscape" paperSize="9" scale="85" r:id="rId1"/>
  <headerFooter alignWithMargins="0">
    <oddHeader>&amp;C&amp;"Arial CE,Pogrubiony"&amp;11Realizacja planu finansowego oraz koszt utrzymania jednego ucznia w poszczególnych liceach ogólnokształcących w 2004 roku&amp;RZałącznik Nr 24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1" sqref="A1:A2"/>
    </sheetView>
  </sheetViews>
  <sheetFormatPr defaultColWidth="9.00390625" defaultRowHeight="12.75"/>
  <cols>
    <col min="1" max="1" width="4.25390625" style="0" customWidth="1"/>
    <col min="2" max="2" width="28.75390625" style="0" customWidth="1"/>
    <col min="3" max="12" width="13.125" style="0" customWidth="1"/>
  </cols>
  <sheetData>
    <row r="1" spans="1:12" s="19" customFormat="1" ht="18" customHeight="1">
      <c r="A1" s="67" t="s">
        <v>0</v>
      </c>
      <c r="B1" s="69" t="s">
        <v>107</v>
      </c>
      <c r="C1" s="67" t="s">
        <v>115</v>
      </c>
      <c r="D1" s="67" t="s">
        <v>1</v>
      </c>
      <c r="E1" s="4" t="s">
        <v>92</v>
      </c>
      <c r="F1" s="67" t="s">
        <v>9</v>
      </c>
      <c r="G1" s="67" t="s">
        <v>91</v>
      </c>
      <c r="H1" s="67" t="s">
        <v>1</v>
      </c>
      <c r="I1" s="4" t="s">
        <v>92</v>
      </c>
      <c r="J1" s="67" t="s">
        <v>9</v>
      </c>
      <c r="K1" s="73" t="s">
        <v>116</v>
      </c>
      <c r="L1" s="71" t="s">
        <v>10</v>
      </c>
    </row>
    <row r="2" spans="1:12" s="19" customFormat="1" ht="78" customHeight="1">
      <c r="A2" s="68"/>
      <c r="B2" s="70"/>
      <c r="C2" s="68"/>
      <c r="D2" s="68"/>
      <c r="E2" s="3" t="s">
        <v>8</v>
      </c>
      <c r="F2" s="68"/>
      <c r="G2" s="68"/>
      <c r="H2" s="68"/>
      <c r="I2" s="3" t="s">
        <v>8</v>
      </c>
      <c r="J2" s="68"/>
      <c r="K2" s="77"/>
      <c r="L2" s="72"/>
    </row>
    <row r="3" spans="1:12" s="9" customFormat="1" ht="11.25" customHeight="1">
      <c r="A3" s="28">
        <v>1</v>
      </c>
      <c r="B3" s="28">
        <v>2</v>
      </c>
      <c r="C3" s="28">
        <v>3</v>
      </c>
      <c r="D3" s="28">
        <v>4</v>
      </c>
      <c r="E3" s="28">
        <v>5</v>
      </c>
      <c r="F3" s="28">
        <v>6</v>
      </c>
      <c r="G3" s="28">
        <v>7</v>
      </c>
      <c r="H3" s="28">
        <v>8</v>
      </c>
      <c r="I3" s="28">
        <v>9</v>
      </c>
      <c r="J3" s="28">
        <v>10</v>
      </c>
      <c r="K3" s="43">
        <v>11</v>
      </c>
      <c r="L3" s="8">
        <v>12</v>
      </c>
    </row>
    <row r="4" spans="1:12" ht="24.75" customHeight="1">
      <c r="A4" s="27">
        <v>1</v>
      </c>
      <c r="B4" s="50" t="s">
        <v>53</v>
      </c>
      <c r="C4" s="29">
        <f>D4+F4</f>
        <v>4629830</v>
      </c>
      <c r="D4" s="52">
        <v>4625330</v>
      </c>
      <c r="E4" s="29">
        <v>160000</v>
      </c>
      <c r="F4" s="40">
        <v>4500</v>
      </c>
      <c r="G4" s="29">
        <f>H4+J4</f>
        <v>4326978</v>
      </c>
      <c r="H4" s="52">
        <v>4322478</v>
      </c>
      <c r="I4" s="29">
        <v>160000</v>
      </c>
      <c r="J4" s="29">
        <v>4500</v>
      </c>
      <c r="K4" s="40">
        <v>1119</v>
      </c>
      <c r="L4" s="16">
        <f>(H4-I4)/K4/12</f>
        <v>309.98495680667264</v>
      </c>
    </row>
    <row r="5" spans="1:12" ht="24.75" customHeight="1">
      <c r="A5" s="17">
        <v>2</v>
      </c>
      <c r="B5" s="12" t="s">
        <v>54</v>
      </c>
      <c r="C5" s="20">
        <f aca="true" t="shared" si="0" ref="C5:C12">D5+F5</f>
        <v>3869930</v>
      </c>
      <c r="D5" s="53">
        <v>3863930</v>
      </c>
      <c r="E5" s="20">
        <v>120000</v>
      </c>
      <c r="F5" s="41">
        <v>6000</v>
      </c>
      <c r="G5" s="20">
        <f aca="true" t="shared" si="1" ref="G5:G12">H5+J5</f>
        <v>3533717</v>
      </c>
      <c r="H5" s="53">
        <v>3527717</v>
      </c>
      <c r="I5" s="20">
        <v>109425</v>
      </c>
      <c r="J5" s="20">
        <v>6000</v>
      </c>
      <c r="K5" s="41">
        <v>790</v>
      </c>
      <c r="L5" s="16">
        <f aca="true" t="shared" si="2" ref="L5:L13">(H5-I5)/K5/12</f>
        <v>360.57932489451474</v>
      </c>
    </row>
    <row r="6" spans="1:12" ht="24.75" customHeight="1">
      <c r="A6" s="17">
        <v>3</v>
      </c>
      <c r="B6" s="12" t="s">
        <v>3</v>
      </c>
      <c r="C6" s="20">
        <f t="shared" si="0"/>
        <v>3737200</v>
      </c>
      <c r="D6" s="53">
        <v>3733200</v>
      </c>
      <c r="E6" s="20">
        <v>120000</v>
      </c>
      <c r="F6" s="41">
        <v>4000</v>
      </c>
      <c r="G6" s="20">
        <f t="shared" si="1"/>
        <v>3630966</v>
      </c>
      <c r="H6" s="53">
        <v>3626967</v>
      </c>
      <c r="I6" s="20">
        <v>114068</v>
      </c>
      <c r="J6" s="20">
        <v>3999</v>
      </c>
      <c r="K6" s="41">
        <v>895</v>
      </c>
      <c r="L6" s="16">
        <f t="shared" si="2"/>
        <v>327.08556797020486</v>
      </c>
    </row>
    <row r="7" spans="1:12" ht="25.5">
      <c r="A7" s="17">
        <v>4</v>
      </c>
      <c r="B7" s="12" t="s">
        <v>4</v>
      </c>
      <c r="C7" s="20">
        <f t="shared" si="0"/>
        <v>2106100</v>
      </c>
      <c r="D7" s="53">
        <v>2106100</v>
      </c>
      <c r="E7" s="20"/>
      <c r="F7" s="41"/>
      <c r="G7" s="20">
        <f t="shared" si="1"/>
        <v>2034561</v>
      </c>
      <c r="H7" s="53">
        <v>2034561</v>
      </c>
      <c r="I7" s="20"/>
      <c r="J7" s="20"/>
      <c r="K7" s="41">
        <v>357</v>
      </c>
      <c r="L7" s="16">
        <f t="shared" si="2"/>
        <v>474.9208683473389</v>
      </c>
    </row>
    <row r="8" spans="1:12" ht="24.75" customHeight="1">
      <c r="A8" s="17">
        <v>5</v>
      </c>
      <c r="B8" s="12" t="s">
        <v>5</v>
      </c>
      <c r="C8" s="20">
        <f t="shared" si="0"/>
        <v>3714350</v>
      </c>
      <c r="D8" s="53">
        <v>3714350</v>
      </c>
      <c r="E8" s="20"/>
      <c r="F8" s="41"/>
      <c r="G8" s="20">
        <f t="shared" si="1"/>
        <v>3431865</v>
      </c>
      <c r="H8" s="53">
        <v>3431865</v>
      </c>
      <c r="I8" s="20"/>
      <c r="J8" s="20"/>
      <c r="K8" s="41">
        <v>1025</v>
      </c>
      <c r="L8" s="16">
        <f t="shared" si="2"/>
        <v>279.01341463414633</v>
      </c>
    </row>
    <row r="9" spans="1:12" ht="24.75" customHeight="1">
      <c r="A9" s="17">
        <v>6</v>
      </c>
      <c r="B9" s="51" t="s">
        <v>6</v>
      </c>
      <c r="C9" s="20">
        <f t="shared" si="0"/>
        <v>931030</v>
      </c>
      <c r="D9" s="53">
        <v>931030</v>
      </c>
      <c r="E9" s="20"/>
      <c r="F9" s="41"/>
      <c r="G9" s="20">
        <f t="shared" si="1"/>
        <v>900253</v>
      </c>
      <c r="H9" s="53">
        <v>900253</v>
      </c>
      <c r="I9" s="20"/>
      <c r="J9" s="20"/>
      <c r="K9" s="41">
        <v>88</v>
      </c>
      <c r="L9" s="16">
        <f>(H9-I9)/K9/8</f>
        <v>1278.768465909091</v>
      </c>
    </row>
    <row r="10" spans="1:12" ht="25.5" customHeight="1">
      <c r="A10" s="17">
        <v>7</v>
      </c>
      <c r="B10" s="12" t="s">
        <v>7</v>
      </c>
      <c r="C10" s="20">
        <f t="shared" si="0"/>
        <v>2430630</v>
      </c>
      <c r="D10" s="53">
        <v>2424630</v>
      </c>
      <c r="E10" s="20"/>
      <c r="F10" s="41">
        <v>6000</v>
      </c>
      <c r="G10" s="20">
        <f t="shared" si="1"/>
        <v>2177609</v>
      </c>
      <c r="H10" s="53">
        <v>2171609</v>
      </c>
      <c r="I10" s="20"/>
      <c r="J10" s="20">
        <v>6000</v>
      </c>
      <c r="K10" s="41">
        <v>529</v>
      </c>
      <c r="L10" s="16">
        <f t="shared" si="2"/>
        <v>342.0934152488973</v>
      </c>
    </row>
    <row r="11" spans="1:12" ht="25.5" customHeight="1">
      <c r="A11" s="17">
        <v>8</v>
      </c>
      <c r="B11" s="12" t="s">
        <v>56</v>
      </c>
      <c r="C11" s="20">
        <f t="shared" si="0"/>
        <v>3916910</v>
      </c>
      <c r="D11" s="53">
        <v>3846910</v>
      </c>
      <c r="E11" s="20"/>
      <c r="F11" s="41">
        <v>70000</v>
      </c>
      <c r="G11" s="20">
        <f t="shared" si="1"/>
        <v>3674283</v>
      </c>
      <c r="H11" s="53">
        <v>3607801</v>
      </c>
      <c r="I11" s="20"/>
      <c r="J11" s="20">
        <v>66482</v>
      </c>
      <c r="K11" s="41">
        <v>1062</v>
      </c>
      <c r="L11" s="16">
        <f t="shared" si="2"/>
        <v>283.0980069052103</v>
      </c>
    </row>
    <row r="12" spans="1:12" ht="25.5" customHeight="1">
      <c r="A12" s="21">
        <v>9</v>
      </c>
      <c r="B12" s="12" t="s">
        <v>55</v>
      </c>
      <c r="C12" s="20">
        <f t="shared" si="0"/>
        <v>234200</v>
      </c>
      <c r="D12" s="53">
        <v>234200</v>
      </c>
      <c r="E12" s="20">
        <v>35000</v>
      </c>
      <c r="F12" s="41"/>
      <c r="G12" s="57">
        <f t="shared" si="1"/>
        <v>206360</v>
      </c>
      <c r="H12" s="53">
        <v>206360</v>
      </c>
      <c r="I12" s="20">
        <v>35000</v>
      </c>
      <c r="J12" s="20"/>
      <c r="K12" s="41">
        <v>146</v>
      </c>
      <c r="L12" s="16">
        <f t="shared" si="2"/>
        <v>97.8082191780822</v>
      </c>
    </row>
    <row r="13" spans="1:12" ht="24.75" customHeight="1">
      <c r="A13" s="22"/>
      <c r="B13" s="55" t="s">
        <v>38</v>
      </c>
      <c r="C13" s="24">
        <f>D13+F13</f>
        <v>25570180</v>
      </c>
      <c r="D13" s="56">
        <f>SUM(D4:D12)</f>
        <v>25479680</v>
      </c>
      <c r="E13" s="24">
        <f>SUM(E4:E12)</f>
        <v>435000</v>
      </c>
      <c r="F13" s="24">
        <f>SUM(F4:F12)</f>
        <v>90500</v>
      </c>
      <c r="G13" s="54">
        <f>H13+J13</f>
        <v>23916592</v>
      </c>
      <c r="H13" s="24">
        <f>SUM(H4:H12)</f>
        <v>23829611</v>
      </c>
      <c r="I13" s="24">
        <f>SUM(I4:I12)</f>
        <v>418493</v>
      </c>
      <c r="J13" s="24">
        <f>SUM(J4:J12)</f>
        <v>86981</v>
      </c>
      <c r="K13" s="44">
        <f>SUM(K4:K12)</f>
        <v>6011</v>
      </c>
      <c r="L13" s="25">
        <f t="shared" si="2"/>
        <v>324.5593911162868</v>
      </c>
    </row>
    <row r="19" ht="12.75">
      <c r="K19" t="s">
        <v>2</v>
      </c>
    </row>
  </sheetData>
  <mergeCells count="10">
    <mergeCell ref="K1:K2"/>
    <mergeCell ref="L1:L2"/>
    <mergeCell ref="F1:F2"/>
    <mergeCell ref="G1:G2"/>
    <mergeCell ref="H1:H2"/>
    <mergeCell ref="J1:J2"/>
    <mergeCell ref="A1:A2"/>
    <mergeCell ref="B1:B2"/>
    <mergeCell ref="C1:C2"/>
    <mergeCell ref="D1:D2"/>
  </mergeCells>
  <printOptions gridLines="1" horizontalCentered="1"/>
  <pageMargins left="0.3937007874015748" right="0.3937007874015748" top="0.8267716535433072" bottom="0.5905511811023623" header="0.5118110236220472" footer="0.3937007874015748"/>
  <pageSetup horizontalDpi="600" verticalDpi="600" orientation="landscape" paperSize="9" scale="85" r:id="rId1"/>
  <headerFooter alignWithMargins="0">
    <oddHeader>&amp;C&amp;"Arial CE,Pogrubiony"&amp;11Realizacja planu finansowego oraz koszt utrzymania jednego ucznia w poszczególnych Zespołach Szkół Zawodowych w 2004 roku&amp;RZałącznik Nr 25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zoomScale="90" zoomScaleNormal="90" workbookViewId="0" topLeftCell="A1">
      <selection activeCell="A1" sqref="A1:A2"/>
    </sheetView>
  </sheetViews>
  <sheetFormatPr defaultColWidth="9.00390625" defaultRowHeight="12.75"/>
  <cols>
    <col min="1" max="1" width="4.375" style="30" customWidth="1"/>
    <col min="2" max="2" width="11.875" style="30" customWidth="1"/>
    <col min="3" max="13" width="13.75390625" style="30" customWidth="1"/>
    <col min="14" max="16384" width="9.125" style="30" customWidth="1"/>
  </cols>
  <sheetData>
    <row r="1" spans="1:13" ht="22.5" customHeight="1">
      <c r="A1" s="78" t="s">
        <v>0</v>
      </c>
      <c r="B1" s="69" t="s">
        <v>103</v>
      </c>
      <c r="C1" s="80" t="s">
        <v>108</v>
      </c>
      <c r="D1" s="81"/>
      <c r="E1" s="80" t="s">
        <v>123</v>
      </c>
      <c r="F1" s="81"/>
      <c r="G1" s="67" t="s">
        <v>124</v>
      </c>
      <c r="H1" s="67" t="s">
        <v>125</v>
      </c>
      <c r="I1" s="67" t="s">
        <v>126</v>
      </c>
      <c r="J1" s="67" t="s">
        <v>127</v>
      </c>
      <c r="K1" s="82" t="s">
        <v>128</v>
      </c>
      <c r="L1" s="83"/>
      <c r="M1" s="84"/>
    </row>
    <row r="2" spans="1:13" ht="60" customHeight="1">
      <c r="A2" s="79"/>
      <c r="B2" s="70"/>
      <c r="C2" s="4" t="s">
        <v>87</v>
      </c>
      <c r="D2" s="4" t="s">
        <v>88</v>
      </c>
      <c r="E2" s="3" t="s">
        <v>87</v>
      </c>
      <c r="F2" s="3" t="s">
        <v>88</v>
      </c>
      <c r="G2" s="68"/>
      <c r="H2" s="68"/>
      <c r="I2" s="68"/>
      <c r="J2" s="68"/>
      <c r="K2" s="4" t="s">
        <v>90</v>
      </c>
      <c r="L2" s="4" t="s">
        <v>89</v>
      </c>
      <c r="M2" s="38" t="s">
        <v>94</v>
      </c>
    </row>
    <row r="3" spans="1:13" s="32" customFormat="1" ht="12.75">
      <c r="A3" s="35">
        <v>1</v>
      </c>
      <c r="B3" s="31">
        <v>2</v>
      </c>
      <c r="C3" s="31">
        <v>3</v>
      </c>
      <c r="D3" s="31">
        <v>4</v>
      </c>
      <c r="E3" s="31">
        <v>5</v>
      </c>
      <c r="F3" s="31">
        <v>6</v>
      </c>
      <c r="G3" s="31">
        <v>7</v>
      </c>
      <c r="H3" s="35">
        <v>8</v>
      </c>
      <c r="I3" s="31">
        <v>9</v>
      </c>
      <c r="J3" s="31">
        <v>10</v>
      </c>
      <c r="K3" s="31">
        <v>11</v>
      </c>
      <c r="L3" s="35">
        <v>12</v>
      </c>
      <c r="M3" s="31">
        <v>13</v>
      </c>
    </row>
    <row r="4" spans="1:13" ht="13.5" customHeight="1">
      <c r="A4" s="34">
        <v>1</v>
      </c>
      <c r="B4" s="34" t="s">
        <v>57</v>
      </c>
      <c r="C4" s="33">
        <v>4</v>
      </c>
      <c r="D4" s="33">
        <v>100</v>
      </c>
      <c r="E4" s="33">
        <v>4</v>
      </c>
      <c r="F4" s="33">
        <v>100</v>
      </c>
      <c r="G4" s="33">
        <v>100</v>
      </c>
      <c r="H4" s="33">
        <v>536900</v>
      </c>
      <c r="I4" s="33">
        <v>518258</v>
      </c>
      <c r="J4" s="33">
        <v>189150</v>
      </c>
      <c r="K4" s="59">
        <f>(I4/G4)/12</f>
        <v>431.88166666666666</v>
      </c>
      <c r="L4" s="59">
        <f>(J4/G4)/12</f>
        <v>157.625</v>
      </c>
      <c r="M4" s="59">
        <f>(I4+J4)/G4/12</f>
        <v>589.5066666666667</v>
      </c>
    </row>
    <row r="5" spans="1:13" ht="13.5" customHeight="1">
      <c r="A5" s="34">
        <v>2</v>
      </c>
      <c r="B5" s="34" t="s">
        <v>58</v>
      </c>
      <c r="C5" s="33">
        <v>5</v>
      </c>
      <c r="D5" s="33">
        <v>115</v>
      </c>
      <c r="E5" s="33">
        <v>5</v>
      </c>
      <c r="F5" s="33">
        <v>115</v>
      </c>
      <c r="G5" s="33">
        <v>115</v>
      </c>
      <c r="H5" s="33">
        <v>638200</v>
      </c>
      <c r="I5" s="33">
        <v>616695</v>
      </c>
      <c r="J5" s="33">
        <v>189624</v>
      </c>
      <c r="K5" s="59">
        <f aca="true" t="shared" si="0" ref="K5:K37">(I5/G5)/12</f>
        <v>446.8804347826087</v>
      </c>
      <c r="L5" s="59">
        <f aca="true" t="shared" si="1" ref="L5:L37">(J5/G5)/12</f>
        <v>137.40869565217392</v>
      </c>
      <c r="M5" s="59">
        <f aca="true" t="shared" si="2" ref="M5:M34">(I5+J5)/G5/12</f>
        <v>584.2891304347826</v>
      </c>
    </row>
    <row r="6" spans="1:13" ht="13.5" customHeight="1">
      <c r="A6" s="34">
        <v>3</v>
      </c>
      <c r="B6" s="34" t="s">
        <v>59</v>
      </c>
      <c r="C6" s="33">
        <v>4</v>
      </c>
      <c r="D6" s="33">
        <v>100</v>
      </c>
      <c r="E6" s="33">
        <v>4</v>
      </c>
      <c r="F6" s="33">
        <v>100</v>
      </c>
      <c r="G6" s="33">
        <v>98</v>
      </c>
      <c r="H6" s="33">
        <v>499000</v>
      </c>
      <c r="I6" s="33">
        <v>493886</v>
      </c>
      <c r="J6" s="33">
        <v>169763</v>
      </c>
      <c r="K6" s="59">
        <f t="shared" si="0"/>
        <v>419.97108843537416</v>
      </c>
      <c r="L6" s="59">
        <f t="shared" si="1"/>
        <v>144.3562925170068</v>
      </c>
      <c r="M6" s="59">
        <f t="shared" si="2"/>
        <v>564.327380952381</v>
      </c>
    </row>
    <row r="7" spans="1:13" ht="13.5" customHeight="1">
      <c r="A7" s="34">
        <v>4</v>
      </c>
      <c r="B7" s="34" t="s">
        <v>60</v>
      </c>
      <c r="C7" s="33">
        <v>4</v>
      </c>
      <c r="D7" s="33">
        <v>82</v>
      </c>
      <c r="E7" s="33">
        <v>4</v>
      </c>
      <c r="F7" s="33">
        <v>82</v>
      </c>
      <c r="G7" s="33">
        <v>82</v>
      </c>
      <c r="H7" s="33">
        <v>502200</v>
      </c>
      <c r="I7" s="33">
        <v>491207</v>
      </c>
      <c r="J7" s="33">
        <v>154403</v>
      </c>
      <c r="K7" s="59">
        <f t="shared" si="0"/>
        <v>499.1941056910569</v>
      </c>
      <c r="L7" s="59">
        <f t="shared" si="1"/>
        <v>156.91361788617886</v>
      </c>
      <c r="M7" s="59">
        <f t="shared" si="2"/>
        <v>656.1077235772358</v>
      </c>
    </row>
    <row r="8" spans="1:13" ht="13.5" customHeight="1">
      <c r="A8" s="34">
        <v>5</v>
      </c>
      <c r="B8" s="34" t="s">
        <v>61</v>
      </c>
      <c r="C8" s="33">
        <v>4</v>
      </c>
      <c r="D8" s="33">
        <v>100</v>
      </c>
      <c r="E8" s="33">
        <v>4</v>
      </c>
      <c r="F8" s="33">
        <v>100</v>
      </c>
      <c r="G8" s="33">
        <v>100</v>
      </c>
      <c r="H8" s="33">
        <v>497800</v>
      </c>
      <c r="I8" s="33">
        <v>490585</v>
      </c>
      <c r="J8" s="33">
        <v>175304</v>
      </c>
      <c r="K8" s="59">
        <f t="shared" si="0"/>
        <v>408.8208333333334</v>
      </c>
      <c r="L8" s="59">
        <f t="shared" si="1"/>
        <v>146.08666666666667</v>
      </c>
      <c r="M8" s="59">
        <f t="shared" si="2"/>
        <v>554.9075</v>
      </c>
    </row>
    <row r="9" spans="1:13" ht="13.5" customHeight="1">
      <c r="A9" s="34">
        <v>6</v>
      </c>
      <c r="B9" s="34" t="s">
        <v>62</v>
      </c>
      <c r="C9" s="33">
        <v>6</v>
      </c>
      <c r="D9" s="33">
        <v>150</v>
      </c>
      <c r="E9" s="33">
        <v>6</v>
      </c>
      <c r="F9" s="33">
        <v>137</v>
      </c>
      <c r="G9" s="33">
        <v>136</v>
      </c>
      <c r="H9" s="33">
        <v>777100</v>
      </c>
      <c r="I9" s="33">
        <v>762037</v>
      </c>
      <c r="J9" s="33">
        <v>211250</v>
      </c>
      <c r="K9" s="59">
        <f t="shared" si="0"/>
        <v>466.93443627450984</v>
      </c>
      <c r="L9" s="59">
        <f t="shared" si="1"/>
        <v>129.4424019607843</v>
      </c>
      <c r="M9" s="59">
        <f t="shared" si="2"/>
        <v>596.3768382352941</v>
      </c>
    </row>
    <row r="10" spans="1:13" ht="13.5" customHeight="1">
      <c r="A10" s="34">
        <v>7</v>
      </c>
      <c r="B10" s="34" t="s">
        <v>63</v>
      </c>
      <c r="C10" s="33">
        <v>5</v>
      </c>
      <c r="D10" s="33">
        <v>125</v>
      </c>
      <c r="E10" s="33">
        <v>5</v>
      </c>
      <c r="F10" s="33">
        <v>125</v>
      </c>
      <c r="G10" s="33">
        <v>118</v>
      </c>
      <c r="H10" s="33">
        <v>741400</v>
      </c>
      <c r="I10" s="33">
        <v>733750</v>
      </c>
      <c r="J10" s="33">
        <v>176256</v>
      </c>
      <c r="K10" s="59">
        <f t="shared" si="0"/>
        <v>518.1850282485876</v>
      </c>
      <c r="L10" s="59">
        <f t="shared" si="1"/>
        <v>124.47457627118644</v>
      </c>
      <c r="M10" s="59">
        <f t="shared" si="2"/>
        <v>642.659604519774</v>
      </c>
    </row>
    <row r="11" spans="1:13" ht="13.5" customHeight="1">
      <c r="A11" s="34">
        <v>8</v>
      </c>
      <c r="B11" s="34" t="s">
        <v>64</v>
      </c>
      <c r="C11" s="33">
        <v>3</v>
      </c>
      <c r="D11" s="33">
        <v>62</v>
      </c>
      <c r="E11" s="33">
        <v>3</v>
      </c>
      <c r="F11" s="33">
        <v>62</v>
      </c>
      <c r="G11" s="33">
        <v>58</v>
      </c>
      <c r="H11" s="33">
        <v>307900</v>
      </c>
      <c r="I11" s="33">
        <v>304838</v>
      </c>
      <c r="J11" s="33">
        <v>74251</v>
      </c>
      <c r="K11" s="59">
        <f t="shared" si="0"/>
        <v>437.9856321839081</v>
      </c>
      <c r="L11" s="59">
        <f t="shared" si="1"/>
        <v>106.6824712643678</v>
      </c>
      <c r="M11" s="59">
        <f t="shared" si="2"/>
        <v>544.6681034482759</v>
      </c>
    </row>
    <row r="12" spans="1:13" ht="13.5" customHeight="1">
      <c r="A12" s="34">
        <v>9</v>
      </c>
      <c r="B12" s="34" t="s">
        <v>114</v>
      </c>
      <c r="C12" s="33">
        <v>2</v>
      </c>
      <c r="D12" s="33">
        <v>47</v>
      </c>
      <c r="E12" s="33">
        <v>2</v>
      </c>
      <c r="F12" s="33">
        <v>47</v>
      </c>
      <c r="G12" s="33">
        <v>47</v>
      </c>
      <c r="H12" s="33">
        <v>275350</v>
      </c>
      <c r="I12" s="33">
        <v>273505</v>
      </c>
      <c r="J12" s="33">
        <v>73093</v>
      </c>
      <c r="K12" s="59">
        <f t="shared" si="0"/>
        <v>484.93794326241135</v>
      </c>
      <c r="L12" s="59">
        <f t="shared" si="1"/>
        <v>129.59751773049646</v>
      </c>
      <c r="M12" s="59">
        <f t="shared" si="2"/>
        <v>614.5354609929078</v>
      </c>
    </row>
    <row r="13" spans="1:13" ht="13.5" customHeight="1">
      <c r="A13" s="34">
        <v>10</v>
      </c>
      <c r="B13" s="34" t="s">
        <v>65</v>
      </c>
      <c r="C13" s="33">
        <v>6</v>
      </c>
      <c r="D13" s="33">
        <v>122</v>
      </c>
      <c r="E13" s="33">
        <v>6</v>
      </c>
      <c r="F13" s="33">
        <v>122</v>
      </c>
      <c r="G13" s="33">
        <v>115</v>
      </c>
      <c r="H13" s="33">
        <v>751160</v>
      </c>
      <c r="I13" s="33">
        <v>739709</v>
      </c>
      <c r="J13" s="33">
        <v>198856</v>
      </c>
      <c r="K13" s="59">
        <f t="shared" si="0"/>
        <v>536.0210144927536</v>
      </c>
      <c r="L13" s="59">
        <f t="shared" si="1"/>
        <v>144.09855072463768</v>
      </c>
      <c r="M13" s="59">
        <f t="shared" si="2"/>
        <v>680.1195652173914</v>
      </c>
    </row>
    <row r="14" spans="1:13" ht="13.5" customHeight="1">
      <c r="A14" s="34">
        <v>11</v>
      </c>
      <c r="B14" s="34" t="s">
        <v>66</v>
      </c>
      <c r="C14" s="33">
        <v>5</v>
      </c>
      <c r="D14" s="33">
        <v>125</v>
      </c>
      <c r="E14" s="33">
        <v>5</v>
      </c>
      <c r="F14" s="33">
        <v>125</v>
      </c>
      <c r="G14" s="33">
        <v>110</v>
      </c>
      <c r="H14" s="33">
        <v>581200</v>
      </c>
      <c r="I14" s="33">
        <v>568246</v>
      </c>
      <c r="J14" s="33">
        <v>159450</v>
      </c>
      <c r="K14" s="59">
        <f t="shared" si="0"/>
        <v>430.48939393939395</v>
      </c>
      <c r="L14" s="59">
        <f t="shared" si="1"/>
        <v>120.79545454545455</v>
      </c>
      <c r="M14" s="59">
        <f t="shared" si="2"/>
        <v>551.2848484848485</v>
      </c>
    </row>
    <row r="15" spans="1:13" ht="13.5" customHeight="1">
      <c r="A15" s="34">
        <v>12</v>
      </c>
      <c r="B15" s="34" t="s">
        <v>67</v>
      </c>
      <c r="C15" s="33">
        <v>3</v>
      </c>
      <c r="D15" s="33">
        <v>65</v>
      </c>
      <c r="E15" s="33">
        <v>3</v>
      </c>
      <c r="F15" s="33">
        <v>65</v>
      </c>
      <c r="G15" s="33">
        <v>62</v>
      </c>
      <c r="H15" s="33">
        <v>413200</v>
      </c>
      <c r="I15" s="33">
        <v>411352</v>
      </c>
      <c r="J15" s="33">
        <v>96469</v>
      </c>
      <c r="K15" s="59">
        <f t="shared" si="0"/>
        <v>552.8924731182796</v>
      </c>
      <c r="L15" s="59">
        <f t="shared" si="1"/>
        <v>129.66263440860214</v>
      </c>
      <c r="M15" s="59">
        <f t="shared" si="2"/>
        <v>682.5551075268817</v>
      </c>
    </row>
    <row r="16" spans="1:13" ht="13.5" customHeight="1">
      <c r="A16" s="34">
        <v>13</v>
      </c>
      <c r="B16" s="34" t="s">
        <v>68</v>
      </c>
      <c r="C16" s="33">
        <v>4</v>
      </c>
      <c r="D16" s="33">
        <v>100</v>
      </c>
      <c r="E16" s="33">
        <v>4</v>
      </c>
      <c r="F16" s="33">
        <v>100</v>
      </c>
      <c r="G16" s="33">
        <v>96</v>
      </c>
      <c r="H16" s="33">
        <v>492700</v>
      </c>
      <c r="I16" s="33">
        <v>491664</v>
      </c>
      <c r="J16" s="33">
        <v>132411</v>
      </c>
      <c r="K16" s="59">
        <f t="shared" si="0"/>
        <v>426.7916666666667</v>
      </c>
      <c r="L16" s="59">
        <f t="shared" si="1"/>
        <v>114.94010416666667</v>
      </c>
      <c r="M16" s="59">
        <f t="shared" si="2"/>
        <v>541.7317708333334</v>
      </c>
    </row>
    <row r="17" spans="1:13" ht="13.5" customHeight="1">
      <c r="A17" s="34">
        <v>14</v>
      </c>
      <c r="B17" s="34" t="s">
        <v>69</v>
      </c>
      <c r="C17" s="33">
        <v>4</v>
      </c>
      <c r="D17" s="33">
        <v>100</v>
      </c>
      <c r="E17" s="33">
        <v>4</v>
      </c>
      <c r="F17" s="33">
        <v>100</v>
      </c>
      <c r="G17" s="33">
        <v>100</v>
      </c>
      <c r="H17" s="33">
        <v>504700</v>
      </c>
      <c r="I17" s="33">
        <v>495651</v>
      </c>
      <c r="J17" s="33">
        <v>184805</v>
      </c>
      <c r="K17" s="59">
        <f t="shared" si="0"/>
        <v>413.0425</v>
      </c>
      <c r="L17" s="59">
        <f t="shared" si="1"/>
        <v>154.00416666666666</v>
      </c>
      <c r="M17" s="59">
        <f t="shared" si="2"/>
        <v>567.0466666666667</v>
      </c>
    </row>
    <row r="18" spans="1:13" ht="13.5" customHeight="1">
      <c r="A18" s="34">
        <v>15</v>
      </c>
      <c r="B18" s="34" t="s">
        <v>70</v>
      </c>
      <c r="C18" s="33">
        <v>4</v>
      </c>
      <c r="D18" s="33">
        <v>100</v>
      </c>
      <c r="E18" s="33">
        <v>4</v>
      </c>
      <c r="F18" s="33">
        <v>100</v>
      </c>
      <c r="G18" s="33">
        <v>100</v>
      </c>
      <c r="H18" s="33">
        <v>547500</v>
      </c>
      <c r="I18" s="33">
        <v>547500</v>
      </c>
      <c r="J18" s="33">
        <v>168025</v>
      </c>
      <c r="K18" s="59">
        <f t="shared" si="0"/>
        <v>456.25</v>
      </c>
      <c r="L18" s="59">
        <f t="shared" si="1"/>
        <v>140.02083333333334</v>
      </c>
      <c r="M18" s="59">
        <f t="shared" si="2"/>
        <v>596.2708333333334</v>
      </c>
    </row>
    <row r="19" spans="1:13" ht="13.5" customHeight="1">
      <c r="A19" s="34">
        <v>16</v>
      </c>
      <c r="B19" s="34" t="s">
        <v>71</v>
      </c>
      <c r="C19" s="33">
        <v>4</v>
      </c>
      <c r="D19" s="33">
        <v>100</v>
      </c>
      <c r="E19" s="33">
        <v>4</v>
      </c>
      <c r="F19" s="33">
        <v>100</v>
      </c>
      <c r="G19" s="33">
        <v>100</v>
      </c>
      <c r="H19" s="33">
        <v>528880</v>
      </c>
      <c r="I19" s="33">
        <v>528070</v>
      </c>
      <c r="J19" s="33">
        <v>181665</v>
      </c>
      <c r="K19" s="59">
        <f t="shared" si="0"/>
        <v>440.05833333333334</v>
      </c>
      <c r="L19" s="59">
        <f t="shared" si="1"/>
        <v>151.38750000000002</v>
      </c>
      <c r="M19" s="59">
        <f t="shared" si="2"/>
        <v>591.4458333333333</v>
      </c>
    </row>
    <row r="20" spans="1:13" ht="13.5" customHeight="1">
      <c r="A20" s="34">
        <v>17</v>
      </c>
      <c r="B20" s="34" t="s">
        <v>72</v>
      </c>
      <c r="C20" s="33">
        <v>3</v>
      </c>
      <c r="D20" s="33">
        <v>75</v>
      </c>
      <c r="E20" s="33">
        <v>3</v>
      </c>
      <c r="F20" s="33">
        <v>75</v>
      </c>
      <c r="G20" s="33">
        <v>75</v>
      </c>
      <c r="H20" s="33">
        <v>424000</v>
      </c>
      <c r="I20" s="33">
        <v>413506</v>
      </c>
      <c r="J20" s="33">
        <v>124668</v>
      </c>
      <c r="K20" s="59">
        <f t="shared" si="0"/>
        <v>459.45111111111106</v>
      </c>
      <c r="L20" s="59">
        <f t="shared" si="1"/>
        <v>138.52</v>
      </c>
      <c r="M20" s="59">
        <f t="shared" si="2"/>
        <v>597.9711111111111</v>
      </c>
    </row>
    <row r="21" spans="1:13" ht="13.5" customHeight="1">
      <c r="A21" s="34">
        <v>18</v>
      </c>
      <c r="B21" s="34" t="s">
        <v>73</v>
      </c>
      <c r="C21" s="33">
        <v>4</v>
      </c>
      <c r="D21" s="33">
        <v>100</v>
      </c>
      <c r="E21" s="33">
        <v>4</v>
      </c>
      <c r="F21" s="33">
        <v>100</v>
      </c>
      <c r="G21" s="33">
        <v>99</v>
      </c>
      <c r="H21" s="33">
        <v>479800</v>
      </c>
      <c r="I21" s="33">
        <v>470339</v>
      </c>
      <c r="J21" s="33">
        <v>175073</v>
      </c>
      <c r="K21" s="59">
        <f t="shared" si="0"/>
        <v>395.9082491582492</v>
      </c>
      <c r="L21" s="59">
        <f t="shared" si="1"/>
        <v>147.36784511784512</v>
      </c>
      <c r="M21" s="59">
        <f t="shared" si="2"/>
        <v>543.2760942760943</v>
      </c>
    </row>
    <row r="22" spans="1:13" ht="13.5" customHeight="1">
      <c r="A22" s="34">
        <v>19</v>
      </c>
      <c r="B22" s="34" t="s">
        <v>74</v>
      </c>
      <c r="C22" s="33">
        <v>2</v>
      </c>
      <c r="D22" s="33">
        <v>41</v>
      </c>
      <c r="E22" s="33">
        <v>2</v>
      </c>
      <c r="F22" s="33">
        <v>41</v>
      </c>
      <c r="G22" s="33">
        <v>47</v>
      </c>
      <c r="H22" s="33">
        <v>286900</v>
      </c>
      <c r="I22" s="33">
        <v>286900</v>
      </c>
      <c r="J22" s="33">
        <v>63042</v>
      </c>
      <c r="K22" s="59">
        <f t="shared" si="0"/>
        <v>508.68794326241135</v>
      </c>
      <c r="L22" s="59">
        <f t="shared" si="1"/>
        <v>111.77659574468085</v>
      </c>
      <c r="M22" s="59">
        <f t="shared" si="2"/>
        <v>620.4645390070922</v>
      </c>
    </row>
    <row r="23" spans="1:13" ht="13.5" customHeight="1">
      <c r="A23" s="34">
        <v>20</v>
      </c>
      <c r="B23" s="34" t="s">
        <v>75</v>
      </c>
      <c r="C23" s="33">
        <v>3</v>
      </c>
      <c r="D23" s="33">
        <v>60</v>
      </c>
      <c r="E23" s="33">
        <v>3</v>
      </c>
      <c r="F23" s="33">
        <v>60</v>
      </c>
      <c r="G23" s="33">
        <v>60</v>
      </c>
      <c r="H23" s="33">
        <v>421600</v>
      </c>
      <c r="I23" s="33">
        <v>417798</v>
      </c>
      <c r="J23" s="33">
        <v>105469</v>
      </c>
      <c r="K23" s="59">
        <f t="shared" si="0"/>
        <v>580.275</v>
      </c>
      <c r="L23" s="59">
        <f t="shared" si="1"/>
        <v>146.48472222222222</v>
      </c>
      <c r="M23" s="59">
        <f t="shared" si="2"/>
        <v>726.7597222222222</v>
      </c>
    </row>
    <row r="24" spans="1:13" ht="13.5" customHeight="1">
      <c r="A24" s="34">
        <v>21</v>
      </c>
      <c r="B24" s="34" t="s">
        <v>76</v>
      </c>
      <c r="C24" s="33">
        <v>2</v>
      </c>
      <c r="D24" s="33">
        <v>50</v>
      </c>
      <c r="E24" s="33">
        <v>2</v>
      </c>
      <c r="F24" s="33">
        <v>50</v>
      </c>
      <c r="G24" s="33">
        <v>50</v>
      </c>
      <c r="H24" s="33">
        <v>258300</v>
      </c>
      <c r="I24" s="33">
        <v>230614</v>
      </c>
      <c r="J24" s="33">
        <v>90793</v>
      </c>
      <c r="K24" s="59">
        <f t="shared" si="0"/>
        <v>384.3566666666666</v>
      </c>
      <c r="L24" s="59">
        <f t="shared" si="1"/>
        <v>151.32166666666666</v>
      </c>
      <c r="M24" s="59">
        <f t="shared" si="2"/>
        <v>535.6783333333334</v>
      </c>
    </row>
    <row r="25" spans="1:13" ht="13.5" customHeight="1">
      <c r="A25" s="34">
        <v>22</v>
      </c>
      <c r="B25" s="34" t="s">
        <v>102</v>
      </c>
      <c r="C25" s="33">
        <v>4</v>
      </c>
      <c r="D25" s="33">
        <v>100</v>
      </c>
      <c r="E25" s="33">
        <v>4</v>
      </c>
      <c r="F25" s="33">
        <v>100</v>
      </c>
      <c r="G25" s="33">
        <v>100</v>
      </c>
      <c r="H25" s="33">
        <v>518350</v>
      </c>
      <c r="I25" s="33">
        <v>517554</v>
      </c>
      <c r="J25" s="33">
        <v>155080</v>
      </c>
      <c r="K25" s="59">
        <f>(I25/G25)/12</f>
        <v>431.295</v>
      </c>
      <c r="L25" s="59">
        <f>(J25/G25)/12</f>
        <v>129.23333333333332</v>
      </c>
      <c r="M25" s="59">
        <f>(I25+J25)/G25/12</f>
        <v>560.5283333333333</v>
      </c>
    </row>
    <row r="26" spans="1:13" ht="13.5" customHeight="1">
      <c r="A26" s="34">
        <v>23</v>
      </c>
      <c r="B26" s="34" t="s">
        <v>77</v>
      </c>
      <c r="C26" s="33">
        <v>2</v>
      </c>
      <c r="D26" s="33">
        <v>40</v>
      </c>
      <c r="E26" s="33">
        <v>2</v>
      </c>
      <c r="F26" s="33">
        <v>40</v>
      </c>
      <c r="G26" s="33">
        <v>40</v>
      </c>
      <c r="H26" s="33">
        <v>455800</v>
      </c>
      <c r="I26" s="33">
        <v>449630</v>
      </c>
      <c r="J26" s="33">
        <v>67976</v>
      </c>
      <c r="K26" s="59">
        <f t="shared" si="0"/>
        <v>936.7291666666666</v>
      </c>
      <c r="L26" s="59">
        <f t="shared" si="1"/>
        <v>141.61666666666667</v>
      </c>
      <c r="M26" s="59">
        <f t="shared" si="2"/>
        <v>1078.3458333333333</v>
      </c>
    </row>
    <row r="27" spans="1:13" ht="13.5" customHeight="1">
      <c r="A27" s="34">
        <v>24</v>
      </c>
      <c r="B27" s="34" t="s">
        <v>78</v>
      </c>
      <c r="C27" s="33">
        <v>4</v>
      </c>
      <c r="D27" s="33">
        <v>100</v>
      </c>
      <c r="E27" s="33">
        <v>4</v>
      </c>
      <c r="F27" s="33">
        <v>100</v>
      </c>
      <c r="G27" s="33">
        <v>100</v>
      </c>
      <c r="H27" s="33">
        <v>495300</v>
      </c>
      <c r="I27" s="33">
        <v>490681</v>
      </c>
      <c r="J27" s="33">
        <v>164421</v>
      </c>
      <c r="K27" s="59">
        <f t="shared" si="0"/>
        <v>408.90083333333337</v>
      </c>
      <c r="L27" s="59">
        <f t="shared" si="1"/>
        <v>137.0175</v>
      </c>
      <c r="M27" s="59">
        <f t="shared" si="2"/>
        <v>545.9183333333334</v>
      </c>
    </row>
    <row r="28" spans="1:13" ht="13.5" customHeight="1">
      <c r="A28" s="34">
        <v>25</v>
      </c>
      <c r="B28" s="34" t="s">
        <v>79</v>
      </c>
      <c r="C28" s="33">
        <v>5</v>
      </c>
      <c r="D28" s="33">
        <v>115</v>
      </c>
      <c r="E28" s="33">
        <v>5</v>
      </c>
      <c r="F28" s="33">
        <v>115</v>
      </c>
      <c r="G28" s="33">
        <v>115</v>
      </c>
      <c r="H28" s="33">
        <v>570830</v>
      </c>
      <c r="I28" s="33">
        <v>557123</v>
      </c>
      <c r="J28" s="33">
        <v>188670</v>
      </c>
      <c r="K28" s="59">
        <f t="shared" si="0"/>
        <v>403.7123188405797</v>
      </c>
      <c r="L28" s="59">
        <f t="shared" si="1"/>
        <v>136.71739130434784</v>
      </c>
      <c r="M28" s="59">
        <f t="shared" si="2"/>
        <v>540.4297101449275</v>
      </c>
    </row>
    <row r="29" spans="1:13" ht="13.5" customHeight="1">
      <c r="A29" s="34">
        <v>26</v>
      </c>
      <c r="B29" s="34" t="s">
        <v>80</v>
      </c>
      <c r="C29" s="33">
        <v>3</v>
      </c>
      <c r="D29" s="33">
        <v>73</v>
      </c>
      <c r="E29" s="33">
        <v>3</v>
      </c>
      <c r="F29" s="33">
        <v>73</v>
      </c>
      <c r="G29" s="33">
        <v>68</v>
      </c>
      <c r="H29" s="33">
        <v>421800</v>
      </c>
      <c r="I29" s="33">
        <v>417816</v>
      </c>
      <c r="J29" s="33">
        <v>86496</v>
      </c>
      <c r="K29" s="59">
        <f t="shared" si="0"/>
        <v>512.0294117647059</v>
      </c>
      <c r="L29" s="59">
        <f t="shared" si="1"/>
        <v>106</v>
      </c>
      <c r="M29" s="59">
        <f t="shared" si="2"/>
        <v>618.0294117647059</v>
      </c>
    </row>
    <row r="30" spans="1:13" ht="13.5" customHeight="1">
      <c r="A30" s="34">
        <v>27</v>
      </c>
      <c r="B30" s="34" t="s">
        <v>81</v>
      </c>
      <c r="C30" s="33">
        <v>2</v>
      </c>
      <c r="D30" s="33">
        <v>40</v>
      </c>
      <c r="E30" s="33">
        <v>2</v>
      </c>
      <c r="F30" s="33">
        <v>40</v>
      </c>
      <c r="G30" s="33">
        <v>46</v>
      </c>
      <c r="H30" s="33">
        <v>287900</v>
      </c>
      <c r="I30" s="33">
        <v>285677</v>
      </c>
      <c r="J30" s="33">
        <v>84230</v>
      </c>
      <c r="K30" s="59">
        <f t="shared" si="0"/>
        <v>517.5307971014493</v>
      </c>
      <c r="L30" s="59">
        <f t="shared" si="1"/>
        <v>152.59057971014494</v>
      </c>
      <c r="M30" s="59">
        <f t="shared" si="2"/>
        <v>670.1213768115941</v>
      </c>
    </row>
    <row r="31" spans="1:13" ht="13.5" customHeight="1">
      <c r="A31" s="34">
        <v>28</v>
      </c>
      <c r="B31" s="34" t="s">
        <v>82</v>
      </c>
      <c r="C31" s="33">
        <v>7</v>
      </c>
      <c r="D31" s="33">
        <v>145</v>
      </c>
      <c r="E31" s="33">
        <v>7</v>
      </c>
      <c r="F31" s="33">
        <v>145</v>
      </c>
      <c r="G31" s="33">
        <v>150</v>
      </c>
      <c r="H31" s="33">
        <v>1669730</v>
      </c>
      <c r="I31" s="33">
        <v>1666565</v>
      </c>
      <c r="J31" s="33">
        <v>259897</v>
      </c>
      <c r="K31" s="59">
        <f t="shared" si="0"/>
        <v>925.8694444444444</v>
      </c>
      <c r="L31" s="59">
        <f t="shared" si="1"/>
        <v>144.38722222222222</v>
      </c>
      <c r="M31" s="59">
        <f t="shared" si="2"/>
        <v>1070.2566666666667</v>
      </c>
    </row>
    <row r="32" spans="1:13" ht="13.5" customHeight="1">
      <c r="A32" s="34">
        <v>29</v>
      </c>
      <c r="B32" s="34" t="s">
        <v>83</v>
      </c>
      <c r="C32" s="33">
        <v>7</v>
      </c>
      <c r="D32" s="33">
        <v>200</v>
      </c>
      <c r="E32" s="33">
        <v>8</v>
      </c>
      <c r="F32" s="33">
        <v>200</v>
      </c>
      <c r="G32" s="33">
        <v>183</v>
      </c>
      <c r="H32" s="33">
        <v>849050</v>
      </c>
      <c r="I32" s="33">
        <v>847644</v>
      </c>
      <c r="J32" s="33">
        <v>334528</v>
      </c>
      <c r="K32" s="59">
        <f t="shared" si="0"/>
        <v>385.9945355191257</v>
      </c>
      <c r="L32" s="59">
        <f t="shared" si="1"/>
        <v>152.3351548269581</v>
      </c>
      <c r="M32" s="59">
        <f t="shared" si="2"/>
        <v>538.3296903460838</v>
      </c>
    </row>
    <row r="33" spans="1:13" ht="13.5" customHeight="1">
      <c r="A33" s="34">
        <v>30</v>
      </c>
      <c r="B33" s="34" t="s">
        <v>84</v>
      </c>
      <c r="C33" s="33">
        <v>8</v>
      </c>
      <c r="D33" s="33">
        <v>200</v>
      </c>
      <c r="E33" s="33">
        <v>8</v>
      </c>
      <c r="F33" s="33">
        <v>200</v>
      </c>
      <c r="G33" s="33">
        <v>198</v>
      </c>
      <c r="H33" s="33">
        <v>931600</v>
      </c>
      <c r="I33" s="33">
        <v>929080</v>
      </c>
      <c r="J33" s="33">
        <v>338011</v>
      </c>
      <c r="K33" s="59">
        <f t="shared" si="0"/>
        <v>391.026936026936</v>
      </c>
      <c r="L33" s="59">
        <f t="shared" si="1"/>
        <v>142.26052188552188</v>
      </c>
      <c r="M33" s="59">
        <f t="shared" si="2"/>
        <v>533.2874579124579</v>
      </c>
    </row>
    <row r="34" spans="1:13" ht="13.5" customHeight="1">
      <c r="A34" s="34">
        <v>31</v>
      </c>
      <c r="B34" s="34" t="s">
        <v>85</v>
      </c>
      <c r="C34" s="33">
        <v>2</v>
      </c>
      <c r="D34" s="33">
        <v>50</v>
      </c>
      <c r="E34" s="33">
        <v>2</v>
      </c>
      <c r="F34" s="33">
        <v>50</v>
      </c>
      <c r="G34" s="33">
        <v>50</v>
      </c>
      <c r="H34" s="33">
        <v>296100</v>
      </c>
      <c r="I34" s="33">
        <v>294253</v>
      </c>
      <c r="J34" s="33">
        <v>92830</v>
      </c>
      <c r="K34" s="59">
        <f t="shared" si="0"/>
        <v>490.4216666666667</v>
      </c>
      <c r="L34" s="59">
        <f t="shared" si="1"/>
        <v>154.71666666666667</v>
      </c>
      <c r="M34" s="59">
        <f t="shared" si="2"/>
        <v>645.1383333333333</v>
      </c>
    </row>
    <row r="35" spans="1:13" ht="17.25" customHeight="1">
      <c r="A35" s="36"/>
      <c r="B35" s="23" t="s">
        <v>38</v>
      </c>
      <c r="C35" s="37">
        <f>SUM(C4:C34)</f>
        <v>125</v>
      </c>
      <c r="D35" s="37">
        <f aca="true" t="shared" si="3" ref="D35:J35">SUM(D4:D34)</f>
        <v>2982</v>
      </c>
      <c r="E35" s="37">
        <f t="shared" si="3"/>
        <v>126</v>
      </c>
      <c r="F35" s="37">
        <f t="shared" si="3"/>
        <v>2969</v>
      </c>
      <c r="G35" s="37">
        <f t="shared" si="3"/>
        <v>2918</v>
      </c>
      <c r="H35" s="37">
        <f>SUM(H4:H34)</f>
        <v>16962250</v>
      </c>
      <c r="I35" s="37">
        <f>SUM(I4:I34)</f>
        <v>16742133</v>
      </c>
      <c r="J35" s="37">
        <f t="shared" si="3"/>
        <v>4865959</v>
      </c>
      <c r="K35" s="60">
        <f t="shared" si="0"/>
        <v>478.128084304318</v>
      </c>
      <c r="L35" s="60">
        <f t="shared" si="1"/>
        <v>138.96387365775647</v>
      </c>
      <c r="M35" s="60">
        <f>(I35+J35)/G35/12</f>
        <v>617.0919579620745</v>
      </c>
    </row>
    <row r="36" spans="1:13" ht="13.5" customHeight="1">
      <c r="A36" s="64"/>
      <c r="B36" s="85" t="s">
        <v>99</v>
      </c>
      <c r="C36" s="86"/>
      <c r="D36" s="86"/>
      <c r="E36" s="86"/>
      <c r="F36" s="86"/>
      <c r="G36" s="86"/>
      <c r="H36" s="86"/>
      <c r="I36" s="86"/>
      <c r="J36" s="87"/>
      <c r="K36" s="65"/>
      <c r="L36" s="65"/>
      <c r="M36" s="65"/>
    </row>
    <row r="37" spans="1:13" ht="25.5">
      <c r="A37" s="64">
        <v>1</v>
      </c>
      <c r="B37" s="21" t="s">
        <v>98</v>
      </c>
      <c r="C37" s="58">
        <v>2</v>
      </c>
      <c r="D37" s="58">
        <v>14</v>
      </c>
      <c r="E37" s="58">
        <v>3</v>
      </c>
      <c r="F37" s="58">
        <v>18</v>
      </c>
      <c r="G37" s="58">
        <v>16</v>
      </c>
      <c r="H37" s="58">
        <v>420100</v>
      </c>
      <c r="I37" s="58">
        <v>398516</v>
      </c>
      <c r="J37" s="58">
        <v>13554</v>
      </c>
      <c r="K37" s="66">
        <f t="shared" si="0"/>
        <v>2075.6041666666665</v>
      </c>
      <c r="L37" s="66">
        <f t="shared" si="1"/>
        <v>70.59375</v>
      </c>
      <c r="M37" s="66">
        <v>2146.19</v>
      </c>
    </row>
  </sheetData>
  <mergeCells count="10">
    <mergeCell ref="K1:M1"/>
    <mergeCell ref="B36:J36"/>
    <mergeCell ref="H1:H2"/>
    <mergeCell ref="B1:B2"/>
    <mergeCell ref="I1:I2"/>
    <mergeCell ref="J1:J2"/>
    <mergeCell ref="A1:A2"/>
    <mergeCell ref="C1:D1"/>
    <mergeCell ref="E1:F1"/>
    <mergeCell ref="G1:G2"/>
  </mergeCells>
  <printOptions gridLines="1" horizontalCentered="1"/>
  <pageMargins left="0.3937007874015748" right="0.3937007874015748" top="0.8267716535433072" bottom="0.5905511811023623" header="0.5118110236220472" footer="0.3937007874015748"/>
  <pageSetup horizontalDpi="600" verticalDpi="600" orientation="landscape" paperSize="9" scale="80" r:id="rId1"/>
  <headerFooter alignWithMargins="0">
    <oddHeader>&amp;C&amp;"Arial CE,Pogrubiony"&amp;11Realizacja planu finansowego oraz koszt utrzymania jednego dziecka w przedszkolach w 2004 roku&amp;RZałącznik Nr 26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A1" sqref="A1:A2"/>
    </sheetView>
  </sheetViews>
  <sheetFormatPr defaultColWidth="9.00390625" defaultRowHeight="12.75"/>
  <cols>
    <col min="1" max="1" width="16.875" style="0" customWidth="1"/>
    <col min="2" max="13" width="10.75390625" style="0" customWidth="1"/>
  </cols>
  <sheetData>
    <row r="1" spans="1:13" s="10" customFormat="1" ht="22.5" customHeight="1">
      <c r="A1" s="67" t="s">
        <v>86</v>
      </c>
      <c r="B1" s="73" t="s">
        <v>117</v>
      </c>
      <c r="C1" s="74"/>
      <c r="D1" s="75"/>
      <c r="E1" s="73" t="s">
        <v>118</v>
      </c>
      <c r="F1" s="74"/>
      <c r="G1" s="75"/>
      <c r="H1" s="73" t="s">
        <v>119</v>
      </c>
      <c r="I1" s="74"/>
      <c r="J1" s="75"/>
      <c r="K1" s="73" t="s">
        <v>120</v>
      </c>
      <c r="L1" s="74"/>
      <c r="M1" s="75"/>
    </row>
    <row r="2" spans="1:13" s="10" customFormat="1" ht="24">
      <c r="A2" s="76"/>
      <c r="B2" s="15" t="s">
        <v>42</v>
      </c>
      <c r="C2" s="15" t="s">
        <v>43</v>
      </c>
      <c r="D2" s="15" t="s">
        <v>11</v>
      </c>
      <c r="E2" s="15" t="s">
        <v>42</v>
      </c>
      <c r="F2" s="15" t="s">
        <v>44</v>
      </c>
      <c r="G2" s="15" t="s">
        <v>11</v>
      </c>
      <c r="H2" s="15" t="s">
        <v>42</v>
      </c>
      <c r="I2" s="15" t="s">
        <v>43</v>
      </c>
      <c r="J2" s="15" t="s">
        <v>11</v>
      </c>
      <c r="K2" s="5" t="s">
        <v>42</v>
      </c>
      <c r="L2" s="15" t="s">
        <v>44</v>
      </c>
      <c r="M2" s="15" t="s">
        <v>11</v>
      </c>
    </row>
    <row r="3" spans="1:13" s="9" customFormat="1" ht="9.75" customHeight="1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</row>
    <row r="4" spans="1:13" s="6" customFormat="1" ht="15" customHeight="1">
      <c r="A4" s="27" t="s">
        <v>57</v>
      </c>
      <c r="B4" s="7">
        <v>8.05</v>
      </c>
      <c r="C4" s="7">
        <v>9.62</v>
      </c>
      <c r="D4" s="7">
        <f aca="true" t="shared" si="0" ref="D4:D35">B4+C4</f>
        <v>17.67</v>
      </c>
      <c r="E4" s="7">
        <v>8.05</v>
      </c>
      <c r="F4" s="7">
        <v>9.62</v>
      </c>
      <c r="G4" s="7">
        <f aca="true" t="shared" si="1" ref="G4:G35">E4+F4</f>
        <v>17.67</v>
      </c>
      <c r="H4" s="7">
        <v>8.05</v>
      </c>
      <c r="I4" s="7">
        <v>9.63</v>
      </c>
      <c r="J4" s="7">
        <f aca="true" t="shared" si="2" ref="J4:J35">H4+I4</f>
        <v>17.68</v>
      </c>
      <c r="K4" s="7">
        <v>8.04</v>
      </c>
      <c r="L4" s="7">
        <v>9.63</v>
      </c>
      <c r="M4" s="7">
        <f aca="true" t="shared" si="3" ref="M4:M35">K4+L4</f>
        <v>17.67</v>
      </c>
    </row>
    <row r="5" spans="1:13" s="6" customFormat="1" ht="15" customHeight="1">
      <c r="A5" s="17" t="s">
        <v>58</v>
      </c>
      <c r="B5" s="16">
        <v>9.96</v>
      </c>
      <c r="C5" s="16">
        <v>10.63</v>
      </c>
      <c r="D5" s="16">
        <f t="shared" si="0"/>
        <v>20.590000000000003</v>
      </c>
      <c r="E5" s="16">
        <v>9.62</v>
      </c>
      <c r="F5" s="16">
        <v>10.63</v>
      </c>
      <c r="G5" s="16">
        <f t="shared" si="1"/>
        <v>20.25</v>
      </c>
      <c r="H5" s="16">
        <v>9.62</v>
      </c>
      <c r="I5" s="16">
        <v>10.62</v>
      </c>
      <c r="J5" s="16">
        <f t="shared" si="2"/>
        <v>20.24</v>
      </c>
      <c r="K5" s="16">
        <v>9.73</v>
      </c>
      <c r="L5" s="16">
        <v>10.62</v>
      </c>
      <c r="M5" s="16">
        <f t="shared" si="3"/>
        <v>20.35</v>
      </c>
    </row>
    <row r="6" spans="1:13" s="6" customFormat="1" ht="15" customHeight="1">
      <c r="A6" s="17" t="s">
        <v>59</v>
      </c>
      <c r="B6" s="16">
        <v>8.05</v>
      </c>
      <c r="C6" s="16">
        <v>9.63</v>
      </c>
      <c r="D6" s="16">
        <f t="shared" si="0"/>
        <v>17.68</v>
      </c>
      <c r="E6" s="16">
        <v>8.05</v>
      </c>
      <c r="F6" s="16">
        <v>9.62</v>
      </c>
      <c r="G6" s="16">
        <f t="shared" si="1"/>
        <v>17.67</v>
      </c>
      <c r="H6" s="16">
        <v>8.05</v>
      </c>
      <c r="I6" s="16">
        <v>9.63</v>
      </c>
      <c r="J6" s="16">
        <f t="shared" si="2"/>
        <v>17.68</v>
      </c>
      <c r="K6" s="16">
        <v>8.05</v>
      </c>
      <c r="L6" s="16">
        <v>9.63</v>
      </c>
      <c r="M6" s="16">
        <f t="shared" si="3"/>
        <v>17.68</v>
      </c>
    </row>
    <row r="7" spans="1:13" s="6" customFormat="1" ht="15" customHeight="1">
      <c r="A7" s="17" t="s">
        <v>60</v>
      </c>
      <c r="B7" s="16">
        <v>8</v>
      </c>
      <c r="C7" s="16">
        <v>9.12</v>
      </c>
      <c r="D7" s="16">
        <f t="shared" si="0"/>
        <v>17.119999999999997</v>
      </c>
      <c r="E7" s="16">
        <v>8.13</v>
      </c>
      <c r="F7" s="16">
        <v>8.63</v>
      </c>
      <c r="G7" s="16">
        <f t="shared" si="1"/>
        <v>16.76</v>
      </c>
      <c r="H7" s="16">
        <v>8.13</v>
      </c>
      <c r="I7" s="16">
        <v>8.62</v>
      </c>
      <c r="J7" s="16">
        <f t="shared" si="2"/>
        <v>16.75</v>
      </c>
      <c r="K7" s="16">
        <v>8.04</v>
      </c>
      <c r="L7" s="16">
        <v>8.96</v>
      </c>
      <c r="M7" s="16">
        <f t="shared" si="3"/>
        <v>17</v>
      </c>
    </row>
    <row r="8" spans="1:13" s="6" customFormat="1" ht="15" customHeight="1">
      <c r="A8" s="17" t="s">
        <v>61</v>
      </c>
      <c r="B8" s="16">
        <v>8.03</v>
      </c>
      <c r="C8" s="16">
        <v>9.62</v>
      </c>
      <c r="D8" s="16">
        <f t="shared" si="0"/>
        <v>17.65</v>
      </c>
      <c r="E8" s="16">
        <v>8</v>
      </c>
      <c r="F8" s="16">
        <v>9.62</v>
      </c>
      <c r="G8" s="16">
        <f t="shared" si="1"/>
        <v>17.619999999999997</v>
      </c>
      <c r="H8" s="16">
        <v>8</v>
      </c>
      <c r="I8" s="16">
        <v>9.63</v>
      </c>
      <c r="J8" s="16">
        <f t="shared" si="2"/>
        <v>17.630000000000003</v>
      </c>
      <c r="K8" s="16">
        <v>8</v>
      </c>
      <c r="L8" s="16">
        <v>9.63</v>
      </c>
      <c r="M8" s="16">
        <f t="shared" si="3"/>
        <v>17.630000000000003</v>
      </c>
    </row>
    <row r="9" spans="1:13" s="6" customFormat="1" ht="15" customHeight="1">
      <c r="A9" s="17" t="s">
        <v>62</v>
      </c>
      <c r="B9" s="16">
        <v>13.02</v>
      </c>
      <c r="C9" s="16">
        <v>12.88</v>
      </c>
      <c r="D9" s="16">
        <f t="shared" si="0"/>
        <v>25.9</v>
      </c>
      <c r="E9" s="16">
        <v>12.17</v>
      </c>
      <c r="F9" s="16">
        <v>12.88</v>
      </c>
      <c r="G9" s="16">
        <f t="shared" si="1"/>
        <v>25.05</v>
      </c>
      <c r="H9" s="16">
        <v>13.89</v>
      </c>
      <c r="I9" s="16">
        <v>13.38</v>
      </c>
      <c r="J9" s="16">
        <f t="shared" si="2"/>
        <v>27.270000000000003</v>
      </c>
      <c r="K9" s="16">
        <v>13.5</v>
      </c>
      <c r="L9" s="16">
        <v>13</v>
      </c>
      <c r="M9" s="16">
        <f t="shared" si="3"/>
        <v>26.5</v>
      </c>
    </row>
    <row r="10" spans="1:13" s="6" customFormat="1" ht="15" customHeight="1">
      <c r="A10" s="17" t="s">
        <v>63</v>
      </c>
      <c r="B10" s="16">
        <v>11</v>
      </c>
      <c r="C10" s="16">
        <v>13.12</v>
      </c>
      <c r="D10" s="16">
        <f t="shared" si="0"/>
        <v>24.119999999999997</v>
      </c>
      <c r="E10" s="16">
        <v>10</v>
      </c>
      <c r="F10" s="16">
        <v>13.12</v>
      </c>
      <c r="G10" s="16">
        <f t="shared" si="1"/>
        <v>23.119999999999997</v>
      </c>
      <c r="H10" s="16">
        <v>11</v>
      </c>
      <c r="I10" s="16">
        <v>13.12</v>
      </c>
      <c r="J10" s="16">
        <f t="shared" si="2"/>
        <v>24.119999999999997</v>
      </c>
      <c r="K10" s="16">
        <v>10.09</v>
      </c>
      <c r="L10" s="16">
        <v>11.75</v>
      </c>
      <c r="M10" s="16">
        <f t="shared" si="3"/>
        <v>21.84</v>
      </c>
    </row>
    <row r="11" spans="1:13" s="6" customFormat="1" ht="15" customHeight="1">
      <c r="A11" s="17" t="s">
        <v>64</v>
      </c>
      <c r="B11" s="16">
        <v>5.61</v>
      </c>
      <c r="C11" s="16">
        <v>5.87</v>
      </c>
      <c r="D11" s="16">
        <f t="shared" si="0"/>
        <v>11.48</v>
      </c>
      <c r="E11" s="16">
        <v>5.61</v>
      </c>
      <c r="F11" s="16">
        <v>5.88</v>
      </c>
      <c r="G11" s="16">
        <f t="shared" si="1"/>
        <v>11.49</v>
      </c>
      <c r="H11" s="16">
        <v>5.61</v>
      </c>
      <c r="I11" s="16">
        <v>5.87</v>
      </c>
      <c r="J11" s="16">
        <f t="shared" si="2"/>
        <v>11.48</v>
      </c>
      <c r="K11" s="16">
        <v>5.47</v>
      </c>
      <c r="L11" s="16">
        <v>5.88</v>
      </c>
      <c r="M11" s="16">
        <f t="shared" si="3"/>
        <v>11.35</v>
      </c>
    </row>
    <row r="12" spans="1:13" s="6" customFormat="1" ht="15" customHeight="1">
      <c r="A12" s="17" t="s">
        <v>114</v>
      </c>
      <c r="B12" s="16">
        <v>4.05</v>
      </c>
      <c r="C12" s="16">
        <v>5.25</v>
      </c>
      <c r="D12" s="16">
        <f t="shared" si="0"/>
        <v>9.3</v>
      </c>
      <c r="E12" s="16">
        <v>4.09</v>
      </c>
      <c r="F12" s="16">
        <v>5.25</v>
      </c>
      <c r="G12" s="16">
        <f t="shared" si="1"/>
        <v>9.34</v>
      </c>
      <c r="H12" s="16">
        <v>4.09</v>
      </c>
      <c r="I12" s="16">
        <v>5.25</v>
      </c>
      <c r="J12" s="16">
        <f t="shared" si="2"/>
        <v>9.34</v>
      </c>
      <c r="K12" s="16">
        <v>4.05</v>
      </c>
      <c r="L12" s="16">
        <v>5.25</v>
      </c>
      <c r="M12" s="16">
        <f t="shared" si="3"/>
        <v>9.3</v>
      </c>
    </row>
    <row r="13" spans="1:13" s="6" customFormat="1" ht="15" customHeight="1">
      <c r="A13" s="17" t="s">
        <v>65</v>
      </c>
      <c r="B13" s="16">
        <v>12.82</v>
      </c>
      <c r="C13" s="16">
        <v>12.25</v>
      </c>
      <c r="D13" s="16">
        <f t="shared" si="0"/>
        <v>25.07</v>
      </c>
      <c r="E13" s="16">
        <v>12.95</v>
      </c>
      <c r="F13" s="16">
        <v>12.5</v>
      </c>
      <c r="G13" s="16">
        <f t="shared" si="1"/>
        <v>25.45</v>
      </c>
      <c r="H13" s="16">
        <v>12.95</v>
      </c>
      <c r="I13" s="16">
        <v>15</v>
      </c>
      <c r="J13" s="16">
        <f t="shared" si="2"/>
        <v>27.95</v>
      </c>
      <c r="K13" s="16">
        <v>12.86</v>
      </c>
      <c r="L13" s="16">
        <v>13.71</v>
      </c>
      <c r="M13" s="16">
        <f t="shared" si="3"/>
        <v>26.57</v>
      </c>
    </row>
    <row r="14" spans="1:13" s="6" customFormat="1" ht="15" customHeight="1">
      <c r="A14" s="17" t="s">
        <v>66</v>
      </c>
      <c r="B14" s="16">
        <v>9.18</v>
      </c>
      <c r="C14" s="16">
        <v>9.88</v>
      </c>
      <c r="D14" s="16">
        <f t="shared" si="0"/>
        <v>19.060000000000002</v>
      </c>
      <c r="E14" s="16">
        <v>9.17</v>
      </c>
      <c r="F14" s="16">
        <v>10.13</v>
      </c>
      <c r="G14" s="16">
        <f t="shared" si="1"/>
        <v>19.3</v>
      </c>
      <c r="H14" s="16">
        <v>9.18</v>
      </c>
      <c r="I14" s="16">
        <v>10.13</v>
      </c>
      <c r="J14" s="16">
        <f t="shared" si="2"/>
        <v>19.310000000000002</v>
      </c>
      <c r="K14" s="16">
        <v>8.98</v>
      </c>
      <c r="L14" s="16">
        <v>9.88</v>
      </c>
      <c r="M14" s="16">
        <f t="shared" si="3"/>
        <v>18.86</v>
      </c>
    </row>
    <row r="15" spans="1:13" s="6" customFormat="1" ht="15" customHeight="1">
      <c r="A15" s="17" t="s">
        <v>67</v>
      </c>
      <c r="B15" s="16">
        <v>6.01</v>
      </c>
      <c r="C15" s="16">
        <v>6.5</v>
      </c>
      <c r="D15" s="16">
        <f t="shared" si="0"/>
        <v>12.51</v>
      </c>
      <c r="E15" s="16">
        <v>5.95</v>
      </c>
      <c r="F15" s="16">
        <v>6.62</v>
      </c>
      <c r="G15" s="16">
        <f t="shared" si="1"/>
        <v>12.57</v>
      </c>
      <c r="H15" s="16">
        <v>6.22</v>
      </c>
      <c r="I15" s="16">
        <v>6.63</v>
      </c>
      <c r="J15" s="16">
        <f t="shared" si="2"/>
        <v>12.85</v>
      </c>
      <c r="K15" s="16">
        <v>6.01</v>
      </c>
      <c r="L15" s="16">
        <v>6.54</v>
      </c>
      <c r="M15" s="16">
        <f t="shared" si="3"/>
        <v>12.55</v>
      </c>
    </row>
    <row r="16" spans="1:13" s="6" customFormat="1" ht="15" customHeight="1">
      <c r="A16" s="17" t="s">
        <v>68</v>
      </c>
      <c r="B16" s="16">
        <v>7.92</v>
      </c>
      <c r="C16" s="16">
        <v>9.63</v>
      </c>
      <c r="D16" s="16">
        <f t="shared" si="0"/>
        <v>17.55</v>
      </c>
      <c r="E16" s="16">
        <v>7.92</v>
      </c>
      <c r="F16" s="16">
        <v>9.63</v>
      </c>
      <c r="G16" s="16">
        <f t="shared" si="1"/>
        <v>17.55</v>
      </c>
      <c r="H16" s="16">
        <v>7.92</v>
      </c>
      <c r="I16" s="16">
        <v>9.63</v>
      </c>
      <c r="J16" s="16">
        <f t="shared" si="2"/>
        <v>17.55</v>
      </c>
      <c r="K16" s="16">
        <v>7.92</v>
      </c>
      <c r="L16" s="16">
        <v>9.63</v>
      </c>
      <c r="M16" s="16">
        <f t="shared" si="3"/>
        <v>17.55</v>
      </c>
    </row>
    <row r="17" spans="1:13" s="6" customFormat="1" ht="15" customHeight="1">
      <c r="A17" s="17" t="s">
        <v>69</v>
      </c>
      <c r="B17" s="16">
        <v>8.13</v>
      </c>
      <c r="C17" s="16">
        <v>9.63</v>
      </c>
      <c r="D17" s="16">
        <f t="shared" si="0"/>
        <v>17.76</v>
      </c>
      <c r="E17" s="16">
        <v>7.93</v>
      </c>
      <c r="F17" s="16">
        <v>9.62</v>
      </c>
      <c r="G17" s="16">
        <f t="shared" si="1"/>
        <v>17.549999999999997</v>
      </c>
      <c r="H17" s="16">
        <v>7.93</v>
      </c>
      <c r="I17" s="16">
        <v>9.63</v>
      </c>
      <c r="J17" s="16">
        <f t="shared" si="2"/>
        <v>17.560000000000002</v>
      </c>
      <c r="K17" s="16">
        <v>8.01</v>
      </c>
      <c r="L17" s="16">
        <v>9.63</v>
      </c>
      <c r="M17" s="16">
        <f t="shared" si="3"/>
        <v>17.64</v>
      </c>
    </row>
    <row r="18" spans="1:13" s="6" customFormat="1" ht="15" customHeight="1">
      <c r="A18" s="17" t="s">
        <v>70</v>
      </c>
      <c r="B18" s="16">
        <v>8.13</v>
      </c>
      <c r="C18" s="16">
        <v>9.62</v>
      </c>
      <c r="D18" s="16">
        <f t="shared" si="0"/>
        <v>17.75</v>
      </c>
      <c r="E18" s="16">
        <v>8.13</v>
      </c>
      <c r="F18" s="16">
        <v>9.63</v>
      </c>
      <c r="G18" s="16">
        <f t="shared" si="1"/>
        <v>17.76</v>
      </c>
      <c r="H18" s="16">
        <v>8.13</v>
      </c>
      <c r="I18" s="16">
        <v>9.62</v>
      </c>
      <c r="J18" s="16">
        <f t="shared" si="2"/>
        <v>17.75</v>
      </c>
      <c r="K18" s="16">
        <v>8.13</v>
      </c>
      <c r="L18" s="16">
        <v>9.62</v>
      </c>
      <c r="M18" s="16">
        <f t="shared" si="3"/>
        <v>17.75</v>
      </c>
    </row>
    <row r="19" spans="1:13" s="6" customFormat="1" ht="15" customHeight="1">
      <c r="A19" s="17" t="s">
        <v>71</v>
      </c>
      <c r="B19" s="16">
        <v>7.9</v>
      </c>
      <c r="C19" s="16">
        <v>9.62</v>
      </c>
      <c r="D19" s="16">
        <f t="shared" si="0"/>
        <v>17.52</v>
      </c>
      <c r="E19" s="16">
        <v>7.93</v>
      </c>
      <c r="F19" s="16">
        <v>9.62</v>
      </c>
      <c r="G19" s="16">
        <f t="shared" si="1"/>
        <v>17.549999999999997</v>
      </c>
      <c r="H19" s="16">
        <v>7.93</v>
      </c>
      <c r="I19" s="16">
        <v>9.63</v>
      </c>
      <c r="J19" s="16">
        <f t="shared" si="2"/>
        <v>17.560000000000002</v>
      </c>
      <c r="K19" s="16">
        <v>7.92</v>
      </c>
      <c r="L19" s="16">
        <v>9.96</v>
      </c>
      <c r="M19" s="16">
        <f t="shared" si="3"/>
        <v>17.880000000000003</v>
      </c>
    </row>
    <row r="20" spans="1:13" s="6" customFormat="1" ht="15" customHeight="1">
      <c r="A20" s="17" t="s">
        <v>72</v>
      </c>
      <c r="B20" s="16">
        <v>6.09</v>
      </c>
      <c r="C20" s="16">
        <v>8.13</v>
      </c>
      <c r="D20" s="16">
        <f t="shared" si="0"/>
        <v>14.22</v>
      </c>
      <c r="E20" s="16">
        <v>6.11</v>
      </c>
      <c r="F20" s="16">
        <v>8.13</v>
      </c>
      <c r="G20" s="16">
        <f t="shared" si="1"/>
        <v>14.240000000000002</v>
      </c>
      <c r="H20" s="16">
        <v>6.29</v>
      </c>
      <c r="I20" s="16">
        <v>7.88</v>
      </c>
      <c r="J20" s="16">
        <f t="shared" si="2"/>
        <v>14.17</v>
      </c>
      <c r="K20" s="16">
        <v>6.1</v>
      </c>
      <c r="L20" s="16">
        <v>8.11</v>
      </c>
      <c r="M20" s="16">
        <f t="shared" si="3"/>
        <v>14.209999999999999</v>
      </c>
    </row>
    <row r="21" spans="1:13" s="6" customFormat="1" ht="15" customHeight="1">
      <c r="A21" s="17" t="s">
        <v>73</v>
      </c>
      <c r="B21" s="16">
        <v>8.13</v>
      </c>
      <c r="C21" s="16">
        <v>13.38</v>
      </c>
      <c r="D21" s="16">
        <f t="shared" si="0"/>
        <v>21.51</v>
      </c>
      <c r="E21" s="16">
        <v>8.13</v>
      </c>
      <c r="F21" s="16">
        <v>9.62</v>
      </c>
      <c r="G21" s="16">
        <f t="shared" si="1"/>
        <v>17.75</v>
      </c>
      <c r="H21" s="16">
        <v>8.13</v>
      </c>
      <c r="I21" s="16">
        <v>9.6</v>
      </c>
      <c r="J21" s="16">
        <f t="shared" si="2"/>
        <v>17.73</v>
      </c>
      <c r="K21" s="16">
        <v>8.41</v>
      </c>
      <c r="L21" s="16">
        <v>9.9</v>
      </c>
      <c r="M21" s="16">
        <f t="shared" si="3"/>
        <v>18.310000000000002</v>
      </c>
    </row>
    <row r="22" spans="1:13" s="6" customFormat="1" ht="15" customHeight="1">
      <c r="A22" s="17" t="s">
        <v>74</v>
      </c>
      <c r="B22" s="16">
        <v>4.07</v>
      </c>
      <c r="C22" s="16">
        <v>4.63</v>
      </c>
      <c r="D22" s="16">
        <f t="shared" si="0"/>
        <v>8.7</v>
      </c>
      <c r="E22" s="16">
        <v>4.07</v>
      </c>
      <c r="F22" s="16">
        <v>4.75</v>
      </c>
      <c r="G22" s="16">
        <f t="shared" si="1"/>
        <v>8.82</v>
      </c>
      <c r="H22" s="16">
        <v>4.07</v>
      </c>
      <c r="I22" s="16">
        <v>4.38</v>
      </c>
      <c r="J22" s="16">
        <f t="shared" si="2"/>
        <v>8.45</v>
      </c>
      <c r="K22" s="16">
        <v>4.07</v>
      </c>
      <c r="L22" s="16">
        <v>4.58</v>
      </c>
      <c r="M22" s="16">
        <f t="shared" si="3"/>
        <v>8.65</v>
      </c>
    </row>
    <row r="23" spans="1:13" s="6" customFormat="1" ht="15" customHeight="1">
      <c r="A23" s="17" t="s">
        <v>75</v>
      </c>
      <c r="B23" s="16">
        <v>5.7</v>
      </c>
      <c r="C23" s="16">
        <v>5.62</v>
      </c>
      <c r="D23" s="16">
        <f t="shared" si="0"/>
        <v>11.32</v>
      </c>
      <c r="E23" s="16">
        <v>5.47</v>
      </c>
      <c r="F23" s="16">
        <v>5.63</v>
      </c>
      <c r="G23" s="16">
        <f t="shared" si="1"/>
        <v>11.1</v>
      </c>
      <c r="H23" s="16">
        <v>5.52</v>
      </c>
      <c r="I23" s="16">
        <v>5.63</v>
      </c>
      <c r="J23" s="16">
        <f t="shared" si="2"/>
        <v>11.149999999999999</v>
      </c>
      <c r="K23" s="16">
        <v>5.57</v>
      </c>
      <c r="L23" s="16">
        <v>5.63</v>
      </c>
      <c r="M23" s="16">
        <f t="shared" si="3"/>
        <v>11.2</v>
      </c>
    </row>
    <row r="24" spans="1:13" s="6" customFormat="1" ht="15" customHeight="1">
      <c r="A24" s="17" t="s">
        <v>76</v>
      </c>
      <c r="B24" s="16">
        <v>3.65</v>
      </c>
      <c r="C24" s="16">
        <v>5.5</v>
      </c>
      <c r="D24" s="16">
        <f t="shared" si="0"/>
        <v>9.15</v>
      </c>
      <c r="E24" s="16">
        <v>3.65</v>
      </c>
      <c r="F24" s="16">
        <v>5.12</v>
      </c>
      <c r="G24" s="16">
        <f t="shared" si="1"/>
        <v>8.77</v>
      </c>
      <c r="H24" s="16">
        <v>3.65</v>
      </c>
      <c r="I24" s="16">
        <v>5.13</v>
      </c>
      <c r="J24" s="16">
        <f t="shared" si="2"/>
        <v>8.78</v>
      </c>
      <c r="K24" s="16">
        <v>3.54</v>
      </c>
      <c r="L24" s="16">
        <v>5.01</v>
      </c>
      <c r="M24" s="16">
        <f t="shared" si="3"/>
        <v>8.55</v>
      </c>
    </row>
    <row r="25" spans="1:13" s="6" customFormat="1" ht="15" customHeight="1">
      <c r="A25" s="17" t="s">
        <v>102</v>
      </c>
      <c r="B25" s="16">
        <v>8</v>
      </c>
      <c r="C25" s="16">
        <v>9.63</v>
      </c>
      <c r="D25" s="16">
        <f t="shared" si="0"/>
        <v>17.630000000000003</v>
      </c>
      <c r="E25" s="16">
        <v>7.82</v>
      </c>
      <c r="F25" s="16">
        <v>9.63</v>
      </c>
      <c r="G25" s="16">
        <f t="shared" si="1"/>
        <v>17.450000000000003</v>
      </c>
      <c r="H25" s="16">
        <v>7.82</v>
      </c>
      <c r="I25" s="16">
        <v>9.63</v>
      </c>
      <c r="J25" s="16">
        <f t="shared" si="2"/>
        <v>17.450000000000003</v>
      </c>
      <c r="K25" s="16">
        <v>7.94</v>
      </c>
      <c r="L25" s="16">
        <v>9.63</v>
      </c>
      <c r="M25" s="16">
        <f t="shared" si="3"/>
        <v>17.57</v>
      </c>
    </row>
    <row r="26" spans="1:13" s="6" customFormat="1" ht="15" customHeight="1">
      <c r="A26" s="17" t="s">
        <v>77</v>
      </c>
      <c r="B26" s="16">
        <v>9.33</v>
      </c>
      <c r="C26" s="16">
        <v>7.25</v>
      </c>
      <c r="D26" s="16">
        <f t="shared" si="0"/>
        <v>16.58</v>
      </c>
      <c r="E26" s="16">
        <v>9.28</v>
      </c>
      <c r="F26" s="16">
        <v>6.87</v>
      </c>
      <c r="G26" s="16">
        <f t="shared" si="1"/>
        <v>16.15</v>
      </c>
      <c r="H26" s="16">
        <v>9.28</v>
      </c>
      <c r="I26" s="16">
        <v>6.75</v>
      </c>
      <c r="J26" s="16">
        <f t="shared" si="2"/>
        <v>16.03</v>
      </c>
      <c r="K26" s="16">
        <v>9.21</v>
      </c>
      <c r="L26" s="16">
        <v>6.74</v>
      </c>
      <c r="M26" s="16">
        <f t="shared" si="3"/>
        <v>15.950000000000001</v>
      </c>
    </row>
    <row r="27" spans="1:13" s="6" customFormat="1" ht="15" customHeight="1">
      <c r="A27" s="17" t="s">
        <v>78</v>
      </c>
      <c r="B27" s="16">
        <v>9</v>
      </c>
      <c r="C27" s="16">
        <v>9.37</v>
      </c>
      <c r="D27" s="16">
        <f t="shared" si="0"/>
        <v>18.369999999999997</v>
      </c>
      <c r="E27" s="16">
        <v>7.91</v>
      </c>
      <c r="F27" s="16">
        <v>9.63</v>
      </c>
      <c r="G27" s="16">
        <f t="shared" si="1"/>
        <v>17.54</v>
      </c>
      <c r="H27" s="16">
        <v>7.91</v>
      </c>
      <c r="I27" s="16">
        <v>9.63</v>
      </c>
      <c r="J27" s="16">
        <f t="shared" si="2"/>
        <v>17.54</v>
      </c>
      <c r="K27" s="16">
        <v>8.88</v>
      </c>
      <c r="L27" s="16">
        <v>9.46</v>
      </c>
      <c r="M27" s="16">
        <f t="shared" si="3"/>
        <v>18.340000000000003</v>
      </c>
    </row>
    <row r="28" spans="1:13" s="6" customFormat="1" ht="15" customHeight="1">
      <c r="A28" s="17" t="s">
        <v>79</v>
      </c>
      <c r="B28" s="16">
        <v>9.13</v>
      </c>
      <c r="C28" s="16">
        <v>10.13</v>
      </c>
      <c r="D28" s="16">
        <f t="shared" si="0"/>
        <v>19.26</v>
      </c>
      <c r="E28" s="16">
        <v>9.13</v>
      </c>
      <c r="F28" s="16">
        <v>10.13</v>
      </c>
      <c r="G28" s="16">
        <f t="shared" si="1"/>
        <v>19.26</v>
      </c>
      <c r="H28" s="16">
        <v>9.13</v>
      </c>
      <c r="I28" s="16">
        <v>10.13</v>
      </c>
      <c r="J28" s="16">
        <f t="shared" si="2"/>
        <v>19.26</v>
      </c>
      <c r="K28" s="16">
        <v>9.55</v>
      </c>
      <c r="L28" s="16">
        <v>9.87</v>
      </c>
      <c r="M28" s="16">
        <f t="shared" si="3"/>
        <v>19.42</v>
      </c>
    </row>
    <row r="29" spans="1:13" s="6" customFormat="1" ht="15" customHeight="1">
      <c r="A29" s="17" t="s">
        <v>80</v>
      </c>
      <c r="B29" s="16">
        <v>6.22</v>
      </c>
      <c r="C29" s="16">
        <v>6.5</v>
      </c>
      <c r="D29" s="16">
        <f t="shared" si="0"/>
        <v>12.719999999999999</v>
      </c>
      <c r="E29" s="16">
        <v>5.88</v>
      </c>
      <c r="F29" s="16">
        <v>6.25</v>
      </c>
      <c r="G29" s="16">
        <f t="shared" si="1"/>
        <v>12.129999999999999</v>
      </c>
      <c r="H29" s="16">
        <v>5.88</v>
      </c>
      <c r="I29" s="16">
        <v>6.25</v>
      </c>
      <c r="J29" s="16">
        <f t="shared" si="2"/>
        <v>12.129999999999999</v>
      </c>
      <c r="K29" s="16">
        <v>6.2</v>
      </c>
      <c r="L29" s="16">
        <v>6.33</v>
      </c>
      <c r="M29" s="16">
        <f t="shared" si="3"/>
        <v>12.530000000000001</v>
      </c>
    </row>
    <row r="30" spans="1:13" s="6" customFormat="1" ht="15" customHeight="1">
      <c r="A30" s="17" t="s">
        <v>81</v>
      </c>
      <c r="B30" s="16">
        <v>4.05</v>
      </c>
      <c r="C30" s="16">
        <v>5.12</v>
      </c>
      <c r="D30" s="16">
        <f t="shared" si="0"/>
        <v>9.17</v>
      </c>
      <c r="E30" s="16">
        <v>4.05</v>
      </c>
      <c r="F30" s="16">
        <v>5.13</v>
      </c>
      <c r="G30" s="16">
        <f t="shared" si="1"/>
        <v>9.18</v>
      </c>
      <c r="H30" s="16">
        <v>4.05</v>
      </c>
      <c r="I30" s="16">
        <v>5.13</v>
      </c>
      <c r="J30" s="16">
        <f t="shared" si="2"/>
        <v>9.18</v>
      </c>
      <c r="K30" s="16">
        <v>4.05</v>
      </c>
      <c r="L30" s="16">
        <v>5.13</v>
      </c>
      <c r="M30" s="16">
        <f t="shared" si="3"/>
        <v>9.18</v>
      </c>
    </row>
    <row r="31" spans="1:13" s="6" customFormat="1" ht="15" customHeight="1">
      <c r="A31" s="17" t="s">
        <v>82</v>
      </c>
      <c r="B31" s="16">
        <v>31.77</v>
      </c>
      <c r="C31" s="16">
        <v>24.2</v>
      </c>
      <c r="D31" s="16">
        <f t="shared" si="0"/>
        <v>55.97</v>
      </c>
      <c r="E31" s="16">
        <v>31.97</v>
      </c>
      <c r="F31" s="16">
        <v>24.2</v>
      </c>
      <c r="G31" s="16">
        <f t="shared" si="1"/>
        <v>56.17</v>
      </c>
      <c r="H31" s="16">
        <v>31.97</v>
      </c>
      <c r="I31" s="16">
        <v>24.2</v>
      </c>
      <c r="J31" s="16">
        <f t="shared" si="2"/>
        <v>56.17</v>
      </c>
      <c r="K31" s="16">
        <v>31.92</v>
      </c>
      <c r="L31" s="16">
        <v>24.2</v>
      </c>
      <c r="M31" s="16">
        <f t="shared" si="3"/>
        <v>56.120000000000005</v>
      </c>
    </row>
    <row r="32" spans="1:13" s="6" customFormat="1" ht="15" customHeight="1">
      <c r="A32" s="17" t="s">
        <v>83</v>
      </c>
      <c r="B32" s="16">
        <v>14.08</v>
      </c>
      <c r="C32" s="16">
        <v>13.75</v>
      </c>
      <c r="D32" s="16">
        <f t="shared" si="0"/>
        <v>27.83</v>
      </c>
      <c r="E32" s="16">
        <v>15.7</v>
      </c>
      <c r="F32" s="16">
        <v>15.75</v>
      </c>
      <c r="G32" s="16">
        <f t="shared" si="1"/>
        <v>31.45</v>
      </c>
      <c r="H32" s="16">
        <v>15.7</v>
      </c>
      <c r="I32" s="16">
        <v>15.75</v>
      </c>
      <c r="J32" s="16">
        <f t="shared" si="2"/>
        <v>31.45</v>
      </c>
      <c r="K32" s="16">
        <v>14.23</v>
      </c>
      <c r="L32" s="16">
        <v>14.27</v>
      </c>
      <c r="M32" s="16">
        <f t="shared" si="3"/>
        <v>28.5</v>
      </c>
    </row>
    <row r="33" spans="1:13" s="6" customFormat="1" ht="15" customHeight="1">
      <c r="A33" s="17" t="s">
        <v>84</v>
      </c>
      <c r="B33" s="16">
        <v>17.14</v>
      </c>
      <c r="C33" s="16">
        <v>17</v>
      </c>
      <c r="D33" s="16">
        <f t="shared" si="0"/>
        <v>34.14</v>
      </c>
      <c r="E33" s="16">
        <v>15.65</v>
      </c>
      <c r="F33" s="16">
        <v>17.5</v>
      </c>
      <c r="G33" s="16">
        <f t="shared" si="1"/>
        <v>33.15</v>
      </c>
      <c r="H33" s="16">
        <v>15.65</v>
      </c>
      <c r="I33" s="16">
        <v>17.5</v>
      </c>
      <c r="J33" s="16">
        <f t="shared" si="2"/>
        <v>33.15</v>
      </c>
      <c r="K33" s="16">
        <v>15.65</v>
      </c>
      <c r="L33" s="16">
        <v>17.5</v>
      </c>
      <c r="M33" s="16">
        <f t="shared" si="3"/>
        <v>33.15</v>
      </c>
    </row>
    <row r="34" spans="1:13" s="6" customFormat="1" ht="15" customHeight="1">
      <c r="A34" s="17" t="s">
        <v>85</v>
      </c>
      <c r="B34" s="16">
        <v>4.05</v>
      </c>
      <c r="C34" s="16">
        <v>5.13</v>
      </c>
      <c r="D34" s="16">
        <f t="shared" si="0"/>
        <v>9.18</v>
      </c>
      <c r="E34" s="16">
        <v>4.09</v>
      </c>
      <c r="F34" s="16">
        <v>5.12</v>
      </c>
      <c r="G34" s="16">
        <f t="shared" si="1"/>
        <v>9.21</v>
      </c>
      <c r="H34" s="16">
        <v>4.43</v>
      </c>
      <c r="I34" s="16">
        <v>6.38</v>
      </c>
      <c r="J34" s="16">
        <f t="shared" si="2"/>
        <v>10.809999999999999</v>
      </c>
      <c r="K34" s="16">
        <v>4.1</v>
      </c>
      <c r="L34" s="16">
        <v>5.33</v>
      </c>
      <c r="M34" s="16">
        <f t="shared" si="3"/>
        <v>9.43</v>
      </c>
    </row>
    <row r="35" spans="1:13" s="6" customFormat="1" ht="21" customHeight="1">
      <c r="A35" s="23" t="s">
        <v>38</v>
      </c>
      <c r="B35" s="25">
        <f>SUM(B4:B34)</f>
        <v>276.27000000000004</v>
      </c>
      <c r="C35" s="25">
        <f>SUM(C4:C34)</f>
        <v>298.21</v>
      </c>
      <c r="D35" s="25">
        <f t="shared" si="0"/>
        <v>574.48</v>
      </c>
      <c r="E35" s="25">
        <f>SUM(E4:E34)</f>
        <v>272.60999999999996</v>
      </c>
      <c r="F35" s="25">
        <f>SUM(F4:F34)</f>
        <v>296.46</v>
      </c>
      <c r="G35" s="25">
        <f t="shared" si="1"/>
        <v>569.0699999999999</v>
      </c>
      <c r="H35" s="25">
        <f>SUM(H4:H34)</f>
        <v>276.18</v>
      </c>
      <c r="I35" s="25">
        <f>SUM(I4:I34)</f>
        <v>299.98999999999995</v>
      </c>
      <c r="J35" s="25">
        <f t="shared" si="2"/>
        <v>576.17</v>
      </c>
      <c r="K35" s="25">
        <f>SUM(K4:K34)</f>
        <v>274.22</v>
      </c>
      <c r="L35" s="25">
        <f>SUM(L4:L34)</f>
        <v>295.01</v>
      </c>
      <c r="M35" s="25">
        <f t="shared" si="3"/>
        <v>569.23</v>
      </c>
    </row>
    <row r="36" spans="1:13" s="6" customFormat="1" ht="15" customHeight="1">
      <c r="A36" s="61" t="s">
        <v>100</v>
      </c>
      <c r="B36" s="39">
        <v>4.9</v>
      </c>
      <c r="C36" s="39">
        <v>4.63</v>
      </c>
      <c r="D36" s="39">
        <f>B36+C36</f>
        <v>9.530000000000001</v>
      </c>
      <c r="E36" s="39">
        <v>7.2</v>
      </c>
      <c r="F36" s="39">
        <v>5.88</v>
      </c>
      <c r="G36" s="39">
        <f>E36+F36</f>
        <v>13.08</v>
      </c>
      <c r="H36" s="39">
        <v>6.98</v>
      </c>
      <c r="I36" s="39">
        <v>5.88</v>
      </c>
      <c r="J36" s="39">
        <f>H36+I36</f>
        <v>12.86</v>
      </c>
      <c r="K36" s="39">
        <v>5.59</v>
      </c>
      <c r="L36" s="39">
        <v>5.05</v>
      </c>
      <c r="M36" s="39">
        <f>K36+L36</f>
        <v>10.64</v>
      </c>
    </row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</sheetData>
  <mergeCells count="5">
    <mergeCell ref="K1:M1"/>
    <mergeCell ref="A1:A2"/>
    <mergeCell ref="B1:D1"/>
    <mergeCell ref="E1:G1"/>
    <mergeCell ref="H1:J1"/>
  </mergeCells>
  <printOptions gridLines="1" horizontalCentered="1"/>
  <pageMargins left="0.3937007874015748" right="0.3937007874015748" top="0.76" bottom="0.5905511811023623" header="0.47" footer="0.3937007874015748"/>
  <pageSetup horizontalDpi="600" verticalDpi="600" orientation="landscape" paperSize="9" scale="85" r:id="rId1"/>
  <headerFooter alignWithMargins="0">
    <oddHeader>&amp;C&amp;"Arial CE,Pogrubiony"&amp;11Zatrudnienie w przedszkolach w 2004 roku (w etatach)&amp;RZałącznik Nr 27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Twoja nazwa użytkownika</cp:lastModifiedBy>
  <cp:lastPrinted>2005-03-31T08:10:29Z</cp:lastPrinted>
  <dcterms:created xsi:type="dcterms:W3CDTF">2001-01-29T12:26:14Z</dcterms:created>
  <dcterms:modified xsi:type="dcterms:W3CDTF">2005-03-31T09:07:05Z</dcterms:modified>
  <cp:category/>
  <cp:version/>
  <cp:contentType/>
  <cp:contentStatus/>
</cp:coreProperties>
</file>